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רשימת נכס בודד  לאתר מור גמל  רבעון 4 2023\"/>
    </mc:Choice>
  </mc:AlternateContent>
  <xr:revisionPtr revIDLastSave="0" documentId="13_ncr:1_{90037875-5FBE-4D0D-AC66-8DD78C88F5CC}" xr6:coauthVersionLast="36" xr6:coauthVersionMax="47" xr10:uidLastSave="{00000000-0000-0000-0000-000000000000}"/>
  <bookViews>
    <workbookView xWindow="-120" yWindow="-120" windowWidth="29040" windowHeight="15840" tabRatio="772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-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ח קונצרני סחיר" sheetId="28" r:id="rId28"/>
    <sheet name="עלות מתואמת אגח קונצרני ל.סחיר" sheetId="29" r:id="rId29"/>
    <sheet name="עלות מתואמת מסגרות אשראי ללווים" sheetId="30" r:id="rId30"/>
  </sheets>
  <calcPr calcId="191029"/>
  <webPublishing codePage="1252"/>
</workbook>
</file>

<file path=xl/calcChain.xml><?xml version="1.0" encoding="utf-8"?>
<calcChain xmlns="http://schemas.openxmlformats.org/spreadsheetml/2006/main">
  <c r="R216" i="5" l="1"/>
  <c r="R395" i="5"/>
  <c r="U493" i="5"/>
  <c r="U492" i="5"/>
  <c r="U491" i="5"/>
  <c r="U490" i="5"/>
  <c r="U489" i="5"/>
  <c r="U488" i="5"/>
  <c r="U487" i="5"/>
  <c r="U486" i="5"/>
  <c r="U485" i="5"/>
  <c r="U484" i="5"/>
  <c r="U483" i="5"/>
  <c r="U482" i="5"/>
  <c r="U481" i="5"/>
  <c r="U480" i="5"/>
  <c r="U479" i="5"/>
  <c r="U478" i="5"/>
  <c r="U477" i="5"/>
  <c r="U476" i="5"/>
  <c r="U475" i="5"/>
  <c r="U474" i="5"/>
  <c r="U473" i="5"/>
  <c r="U472" i="5"/>
  <c r="U471" i="5"/>
  <c r="U470" i="5"/>
  <c r="U469" i="5"/>
  <c r="U468" i="5"/>
  <c r="U467" i="5"/>
  <c r="U466" i="5"/>
  <c r="U465" i="5"/>
  <c r="U464" i="5"/>
  <c r="U463" i="5"/>
  <c r="U462" i="5"/>
  <c r="U461" i="5"/>
  <c r="U460" i="5"/>
  <c r="U459" i="5"/>
  <c r="U458" i="5"/>
  <c r="U457" i="5"/>
  <c r="U456" i="5"/>
  <c r="U455" i="5"/>
  <c r="U454" i="5"/>
  <c r="U453" i="5"/>
  <c r="U452" i="5"/>
  <c r="U451" i="5"/>
  <c r="U450" i="5"/>
  <c r="U449" i="5"/>
  <c r="U448" i="5"/>
  <c r="U447" i="5"/>
  <c r="U446" i="5"/>
  <c r="U445" i="5"/>
  <c r="U444" i="5"/>
  <c r="U443" i="5"/>
  <c r="U442" i="5"/>
  <c r="U441" i="5"/>
  <c r="U440" i="5"/>
  <c r="U439" i="5"/>
  <c r="U438" i="5"/>
  <c r="U437" i="5"/>
  <c r="U436" i="5"/>
  <c r="U435" i="5"/>
  <c r="U434" i="5"/>
  <c r="U432" i="5"/>
  <c r="U431" i="5"/>
  <c r="U430" i="5"/>
  <c r="U429" i="5"/>
  <c r="U428" i="5"/>
  <c r="U427" i="5"/>
  <c r="U426" i="5"/>
  <c r="U425" i="5"/>
  <c r="U424" i="5"/>
  <c r="U423" i="5"/>
  <c r="U422" i="5"/>
  <c r="U421" i="5"/>
  <c r="U420" i="5"/>
  <c r="U419" i="5"/>
  <c r="U418" i="5"/>
  <c r="U417" i="5"/>
  <c r="U416" i="5"/>
  <c r="U415" i="5"/>
  <c r="U414" i="5"/>
  <c r="U413" i="5"/>
  <c r="U15" i="5"/>
  <c r="U16" i="5"/>
  <c r="U17" i="5"/>
  <c r="U18" i="5"/>
  <c r="U19" i="5"/>
  <c r="U20" i="5"/>
  <c r="U21" i="5"/>
  <c r="U22" i="5"/>
  <c r="U23" i="5"/>
  <c r="U24" i="5"/>
  <c r="U25" i="5"/>
  <c r="U26" i="5"/>
  <c r="U27" i="5"/>
  <c r="U28" i="5"/>
  <c r="U29" i="5"/>
  <c r="U30" i="5"/>
  <c r="U31" i="5"/>
  <c r="U32" i="5"/>
  <c r="U33" i="5"/>
  <c r="U34" i="5"/>
  <c r="U35" i="5"/>
  <c r="U36" i="5"/>
  <c r="U37" i="5"/>
  <c r="U38" i="5"/>
  <c r="U39" i="5"/>
  <c r="U40" i="5"/>
  <c r="U41" i="5"/>
  <c r="U42" i="5"/>
  <c r="U43" i="5"/>
  <c r="U44" i="5"/>
  <c r="U45" i="5"/>
  <c r="U46" i="5"/>
  <c r="U47" i="5"/>
  <c r="U48" i="5"/>
  <c r="U49" i="5"/>
  <c r="U50" i="5"/>
  <c r="U51" i="5"/>
  <c r="U52" i="5"/>
  <c r="U53" i="5"/>
  <c r="U54" i="5"/>
  <c r="U55" i="5"/>
  <c r="U56" i="5"/>
  <c r="U57" i="5"/>
  <c r="U58" i="5"/>
  <c r="U59" i="5"/>
  <c r="U60" i="5"/>
  <c r="U61" i="5"/>
  <c r="U62" i="5"/>
  <c r="U63" i="5"/>
  <c r="U64" i="5"/>
  <c r="U65" i="5"/>
  <c r="U66" i="5"/>
  <c r="U67" i="5"/>
  <c r="U68" i="5"/>
  <c r="U69" i="5"/>
  <c r="U70" i="5"/>
  <c r="U71" i="5"/>
  <c r="U72" i="5"/>
  <c r="U73" i="5"/>
  <c r="U74" i="5"/>
  <c r="U75" i="5"/>
  <c r="U76" i="5"/>
  <c r="U77" i="5"/>
  <c r="U78" i="5"/>
  <c r="U79" i="5"/>
  <c r="U80" i="5"/>
  <c r="U81" i="5"/>
  <c r="U82" i="5"/>
  <c r="U83" i="5"/>
  <c r="U84" i="5"/>
  <c r="U85" i="5"/>
  <c r="U86" i="5"/>
  <c r="U87" i="5"/>
  <c r="U88" i="5"/>
  <c r="U89" i="5"/>
  <c r="U90" i="5"/>
  <c r="U91" i="5"/>
  <c r="U92" i="5"/>
  <c r="U93" i="5"/>
  <c r="U94" i="5"/>
  <c r="U95" i="5"/>
  <c r="U96" i="5"/>
  <c r="U97" i="5"/>
  <c r="U98" i="5"/>
  <c r="U99" i="5"/>
  <c r="U100" i="5"/>
  <c r="U101" i="5"/>
  <c r="U102" i="5"/>
  <c r="U103" i="5"/>
  <c r="U104" i="5"/>
  <c r="U105" i="5"/>
  <c r="U106" i="5"/>
  <c r="U107" i="5"/>
  <c r="U108" i="5"/>
  <c r="U109" i="5"/>
  <c r="U110" i="5"/>
  <c r="U111" i="5"/>
  <c r="U112" i="5"/>
  <c r="U113" i="5"/>
  <c r="U114" i="5"/>
  <c r="U115" i="5"/>
  <c r="U116" i="5"/>
  <c r="U117" i="5"/>
  <c r="U118" i="5"/>
  <c r="U119" i="5"/>
  <c r="U120" i="5"/>
  <c r="U121" i="5"/>
  <c r="U122" i="5"/>
  <c r="U123" i="5"/>
  <c r="U124" i="5"/>
  <c r="U125" i="5"/>
  <c r="U126" i="5"/>
  <c r="U127" i="5"/>
  <c r="U128" i="5"/>
  <c r="U129" i="5"/>
  <c r="U130" i="5"/>
  <c r="U131" i="5"/>
  <c r="U132" i="5"/>
  <c r="U133" i="5"/>
  <c r="U134" i="5"/>
  <c r="U135" i="5"/>
  <c r="U136" i="5"/>
  <c r="U137" i="5"/>
  <c r="U138" i="5"/>
  <c r="U139" i="5"/>
  <c r="U140" i="5"/>
  <c r="U141" i="5"/>
  <c r="U142" i="5"/>
  <c r="U143" i="5"/>
  <c r="U144" i="5"/>
  <c r="U145" i="5"/>
  <c r="U146" i="5"/>
  <c r="U147" i="5"/>
  <c r="U148" i="5"/>
  <c r="U149" i="5"/>
  <c r="U150" i="5"/>
  <c r="U151" i="5"/>
  <c r="U152" i="5"/>
  <c r="U153" i="5"/>
  <c r="U154" i="5"/>
  <c r="U155" i="5"/>
  <c r="U156" i="5"/>
  <c r="U157" i="5"/>
  <c r="U158" i="5"/>
  <c r="U159" i="5"/>
  <c r="U160" i="5"/>
  <c r="U161" i="5"/>
  <c r="U162" i="5"/>
  <c r="U163" i="5"/>
  <c r="U164" i="5"/>
  <c r="U165" i="5"/>
  <c r="U166" i="5"/>
  <c r="U167" i="5"/>
  <c r="U168" i="5"/>
  <c r="U169" i="5"/>
  <c r="U170" i="5"/>
  <c r="U171" i="5"/>
  <c r="U172" i="5"/>
  <c r="U173" i="5"/>
  <c r="U174" i="5"/>
  <c r="U175" i="5"/>
  <c r="U176" i="5"/>
  <c r="U177" i="5"/>
  <c r="U178" i="5"/>
  <c r="U179" i="5"/>
  <c r="U180" i="5"/>
  <c r="U181" i="5"/>
  <c r="U182" i="5"/>
  <c r="U183" i="5"/>
  <c r="U184" i="5"/>
  <c r="U185" i="5"/>
  <c r="U186" i="5"/>
  <c r="U187" i="5"/>
  <c r="U188" i="5"/>
  <c r="U189" i="5"/>
  <c r="U190" i="5"/>
  <c r="U191" i="5"/>
  <c r="U192" i="5"/>
  <c r="U193" i="5"/>
  <c r="U194" i="5"/>
  <c r="U195" i="5"/>
  <c r="U196" i="5"/>
  <c r="U197" i="5"/>
  <c r="U198" i="5"/>
  <c r="U199" i="5"/>
  <c r="U200" i="5"/>
  <c r="U201" i="5"/>
  <c r="U202" i="5"/>
  <c r="U203" i="5"/>
  <c r="U204" i="5"/>
  <c r="U205" i="5"/>
  <c r="U206" i="5"/>
  <c r="U207" i="5"/>
  <c r="U208" i="5"/>
  <c r="U209" i="5"/>
  <c r="U210" i="5"/>
  <c r="U211" i="5"/>
  <c r="U212" i="5"/>
  <c r="U213" i="5"/>
  <c r="U214" i="5"/>
  <c r="U215" i="5"/>
  <c r="U217" i="5"/>
  <c r="U218" i="5"/>
  <c r="U219" i="5"/>
  <c r="U220" i="5"/>
  <c r="U221" i="5"/>
  <c r="U222" i="5"/>
  <c r="U223" i="5"/>
  <c r="U224" i="5"/>
  <c r="U225" i="5"/>
  <c r="U226" i="5"/>
  <c r="U227" i="5"/>
  <c r="U228" i="5"/>
  <c r="U229" i="5"/>
  <c r="U230" i="5"/>
  <c r="U231" i="5"/>
  <c r="U232" i="5"/>
  <c r="U233" i="5"/>
  <c r="U234" i="5"/>
  <c r="U235" i="5"/>
  <c r="U236" i="5"/>
  <c r="U237" i="5"/>
  <c r="U238" i="5"/>
  <c r="U239" i="5"/>
  <c r="U240" i="5"/>
  <c r="U241" i="5"/>
  <c r="U242" i="5"/>
  <c r="U243" i="5"/>
  <c r="U244" i="5"/>
  <c r="U245" i="5"/>
  <c r="U246" i="5"/>
  <c r="U247" i="5"/>
  <c r="U248" i="5"/>
  <c r="U249" i="5"/>
  <c r="U250" i="5"/>
  <c r="U251" i="5"/>
  <c r="U252" i="5"/>
  <c r="U253" i="5"/>
  <c r="U254" i="5"/>
  <c r="U255" i="5"/>
  <c r="U256" i="5"/>
  <c r="U257" i="5"/>
  <c r="U258" i="5"/>
  <c r="U259" i="5"/>
  <c r="U260" i="5"/>
  <c r="U261" i="5"/>
  <c r="U262" i="5"/>
  <c r="U263" i="5"/>
  <c r="U264" i="5"/>
  <c r="U265" i="5"/>
  <c r="U266" i="5"/>
  <c r="U267" i="5"/>
  <c r="U268" i="5"/>
  <c r="U269" i="5"/>
  <c r="U270" i="5"/>
  <c r="U271" i="5"/>
  <c r="U272" i="5"/>
  <c r="U273" i="5"/>
  <c r="U274" i="5"/>
  <c r="U275" i="5"/>
  <c r="U276" i="5"/>
  <c r="U277" i="5"/>
  <c r="U278" i="5"/>
  <c r="U279" i="5"/>
  <c r="U280" i="5"/>
  <c r="U281" i="5"/>
  <c r="U282" i="5"/>
  <c r="U283" i="5"/>
  <c r="U284" i="5"/>
  <c r="U285" i="5"/>
  <c r="U286" i="5"/>
  <c r="U287" i="5"/>
  <c r="U288" i="5"/>
  <c r="U289" i="5"/>
  <c r="U290" i="5"/>
  <c r="U291" i="5"/>
  <c r="U292" i="5"/>
  <c r="U293" i="5"/>
  <c r="U294" i="5"/>
  <c r="U295" i="5"/>
  <c r="U296" i="5"/>
  <c r="U297" i="5"/>
  <c r="U298" i="5"/>
  <c r="U299" i="5"/>
  <c r="U300" i="5"/>
  <c r="U301" i="5"/>
  <c r="U302" i="5"/>
  <c r="U303" i="5"/>
  <c r="U304" i="5"/>
  <c r="U305" i="5"/>
  <c r="U306" i="5"/>
  <c r="U307" i="5"/>
  <c r="U308" i="5"/>
  <c r="U309" i="5"/>
  <c r="U310" i="5"/>
  <c r="U311" i="5"/>
  <c r="U312" i="5"/>
  <c r="U313" i="5"/>
  <c r="U314" i="5"/>
  <c r="U315" i="5"/>
  <c r="U316" i="5"/>
  <c r="U317" i="5"/>
  <c r="U318" i="5"/>
  <c r="U319" i="5"/>
  <c r="U320" i="5"/>
  <c r="U321" i="5"/>
  <c r="U322" i="5"/>
  <c r="U323" i="5"/>
  <c r="U324" i="5"/>
  <c r="U325" i="5"/>
  <c r="U326" i="5"/>
  <c r="U327" i="5"/>
  <c r="U328" i="5"/>
  <c r="U329" i="5"/>
  <c r="U330" i="5"/>
  <c r="U331" i="5"/>
  <c r="U332" i="5"/>
  <c r="U333" i="5"/>
  <c r="U334" i="5"/>
  <c r="U335" i="5"/>
  <c r="U336" i="5"/>
  <c r="U337" i="5"/>
  <c r="U338" i="5"/>
  <c r="U339" i="5"/>
  <c r="U340" i="5"/>
  <c r="U341" i="5"/>
  <c r="U342" i="5"/>
  <c r="U343" i="5"/>
  <c r="U344" i="5"/>
  <c r="U345" i="5"/>
  <c r="U346" i="5"/>
  <c r="U347" i="5"/>
  <c r="U348" i="5"/>
  <c r="U349" i="5"/>
  <c r="U350" i="5"/>
  <c r="U351" i="5"/>
  <c r="U352" i="5"/>
  <c r="U353" i="5"/>
  <c r="U354" i="5"/>
  <c r="U355" i="5"/>
  <c r="U356" i="5"/>
  <c r="U357" i="5"/>
  <c r="U358" i="5"/>
  <c r="U359" i="5"/>
  <c r="U360" i="5"/>
  <c r="U361" i="5"/>
  <c r="U362" i="5"/>
  <c r="U363" i="5"/>
  <c r="U364" i="5"/>
  <c r="U365" i="5"/>
  <c r="U366" i="5"/>
  <c r="U367" i="5"/>
  <c r="U368" i="5"/>
  <c r="U369" i="5"/>
  <c r="U370" i="5"/>
  <c r="U371" i="5"/>
  <c r="U372" i="5"/>
  <c r="U373" i="5"/>
  <c r="U374" i="5"/>
  <c r="U375" i="5"/>
  <c r="U376" i="5"/>
  <c r="U377" i="5"/>
  <c r="U378" i="5"/>
  <c r="U379" i="5"/>
  <c r="U380" i="5"/>
  <c r="U381" i="5"/>
  <c r="U382" i="5"/>
  <c r="U383" i="5"/>
  <c r="U384" i="5"/>
  <c r="U385" i="5"/>
  <c r="U386" i="5"/>
  <c r="U387" i="5"/>
  <c r="U388" i="5"/>
  <c r="U389" i="5"/>
  <c r="U390" i="5"/>
  <c r="U391" i="5"/>
  <c r="U392" i="5"/>
  <c r="U393" i="5"/>
  <c r="U394" i="5"/>
  <c r="U396" i="5"/>
  <c r="U397" i="5"/>
  <c r="U398" i="5"/>
  <c r="U399" i="5"/>
  <c r="U400" i="5"/>
  <c r="U401" i="5"/>
  <c r="U402" i="5"/>
  <c r="U403" i="5"/>
  <c r="U404" i="5"/>
  <c r="U405" i="5"/>
  <c r="U406" i="5"/>
  <c r="U407" i="5"/>
  <c r="U408" i="5"/>
  <c r="U409" i="5"/>
  <c r="U14" i="5"/>
  <c r="R433" i="5"/>
  <c r="R412" i="5"/>
  <c r="R13" i="5"/>
  <c r="Q16" i="12"/>
  <c r="Q14" i="12" s="1"/>
  <c r="Q13" i="12" s="1"/>
  <c r="Q12" i="12" s="1"/>
  <c r="Q11" i="12" s="1"/>
  <c r="Q15" i="12"/>
  <c r="N14" i="12"/>
  <c r="N13" i="12" s="1"/>
  <c r="N12" i="12" s="1"/>
  <c r="N11" i="12" s="1"/>
  <c r="U395" i="5" l="1"/>
  <c r="U412" i="5"/>
  <c r="U216" i="5"/>
  <c r="R411" i="5"/>
  <c r="U433" i="5"/>
  <c r="P16" i="12"/>
  <c r="C22" i="1"/>
  <c r="D22" i="1" s="1"/>
  <c r="P15" i="12"/>
  <c r="R12" i="5"/>
  <c r="R11" i="5" s="1"/>
  <c r="C15" i="1" s="1"/>
  <c r="D15" i="1" s="1"/>
  <c r="U13" i="5"/>
  <c r="U12" i="5" s="1"/>
  <c r="U411" i="5" l="1"/>
  <c r="U11" i="5" s="1"/>
  <c r="T200" i="5"/>
  <c r="T184" i="5"/>
  <c r="T168" i="5"/>
  <c r="T152" i="5"/>
  <c r="T136" i="5"/>
  <c r="T120" i="5"/>
  <c r="T104" i="5"/>
  <c r="T88" i="5"/>
  <c r="T72" i="5"/>
  <c r="T56" i="5"/>
  <c r="T40" i="5"/>
  <c r="T24" i="5"/>
  <c r="T389" i="5"/>
  <c r="T373" i="5"/>
  <c r="T357" i="5"/>
  <c r="T341" i="5"/>
  <c r="T325" i="5"/>
  <c r="T309" i="5"/>
  <c r="T293" i="5"/>
  <c r="T277" i="5"/>
  <c r="T261" i="5"/>
  <c r="T245" i="5"/>
  <c r="T229" i="5"/>
  <c r="T406" i="5"/>
  <c r="T427" i="5"/>
  <c r="T434" i="5"/>
  <c r="T450" i="5"/>
  <c r="T466" i="5"/>
  <c r="T482" i="5"/>
  <c r="T312" i="5"/>
  <c r="T202" i="5"/>
  <c r="T343" i="5"/>
  <c r="T169" i="5"/>
  <c r="T326" i="5"/>
  <c r="T215" i="5"/>
  <c r="T199" i="5"/>
  <c r="T183" i="5"/>
  <c r="T167" i="5"/>
  <c r="T151" i="5"/>
  <c r="T135" i="5"/>
  <c r="T119" i="5"/>
  <c r="T103" i="5"/>
  <c r="T87" i="5"/>
  <c r="T71" i="5"/>
  <c r="T55" i="5"/>
  <c r="T39" i="5"/>
  <c r="T23" i="5"/>
  <c r="T388" i="5"/>
  <c r="T372" i="5"/>
  <c r="T356" i="5"/>
  <c r="T340" i="5"/>
  <c r="T324" i="5"/>
  <c r="T308" i="5"/>
  <c r="T292" i="5"/>
  <c r="T276" i="5"/>
  <c r="T260" i="5"/>
  <c r="T244" i="5"/>
  <c r="T228" i="5"/>
  <c r="T405" i="5"/>
  <c r="T426" i="5"/>
  <c r="T435" i="5"/>
  <c r="T451" i="5"/>
  <c r="T467" i="5"/>
  <c r="T483" i="5"/>
  <c r="T447" i="5"/>
  <c r="T138" i="5"/>
  <c r="T408" i="5"/>
  <c r="T89" i="5"/>
  <c r="T294" i="5"/>
  <c r="T214" i="5"/>
  <c r="T198" i="5"/>
  <c r="T182" i="5"/>
  <c r="T166" i="5"/>
  <c r="T150" i="5"/>
  <c r="T134" i="5"/>
  <c r="T118" i="5"/>
  <c r="T102" i="5"/>
  <c r="T86" i="5"/>
  <c r="T70" i="5"/>
  <c r="T54" i="5"/>
  <c r="T38" i="5"/>
  <c r="T22" i="5"/>
  <c r="T387" i="5"/>
  <c r="T371" i="5"/>
  <c r="T355" i="5"/>
  <c r="T339" i="5"/>
  <c r="T323" i="5"/>
  <c r="T307" i="5"/>
  <c r="T291" i="5"/>
  <c r="T275" i="5"/>
  <c r="T259" i="5"/>
  <c r="T243" i="5"/>
  <c r="T227" i="5"/>
  <c r="T404" i="5"/>
  <c r="T425" i="5"/>
  <c r="T436" i="5"/>
  <c r="T452" i="5"/>
  <c r="T468" i="5"/>
  <c r="T484" i="5"/>
  <c r="T280" i="5"/>
  <c r="T74" i="5"/>
  <c r="T311" i="5"/>
  <c r="T41" i="5"/>
  <c r="T465" i="5"/>
  <c r="T213" i="5"/>
  <c r="T197" i="5"/>
  <c r="T181" i="5"/>
  <c r="T165" i="5"/>
  <c r="T149" i="5"/>
  <c r="T133" i="5"/>
  <c r="T117" i="5"/>
  <c r="T101" i="5"/>
  <c r="T85" i="5"/>
  <c r="T69" i="5"/>
  <c r="T53" i="5"/>
  <c r="T37" i="5"/>
  <c r="T21" i="5"/>
  <c r="T386" i="5"/>
  <c r="T370" i="5"/>
  <c r="T354" i="5"/>
  <c r="T338" i="5"/>
  <c r="T322" i="5"/>
  <c r="T306" i="5"/>
  <c r="T290" i="5"/>
  <c r="T274" i="5"/>
  <c r="T258" i="5"/>
  <c r="T242" i="5"/>
  <c r="T226" i="5"/>
  <c r="T403" i="5"/>
  <c r="T424" i="5"/>
  <c r="T437" i="5"/>
  <c r="T453" i="5"/>
  <c r="T469" i="5"/>
  <c r="T485" i="5"/>
  <c r="T430" i="5"/>
  <c r="T391" i="5"/>
  <c r="T201" i="5"/>
  <c r="T358" i="5"/>
  <c r="T212" i="5"/>
  <c r="T196" i="5"/>
  <c r="T180" i="5"/>
  <c r="T164" i="5"/>
  <c r="T148" i="5"/>
  <c r="T132" i="5"/>
  <c r="T116" i="5"/>
  <c r="T100" i="5"/>
  <c r="T84" i="5"/>
  <c r="T68" i="5"/>
  <c r="T52" i="5"/>
  <c r="T36" i="5"/>
  <c r="T20" i="5"/>
  <c r="T385" i="5"/>
  <c r="T369" i="5"/>
  <c r="T353" i="5"/>
  <c r="T337" i="5"/>
  <c r="T321" i="5"/>
  <c r="T305" i="5"/>
  <c r="T289" i="5"/>
  <c r="T273" i="5"/>
  <c r="T257" i="5"/>
  <c r="T241" i="5"/>
  <c r="T225" i="5"/>
  <c r="T402" i="5"/>
  <c r="T423" i="5"/>
  <c r="T438" i="5"/>
  <c r="T454" i="5"/>
  <c r="T470" i="5"/>
  <c r="T486" i="5"/>
  <c r="T232" i="5"/>
  <c r="T122" i="5"/>
  <c r="T279" i="5"/>
  <c r="T57" i="5"/>
  <c r="T246" i="5"/>
  <c r="T211" i="5"/>
  <c r="T195" i="5"/>
  <c r="T179" i="5"/>
  <c r="T163" i="5"/>
  <c r="T147" i="5"/>
  <c r="T131" i="5"/>
  <c r="T115" i="5"/>
  <c r="T99" i="5"/>
  <c r="T83" i="5"/>
  <c r="T67" i="5"/>
  <c r="T51" i="5"/>
  <c r="T35" i="5"/>
  <c r="T19" i="5"/>
  <c r="T384" i="5"/>
  <c r="T368" i="5"/>
  <c r="T352" i="5"/>
  <c r="T336" i="5"/>
  <c r="T320" i="5"/>
  <c r="T304" i="5"/>
  <c r="T288" i="5"/>
  <c r="T272" i="5"/>
  <c r="T256" i="5"/>
  <c r="T240" i="5"/>
  <c r="T224" i="5"/>
  <c r="T401" i="5"/>
  <c r="T422" i="5"/>
  <c r="T439" i="5"/>
  <c r="T455" i="5"/>
  <c r="T471" i="5"/>
  <c r="T487" i="5"/>
  <c r="T492" i="5"/>
  <c r="T409" i="5"/>
  <c r="T375" i="5"/>
  <c r="T247" i="5"/>
  <c r="T73" i="5"/>
  <c r="T230" i="5"/>
  <c r="T210" i="5"/>
  <c r="T194" i="5"/>
  <c r="T178" i="5"/>
  <c r="T162" i="5"/>
  <c r="T146" i="5"/>
  <c r="T130" i="5"/>
  <c r="T114" i="5"/>
  <c r="T98" i="5"/>
  <c r="T82" i="5"/>
  <c r="T66" i="5"/>
  <c r="T50" i="5"/>
  <c r="T34" i="5"/>
  <c r="T18" i="5"/>
  <c r="T383" i="5"/>
  <c r="T367" i="5"/>
  <c r="T351" i="5"/>
  <c r="T335" i="5"/>
  <c r="T319" i="5"/>
  <c r="T303" i="5"/>
  <c r="T287" i="5"/>
  <c r="T271" i="5"/>
  <c r="T255" i="5"/>
  <c r="T239" i="5"/>
  <c r="T223" i="5"/>
  <c r="T400" i="5"/>
  <c r="T421" i="5"/>
  <c r="T440" i="5"/>
  <c r="T456" i="5"/>
  <c r="T472" i="5"/>
  <c r="T488" i="5"/>
  <c r="T264" i="5"/>
  <c r="T186" i="5"/>
  <c r="T295" i="5"/>
  <c r="T137" i="5"/>
  <c r="T278" i="5"/>
  <c r="T209" i="5"/>
  <c r="T193" i="5"/>
  <c r="T177" i="5"/>
  <c r="T161" i="5"/>
  <c r="T145" i="5"/>
  <c r="T129" i="5"/>
  <c r="T113" i="5"/>
  <c r="T97" i="5"/>
  <c r="T81" i="5"/>
  <c r="T65" i="5"/>
  <c r="T49" i="5"/>
  <c r="T33" i="5"/>
  <c r="T17" i="5"/>
  <c r="T382" i="5"/>
  <c r="T366" i="5"/>
  <c r="T350" i="5"/>
  <c r="T334" i="5"/>
  <c r="T318" i="5"/>
  <c r="T302" i="5"/>
  <c r="T286" i="5"/>
  <c r="T270" i="5"/>
  <c r="T254" i="5"/>
  <c r="T238" i="5"/>
  <c r="T222" i="5"/>
  <c r="T399" i="5"/>
  <c r="T420" i="5"/>
  <c r="T441" i="5"/>
  <c r="T457" i="5"/>
  <c r="T473" i="5"/>
  <c r="T489" i="5"/>
  <c r="T296" i="5"/>
  <c r="T42" i="5"/>
  <c r="T464" i="5"/>
  <c r="T121" i="5"/>
  <c r="T407" i="5"/>
  <c r="T208" i="5"/>
  <c r="T192" i="5"/>
  <c r="T176" i="5"/>
  <c r="T160" i="5"/>
  <c r="T144" i="5"/>
  <c r="T128" i="5"/>
  <c r="T112" i="5"/>
  <c r="T96" i="5"/>
  <c r="T80" i="5"/>
  <c r="T64" i="5"/>
  <c r="T48" i="5"/>
  <c r="T32" i="5"/>
  <c r="T16" i="5"/>
  <c r="T381" i="5"/>
  <c r="T365" i="5"/>
  <c r="T349" i="5"/>
  <c r="T333" i="5"/>
  <c r="T317" i="5"/>
  <c r="T301" i="5"/>
  <c r="T285" i="5"/>
  <c r="T269" i="5"/>
  <c r="T253" i="5"/>
  <c r="T237" i="5"/>
  <c r="T221" i="5"/>
  <c r="T398" i="5"/>
  <c r="T419" i="5"/>
  <c r="T442" i="5"/>
  <c r="T458" i="5"/>
  <c r="T474" i="5"/>
  <c r="T490" i="5"/>
  <c r="T444" i="5"/>
  <c r="T463" i="5"/>
  <c r="T26" i="5"/>
  <c r="T231" i="5"/>
  <c r="T25" i="5"/>
  <c r="T428" i="5"/>
  <c r="T207" i="5"/>
  <c r="T191" i="5"/>
  <c r="T175" i="5"/>
  <c r="T159" i="5"/>
  <c r="T143" i="5"/>
  <c r="T127" i="5"/>
  <c r="T111" i="5"/>
  <c r="T95" i="5"/>
  <c r="T79" i="5"/>
  <c r="T63" i="5"/>
  <c r="T47" i="5"/>
  <c r="T31" i="5"/>
  <c r="T15" i="5"/>
  <c r="T380" i="5"/>
  <c r="T364" i="5"/>
  <c r="T348" i="5"/>
  <c r="T332" i="5"/>
  <c r="T316" i="5"/>
  <c r="T300" i="5"/>
  <c r="T284" i="5"/>
  <c r="T268" i="5"/>
  <c r="T252" i="5"/>
  <c r="T236" i="5"/>
  <c r="T220" i="5"/>
  <c r="T397" i="5"/>
  <c r="T418" i="5"/>
  <c r="T443" i="5"/>
  <c r="T459" i="5"/>
  <c r="T475" i="5"/>
  <c r="T491" i="5"/>
  <c r="T417" i="5"/>
  <c r="T476" i="5"/>
  <c r="T248" i="5"/>
  <c r="T154" i="5"/>
  <c r="T413" i="5"/>
  <c r="T105" i="5"/>
  <c r="T310" i="5"/>
  <c r="T206" i="5"/>
  <c r="T190" i="5"/>
  <c r="T174" i="5"/>
  <c r="T158" i="5"/>
  <c r="T142" i="5"/>
  <c r="T126" i="5"/>
  <c r="T110" i="5"/>
  <c r="T94" i="5"/>
  <c r="T78" i="5"/>
  <c r="T62" i="5"/>
  <c r="T46" i="5"/>
  <c r="T30" i="5"/>
  <c r="T14" i="5"/>
  <c r="T379" i="5"/>
  <c r="T363" i="5"/>
  <c r="T347" i="5"/>
  <c r="T331" i="5"/>
  <c r="T315" i="5"/>
  <c r="T299" i="5"/>
  <c r="T283" i="5"/>
  <c r="T267" i="5"/>
  <c r="T251" i="5"/>
  <c r="T235" i="5"/>
  <c r="T219" i="5"/>
  <c r="T396" i="5"/>
  <c r="T460" i="5"/>
  <c r="T106" i="5"/>
  <c r="T429" i="5"/>
  <c r="T185" i="5"/>
  <c r="T342" i="5"/>
  <c r="T205" i="5"/>
  <c r="T189" i="5"/>
  <c r="T173" i="5"/>
  <c r="T157" i="5"/>
  <c r="T141" i="5"/>
  <c r="T125" i="5"/>
  <c r="T109" i="5"/>
  <c r="T93" i="5"/>
  <c r="T77" i="5"/>
  <c r="T61" i="5"/>
  <c r="T45" i="5"/>
  <c r="T29" i="5"/>
  <c r="T394" i="5"/>
  <c r="T378" i="5"/>
  <c r="T362" i="5"/>
  <c r="T346" i="5"/>
  <c r="T330" i="5"/>
  <c r="T314" i="5"/>
  <c r="T298" i="5"/>
  <c r="T282" i="5"/>
  <c r="T266" i="5"/>
  <c r="T250" i="5"/>
  <c r="T234" i="5"/>
  <c r="T218" i="5"/>
  <c r="T432" i="5"/>
  <c r="T416" i="5"/>
  <c r="T445" i="5"/>
  <c r="T461" i="5"/>
  <c r="T477" i="5"/>
  <c r="T493" i="5"/>
  <c r="T344" i="5"/>
  <c r="T479" i="5"/>
  <c r="T90" i="5"/>
  <c r="T327" i="5"/>
  <c r="T480" i="5"/>
  <c r="T374" i="5"/>
  <c r="T481" i="5"/>
  <c r="T204" i="5"/>
  <c r="T188" i="5"/>
  <c r="T172" i="5"/>
  <c r="T156" i="5"/>
  <c r="T140" i="5"/>
  <c r="T124" i="5"/>
  <c r="T108" i="5"/>
  <c r="T92" i="5"/>
  <c r="T76" i="5"/>
  <c r="T60" i="5"/>
  <c r="T44" i="5"/>
  <c r="T28" i="5"/>
  <c r="T393" i="5"/>
  <c r="T377" i="5"/>
  <c r="T361" i="5"/>
  <c r="T345" i="5"/>
  <c r="T329" i="5"/>
  <c r="T313" i="5"/>
  <c r="T297" i="5"/>
  <c r="T281" i="5"/>
  <c r="T265" i="5"/>
  <c r="T249" i="5"/>
  <c r="T233" i="5"/>
  <c r="T217" i="5"/>
  <c r="T431" i="5"/>
  <c r="T415" i="5"/>
  <c r="T446" i="5"/>
  <c r="T462" i="5"/>
  <c r="T478" i="5"/>
  <c r="T360" i="5"/>
  <c r="T58" i="5"/>
  <c r="T263" i="5"/>
  <c r="T390" i="5"/>
  <c r="T449" i="5"/>
  <c r="T203" i="5"/>
  <c r="T187" i="5"/>
  <c r="T171" i="5"/>
  <c r="T155" i="5"/>
  <c r="T139" i="5"/>
  <c r="T123" i="5"/>
  <c r="T107" i="5"/>
  <c r="T91" i="5"/>
  <c r="T75" i="5"/>
  <c r="T59" i="5"/>
  <c r="T43" i="5"/>
  <c r="T27" i="5"/>
  <c r="T392" i="5"/>
  <c r="T376" i="5"/>
  <c r="T328" i="5"/>
  <c r="T414" i="5"/>
  <c r="T170" i="5"/>
  <c r="T359" i="5"/>
  <c r="T448" i="5"/>
  <c r="T153" i="5"/>
  <c r="T262" i="5"/>
  <c r="T216" i="5" l="1"/>
  <c r="T395" i="5"/>
  <c r="T433" i="5"/>
  <c r="T412" i="5"/>
  <c r="T13" i="5"/>
  <c r="T12" i="5" s="1"/>
  <c r="T411" i="5" l="1"/>
  <c r="T11" i="5" s="1"/>
</calcChain>
</file>

<file path=xl/sharedStrings.xml><?xml version="1.0" encoding="utf-8"?>
<sst xmlns="http://schemas.openxmlformats.org/spreadsheetml/2006/main" count="12225" uniqueCount="2526">
  <si>
    <t>תאריך הדיווח</t>
  </si>
  <si>
    <t>31/12/2023</t>
  </si>
  <si>
    <t xml:space="preserve">החברה המדווחת </t>
  </si>
  <si>
    <t xml:space="preserve">מור גמל ופנסיה בע"מ           </t>
  </si>
  <si>
    <t>שם מסלול</t>
  </si>
  <si>
    <t>מור השתלמות - אג"ח עד 25% במניות</t>
  </si>
  <si>
    <t>מספר מסלול</t>
  </si>
  <si>
    <t>סכום נכסי ההשקעה:</t>
  </si>
  <si>
    <t>פירוט נכסים:</t>
  </si>
  <si>
    <t>שווי הוגן</t>
  </si>
  <si>
    <t xml:space="preserve">שעור מנכסי השקעה </t>
  </si>
  <si>
    <t>אלפי ש"ח</t>
  </si>
  <si>
    <t>אחוזים</t>
  </si>
  <si>
    <t>(1)</t>
  </si>
  <si>
    <t>(2)</t>
  </si>
  <si>
    <t>1. נכסים המוצגים לפי שווי הוגן</t>
  </si>
  <si>
    <t>א. מזומנים</t>
  </si>
  <si>
    <t>ב. ניירות ערך סחירים:</t>
  </si>
  <si>
    <t xml:space="preserve">(1) תעודות התחייבות ממשלתיות </t>
  </si>
  <si>
    <t>(2) תעודות חוב מסחריות</t>
  </si>
  <si>
    <t>(3) אג"ח קונצרני</t>
  </si>
  <si>
    <t>(4) מניות</t>
  </si>
  <si>
    <t>(5) קרנות סל</t>
  </si>
  <si>
    <t>0</t>
  </si>
  <si>
    <t>0.00%</t>
  </si>
  <si>
    <t xml:space="preserve">(6) תעודות השתתפות בקרנות נאמנות </t>
  </si>
  <si>
    <t>(7) כתבי אופציה</t>
  </si>
  <si>
    <t>(8) אופציות</t>
  </si>
  <si>
    <t>(9) חוזים עתידיים</t>
  </si>
  <si>
    <t>(10) מוצרים מובנים</t>
  </si>
  <si>
    <t>ג. ניירות ערך לא סחירים: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</si>
  <si>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</si>
  <si>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</si>
  <si>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</si>
  <si>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</si>
  <si>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</si>
  <si>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</si>
  <si>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</si>
  <si>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</si>
  <si>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</si>
  <si>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</si>
  <si>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</si>
  <si>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</si>
  <si>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לא סחיר</t>
  </si>
  <si>
    <t>ג. מסגרות אשראי מנוצלות ללווים</t>
  </si>
  <si>
    <t>סה"כ סכום נכסי המסלול או הקרן</t>
  </si>
  <si>
    <t>יתרות התחייבות להשקעה:</t>
  </si>
  <si>
    <t>שם מטבע</t>
  </si>
  <si>
    <t>שע"ח</t>
  </si>
  <si>
    <t>שקל חדש</t>
  </si>
  <si>
    <t>דולר אמריקאי</t>
  </si>
  <si>
    <t>אירו</t>
  </si>
  <si>
    <t>לירה שטרלינג</t>
  </si>
  <si>
    <t>דולר קנדי</t>
  </si>
  <si>
    <t>דולר אוסטרלי</t>
  </si>
  <si>
    <t>דולר הונג קונג</t>
  </si>
  <si>
    <t>דולר ניו זילנד</t>
  </si>
  <si>
    <t>כתר דני</t>
  </si>
  <si>
    <t>כתר שבדי</t>
  </si>
  <si>
    <t>יין יפני</t>
  </si>
  <si>
    <t>מקסיקו פזו</t>
  </si>
  <si>
    <t>פרנק שווצרי</t>
  </si>
  <si>
    <t>ריאל ברזילאי</t>
  </si>
  <si>
    <t>ראנד דרום אפריקאי</t>
  </si>
  <si>
    <t xml:space="preserve"> דולר סינגפור</t>
  </si>
  <si>
    <t>אחר</t>
  </si>
  <si>
    <r>
      <rPr>
        <sz val="10"/>
        <color theme="1"/>
        <rFont val="Tahoma"/>
        <family val="2"/>
      </rPr>
      <t>17:42:53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30/01/2024</t>
    </r>
  </si>
  <si>
    <t>בתאריך</t>
  </si>
  <si>
    <t xml:space="preserve"> הופק ע"י</t>
  </si>
  <si>
    <t>תאריך דיווח</t>
  </si>
  <si>
    <r>
      <rPr>
        <b/>
        <sz val="10"/>
        <color theme="1"/>
        <rFont val="Tahoma"/>
        <family val="2"/>
      </rPr>
      <t>1.א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מזומנים ושווי מזומנים</t>
    </r>
    <r>
      <rPr>
        <sz val="10"/>
        <color theme="1"/>
        <rFont val="Tahoma"/>
        <family val="2"/>
      </rPr>
      <t xml:space="preserve">  </t>
    </r>
  </si>
  <si>
    <t>שם המנפיק / שם נייר ערך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</si>
  <si>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</si>
  <si>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</si>
  <si>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</si>
  <si>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</si>
  <si>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</si>
  <si>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</si>
  <si>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</si>
  <si>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</si>
  <si>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</si>
  <si>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שיעור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</si>
  <si>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</si>
  <si>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</si>
  <si>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</si>
  <si>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</si>
  <si>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</si>
  <si>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</si>
  <si>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</si>
  <si>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</si>
  <si>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מזומנים ושווי מזומנים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</si>
  <si>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</si>
  <si>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t>יתרות מזומנים ועו"ש בשקלים חדשים</t>
  </si>
  <si>
    <t>עו"ש פועלים</t>
  </si>
  <si>
    <t>100</t>
  </si>
  <si>
    <t>ilAAA</t>
  </si>
  <si>
    <t>S&amp;P מעלות</t>
  </si>
  <si>
    <t>עו"ש לאומי</t>
  </si>
  <si>
    <t>11017944</t>
  </si>
  <si>
    <t>עוש מזרחי טפחות</t>
  </si>
  <si>
    <t>11018389</t>
  </si>
  <si>
    <t>יתרות מזומנים ועו"ש נקובים במט"ח</t>
  </si>
  <si>
    <t>דולר ארה"ב פועלים</t>
  </si>
  <si>
    <t>99028</t>
  </si>
  <si>
    <t>פרנק שוויצרי פועלים</t>
  </si>
  <si>
    <t>99036</t>
  </si>
  <si>
    <t>ליש"ט פועלים</t>
  </si>
  <si>
    <t>99069</t>
  </si>
  <si>
    <t>יין יפני פועלים</t>
  </si>
  <si>
    <t>99077</t>
  </si>
  <si>
    <t>דולר קנדי פועלים</t>
  </si>
  <si>
    <t>99101</t>
  </si>
  <si>
    <t>יורו פועלים</t>
  </si>
  <si>
    <t>99119</t>
  </si>
  <si>
    <t>התחיבות דולרית פועלים</t>
  </si>
  <si>
    <t>99218</t>
  </si>
  <si>
    <t>דולר אוסטרלי פועלים</t>
  </si>
  <si>
    <t>99267</t>
  </si>
  <si>
    <t>דולר סינגפור פועלים</t>
  </si>
  <si>
    <t>99291</t>
  </si>
  <si>
    <t>דולר סינגפור</t>
  </si>
  <si>
    <t>זלוטי פולני פועלים</t>
  </si>
  <si>
    <t>99341</t>
  </si>
  <si>
    <t>זלוטי פולני</t>
  </si>
  <si>
    <t>דולר הונג קונג פועלים</t>
  </si>
  <si>
    <t>99390</t>
  </si>
  <si>
    <t>פח"ק /פר"י</t>
  </si>
  <si>
    <t>פקדון לאומי פחק</t>
  </si>
  <si>
    <t>11020430</t>
  </si>
  <si>
    <t>פק"מ עד שלושה חודשים</t>
  </si>
  <si>
    <t>פיקדון צמוד מדד עד שלושה חודשים</t>
  </si>
  <si>
    <t>פיקדון צמוד מט"ח עד שלושה חודשים (פצ"מ)</t>
  </si>
  <si>
    <t>פיקדונות במט"ח עד שלושה חודשים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</si>
  <si>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</si>
  <si>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</si>
  <si>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</si>
  <si>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זירת מסחר</t>
  </si>
  <si>
    <t>תאריך רכישה</t>
  </si>
  <si>
    <t>מח"מ</t>
  </si>
  <si>
    <t>ערך נקוב</t>
  </si>
  <si>
    <t>שער</t>
  </si>
  <si>
    <t>פדיון/ ריבית לקבל</t>
  </si>
  <si>
    <t>שעור מערך נקוב מונפק</t>
  </si>
  <si>
    <t xml:space="preserve">שעור מסך נכסי ההשקעה </t>
  </si>
  <si>
    <t>תאריך</t>
  </si>
  <si>
    <t>שנים</t>
  </si>
  <si>
    <t>יחידות</t>
  </si>
  <si>
    <t>אגורות</t>
  </si>
  <si>
    <t>(11)</t>
  </si>
  <si>
    <t>(12)</t>
  </si>
  <si>
    <t>(13)</t>
  </si>
  <si>
    <t>(14)</t>
  </si>
  <si>
    <t>(15)</t>
  </si>
  <si>
    <t>(16)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</si>
  <si>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</si>
  <si>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</si>
  <si>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</si>
  <si>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גליל</t>
    </r>
  </si>
  <si>
    <t>ממשלתית צמודה 0.5% 0529</t>
  </si>
  <si>
    <t>1157023</t>
  </si>
  <si>
    <t>TASE</t>
  </si>
  <si>
    <t>RF</t>
  </si>
  <si>
    <t xml:space="preserve"> </t>
  </si>
  <si>
    <t>ממשלתית צמודה 0.75% 0527</t>
  </si>
  <si>
    <t>1140847</t>
  </si>
  <si>
    <t>ממשלתית צמודה 0.75% 1025</t>
  </si>
  <si>
    <t>1135912</t>
  </si>
  <si>
    <t>ממשלתית צמודה 07/2026</t>
  </si>
  <si>
    <t>1169564</t>
  </si>
  <si>
    <t>ממשלתית צמודה 1.10% 1028</t>
  </si>
  <si>
    <t>1197326</t>
  </si>
  <si>
    <t>ממשלתית צמודה 11/2031</t>
  </si>
  <si>
    <t>1172220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</si>
  <si>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</si>
  <si>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מלווה קצר מועד (מק"מ)</t>
    </r>
  </si>
  <si>
    <t>מלווה קצר מועד 114</t>
  </si>
  <si>
    <t>8240111</t>
  </si>
  <si>
    <t>מלווה קצר מועד 214</t>
  </si>
  <si>
    <t>8240210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</si>
  <si>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שחר</t>
    </r>
  </si>
  <si>
    <t>ממשל שקלית 3.75% 02/29</t>
  </si>
  <si>
    <t>1194802</t>
  </si>
  <si>
    <t>ממשלתית שקלית 1.00% 03/30</t>
  </si>
  <si>
    <t>1160985</t>
  </si>
  <si>
    <t>ממשלתית שקלית 1.5% 05/37</t>
  </si>
  <si>
    <t>1166180</t>
  </si>
  <si>
    <t>ממשלתית שקלית 2.25% 09/28</t>
  </si>
  <si>
    <t>1150879</t>
  </si>
  <si>
    <t>ממשלתית שקלית 2% 03/27</t>
  </si>
  <si>
    <t>1139344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</si>
  <si>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גילון</t>
    </r>
  </si>
  <si>
    <t>ממשלתית משתנה 11/30</t>
  </si>
  <si>
    <t>1166552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</si>
  <si>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סה"כ צמודות לדולר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</si>
  <si>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</si>
  <si>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</si>
  <si>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t>STATE OF ISRAEL</t>
  </si>
  <si>
    <t>XS2715285230</t>
  </si>
  <si>
    <t>LSE</t>
  </si>
  <si>
    <t>A1</t>
  </si>
  <si>
    <t>Moodys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</si>
  <si>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שהנפיקו ממשלות זרות בחו"ל</t>
    </r>
  </si>
  <si>
    <t>B 0 25/1/24</t>
  </si>
  <si>
    <t>US912796ZY88</t>
  </si>
  <si>
    <t>NYSE</t>
  </si>
  <si>
    <t>AAA</t>
  </si>
  <si>
    <t>FITCH</t>
  </si>
  <si>
    <t>B 31/10/24</t>
  </si>
  <si>
    <t>US912797HE00</t>
  </si>
  <si>
    <t>FWB</t>
  </si>
  <si>
    <t>T 0.375 9/24</t>
  </si>
  <si>
    <t>US91282CCX74</t>
  </si>
  <si>
    <t>Other</t>
  </si>
  <si>
    <t>Aaa</t>
  </si>
  <si>
    <t>T 1.875% 08/24</t>
  </si>
  <si>
    <t>US9128282U35</t>
  </si>
  <si>
    <t>NASDAQ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</si>
  <si>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</si>
  <si>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</si>
  <si>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ספק מידע</t>
  </si>
  <si>
    <t>ענף מסחר</t>
  </si>
  <si>
    <t>שעור ריבית</t>
  </si>
  <si>
    <t xml:space="preserve">שעור מסך נכסי השקעה </t>
  </si>
  <si>
    <t>(17)</t>
  </si>
  <si>
    <t>(18)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</si>
  <si>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</si>
  <si>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</si>
  <si>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</si>
  <si>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</si>
  <si>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מגה אור נעמ 3</t>
  </si>
  <si>
    <t>1196955</t>
  </si>
  <si>
    <t>בורסה ת"א</t>
  </si>
  <si>
    <t>נדל"ן מניב בישראל</t>
  </si>
  <si>
    <t>NR</t>
  </si>
  <si>
    <t>לא מדורג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</si>
  <si>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</si>
  <si>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</si>
  <si>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</si>
  <si>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</si>
  <si>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</si>
  <si>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</si>
  <si>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תשואה לפדיון</t>
  </si>
  <si>
    <t>(19)</t>
  </si>
  <si>
    <r>
      <rPr>
        <b/>
        <sz val="10"/>
        <color theme="1"/>
        <rFont val="Tahoma"/>
        <family val="2"/>
      </rPr>
      <t xml:space="preserve">סה"כ  </t>
    </r>
    <r>
      <rPr>
        <b/>
        <sz val="10"/>
        <color theme="1"/>
        <rFont val="Tahoma"/>
        <family val="2"/>
      </rPr>
      <t>אגרות חוב קונצרניות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</si>
  <si>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</si>
  <si>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</si>
  <si>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t>בינל הנפקות אגח י</t>
  </si>
  <si>
    <t>1160290</t>
  </si>
  <si>
    <t>בנקים</t>
  </si>
  <si>
    <t>בינל הנפקות אגח יא</t>
  </si>
  <si>
    <t>1167048</t>
  </si>
  <si>
    <t>דיסקונט מנפיקים אגח טו</t>
  </si>
  <si>
    <t>7480304</t>
  </si>
  <si>
    <t>חברת נמלי ישראל אגח א</t>
  </si>
  <si>
    <t>1145564</t>
  </si>
  <si>
    <t>חברת נמלי ישראל אגח ב</t>
  </si>
  <si>
    <t>1145572</t>
  </si>
  <si>
    <t>לאומי אגח 179</t>
  </si>
  <si>
    <t>6040372</t>
  </si>
  <si>
    <t>לאומי אגח 182</t>
  </si>
  <si>
    <t>6040539</t>
  </si>
  <si>
    <t>לאומי אגח סד 183</t>
  </si>
  <si>
    <t>6040547</t>
  </si>
  <si>
    <t>לאומי אגח סד' 185</t>
  </si>
  <si>
    <t>1201821</t>
  </si>
  <si>
    <t>לאומי אגח סד' 186</t>
  </si>
  <si>
    <t>1201839</t>
  </si>
  <si>
    <t>מז טפ הנפק אגח 45</t>
  </si>
  <si>
    <t>2310217</t>
  </si>
  <si>
    <t>מז טפ הנפק אגח 46</t>
  </si>
  <si>
    <t>2310225</t>
  </si>
  <si>
    <t>מז טפ הנפק אגח 49</t>
  </si>
  <si>
    <t>2310282</t>
  </si>
  <si>
    <t>מזרחי טפ הנפ אגח 57</t>
  </si>
  <si>
    <t>2310423</t>
  </si>
  <si>
    <t>Aaa.il</t>
  </si>
  <si>
    <t>מידרוג</t>
  </si>
  <si>
    <t>מזרחי טפח הנפק אגח 52</t>
  </si>
  <si>
    <t>2310381</t>
  </si>
  <si>
    <t>מזרחי טפחות הנ אגח 66</t>
  </si>
  <si>
    <t>1191667</t>
  </si>
  <si>
    <t>מזרחי טפחות הנ אגח 67</t>
  </si>
  <si>
    <t>1196807</t>
  </si>
  <si>
    <t>מזרחי טפחות הנ אגח 68</t>
  </si>
  <si>
    <t>1202142</t>
  </si>
  <si>
    <t>מזרחי טפחות הנפק אגח 42</t>
  </si>
  <si>
    <t>2310183</t>
  </si>
  <si>
    <t>מזרחי טפחות הנפק אגח 62</t>
  </si>
  <si>
    <t>2310498</t>
  </si>
  <si>
    <t>מזרחי טפחות הנפק אגח 64</t>
  </si>
  <si>
    <t>2310555</t>
  </si>
  <si>
    <t>מקורות אגח 11</t>
  </si>
  <si>
    <t>1158476</t>
  </si>
  <si>
    <t>שרותים</t>
  </si>
  <si>
    <t>נמלי ישראל אגח ד</t>
  </si>
  <si>
    <t>1175033</t>
  </si>
  <si>
    <t>פועלים אגח 200</t>
  </si>
  <si>
    <t>6620496</t>
  </si>
  <si>
    <t>פועלים אגח 201</t>
  </si>
  <si>
    <t>1191345</t>
  </si>
  <si>
    <t>פועלים אגח 202</t>
  </si>
  <si>
    <t>1199850</t>
  </si>
  <si>
    <t>פועלים אגח 203</t>
  </si>
  <si>
    <t>1199868</t>
  </si>
  <si>
    <t>חשמל     אגח 29</t>
  </si>
  <si>
    <t>6000236</t>
  </si>
  <si>
    <t>אנרגיה</t>
  </si>
  <si>
    <t>Aa1.il</t>
  </si>
  <si>
    <t>חשמל אגח 27</t>
  </si>
  <si>
    <t>6000210</t>
  </si>
  <si>
    <t>חשמל אגח 31</t>
  </si>
  <si>
    <t>6000285</t>
  </si>
  <si>
    <t>חשמל אגח 33</t>
  </si>
  <si>
    <t>6000392</t>
  </si>
  <si>
    <t>חשמל אגח 34</t>
  </si>
  <si>
    <t>1196781</t>
  </si>
  <si>
    <t>נתיבי גז אגח ד</t>
  </si>
  <si>
    <t>1147503</t>
  </si>
  <si>
    <t>עזריאלי אגח ב</t>
  </si>
  <si>
    <t>1134436</t>
  </si>
  <si>
    <t>ilAA+</t>
  </si>
  <si>
    <t>עזריאלי אגח ד</t>
  </si>
  <si>
    <t>1138650</t>
  </si>
  <si>
    <t>עזריאלי אגח ה</t>
  </si>
  <si>
    <t>1156603</t>
  </si>
  <si>
    <t>עזריאלי אגח ו</t>
  </si>
  <si>
    <t>1156611</t>
  </si>
  <si>
    <t>עזריאלי אגח ז</t>
  </si>
  <si>
    <t>1178672</t>
  </si>
  <si>
    <t>עזריאלי אגח ח</t>
  </si>
  <si>
    <t>1178680</t>
  </si>
  <si>
    <t>איירפורט אגח ט'</t>
  </si>
  <si>
    <t>1160944</t>
  </si>
  <si>
    <t>ilAA</t>
  </si>
  <si>
    <t>איירפורט אגח יא</t>
  </si>
  <si>
    <t>1195999</t>
  </si>
  <si>
    <t>אלרוב נדלן אג"ח ו</t>
  </si>
  <si>
    <t>3870185</t>
  </si>
  <si>
    <t>נדל"ן מניב בחו"ל</t>
  </si>
  <si>
    <t>אמות אגח ד</t>
  </si>
  <si>
    <t>1133149</t>
  </si>
  <si>
    <t>אמות אגח ו</t>
  </si>
  <si>
    <t>1158609</t>
  </si>
  <si>
    <t>אמות אגח ח'</t>
  </si>
  <si>
    <t>1172782</t>
  </si>
  <si>
    <t>ארפורט סיטי אגח ה</t>
  </si>
  <si>
    <t>1133487</t>
  </si>
  <si>
    <t>ביג אגח ח</t>
  </si>
  <si>
    <t>1138924</t>
  </si>
  <si>
    <t>ביג אגח טז</t>
  </si>
  <si>
    <t>1168442</t>
  </si>
  <si>
    <t>ביג אגח יא</t>
  </si>
  <si>
    <t>1151117</t>
  </si>
  <si>
    <t>ביג אגח יג</t>
  </si>
  <si>
    <t>1159516</t>
  </si>
  <si>
    <t>ביג אגח יד</t>
  </si>
  <si>
    <t>1161512</t>
  </si>
  <si>
    <t>ביג אגח יז</t>
  </si>
  <si>
    <t>1168459</t>
  </si>
  <si>
    <t>ביג אגח כא</t>
  </si>
  <si>
    <t>1202217</t>
  </si>
  <si>
    <t>גב ים אגח ו</t>
  </si>
  <si>
    <t>7590128</t>
  </si>
  <si>
    <t>גב ים אגח ט</t>
  </si>
  <si>
    <t>7590219</t>
  </si>
  <si>
    <t>הפניקס אגח 5</t>
  </si>
  <si>
    <t>7670284</t>
  </si>
  <si>
    <t>ביטוח</t>
  </si>
  <si>
    <t>ישרס אגח טו</t>
  </si>
  <si>
    <t>6130207</t>
  </si>
  <si>
    <t>ישרס אגח יח</t>
  </si>
  <si>
    <t>6130280</t>
  </si>
  <si>
    <t>לאומי התח נדח' סד' 405</t>
  </si>
  <si>
    <t>6040620</t>
  </si>
  <si>
    <t>לאומי כתבי התח נד סד' 403</t>
  </si>
  <si>
    <t>6040430</t>
  </si>
  <si>
    <t>לאומיכתבי התח נד סד' 404</t>
  </si>
  <si>
    <t>6040471</t>
  </si>
  <si>
    <t>מבנה אגח יז</t>
  </si>
  <si>
    <t>2260446</t>
  </si>
  <si>
    <t>מבנה אגח יט</t>
  </si>
  <si>
    <t>2260487</t>
  </si>
  <si>
    <t>מבנה אגח כ</t>
  </si>
  <si>
    <t>2260495</t>
  </si>
  <si>
    <t>מבנה אגח כג</t>
  </si>
  <si>
    <t>2260545</t>
  </si>
  <si>
    <t>מבנה אגח כה</t>
  </si>
  <si>
    <t>2260636</t>
  </si>
  <si>
    <t>מליסרון אגח טז</t>
  </si>
  <si>
    <t>3230265</t>
  </si>
  <si>
    <t>מליסרון אגח י</t>
  </si>
  <si>
    <t>3230190</t>
  </si>
  <si>
    <t>מליסרון אגח יא</t>
  </si>
  <si>
    <t>3230208</t>
  </si>
  <si>
    <t>מליסרון אגח יד</t>
  </si>
  <si>
    <t>3230232</t>
  </si>
  <si>
    <t>מליסרון אגח יז</t>
  </si>
  <si>
    <t>3230273</t>
  </si>
  <si>
    <t>מליסרון אגח יח</t>
  </si>
  <si>
    <t>3230372</t>
  </si>
  <si>
    <t>מליסרון אגח יט</t>
  </si>
  <si>
    <t>3230398</t>
  </si>
  <si>
    <t>מליסרון אגח כ</t>
  </si>
  <si>
    <t>3230422</t>
  </si>
  <si>
    <t>מליסרון אגח כא</t>
  </si>
  <si>
    <t>1194638</t>
  </si>
  <si>
    <t>פועלים התח נד יא</t>
  </si>
  <si>
    <t>1201466</t>
  </si>
  <si>
    <t>פועלים התח נדח ט</t>
  </si>
  <si>
    <t>1199884</t>
  </si>
  <si>
    <t>פועלים התחייבות נדחים ו</t>
  </si>
  <si>
    <t>6620553</t>
  </si>
  <si>
    <t>פועלים התחייבות נדחים ז'</t>
  </si>
  <si>
    <t>1191329</t>
  </si>
  <si>
    <t>רבוע נדלן אגח ז</t>
  </si>
  <si>
    <t>1140615</t>
  </si>
  <si>
    <t>רבוע נדלן אגח ח</t>
  </si>
  <si>
    <t>1157569</t>
  </si>
  <si>
    <t>11575690</t>
  </si>
  <si>
    <t>ריט 1  אגח ה</t>
  </si>
  <si>
    <t>1136753</t>
  </si>
  <si>
    <t>ריט 1 אגח ד</t>
  </si>
  <si>
    <t>1129899</t>
  </si>
  <si>
    <t>ריט 1 אגח ו</t>
  </si>
  <si>
    <t>1138544</t>
  </si>
  <si>
    <t>ריט 1 אגח ז</t>
  </si>
  <si>
    <t>1171271</t>
  </si>
  <si>
    <t>שלמה החז אגח יח</t>
  </si>
  <si>
    <t>1410307</t>
  </si>
  <si>
    <t>שלמה החז אגח כ</t>
  </si>
  <si>
    <t>1192749</t>
  </si>
  <si>
    <t>אדמה אגח ב</t>
  </si>
  <si>
    <t>1110915</t>
  </si>
  <si>
    <t>כימיה, גומי ופלסטיק</t>
  </si>
  <si>
    <t>ilAA-</t>
  </si>
  <si>
    <t>אלוני חץ אגח טו</t>
  </si>
  <si>
    <t>1189414</t>
  </si>
  <si>
    <t>בזק אגח 10</t>
  </si>
  <si>
    <t>2300184</t>
  </si>
  <si>
    <t>תקשורת ומדיה</t>
  </si>
  <si>
    <t>בזק אגח 12</t>
  </si>
  <si>
    <t>2300242</t>
  </si>
  <si>
    <t>בזק אגח 14</t>
  </si>
  <si>
    <t>2300317</t>
  </si>
  <si>
    <t>ביג אגח ז</t>
  </si>
  <si>
    <t>1136084</t>
  </si>
  <si>
    <t>ביג אגח יב</t>
  </si>
  <si>
    <t>1156231</t>
  </si>
  <si>
    <t>ביג אגח יח</t>
  </si>
  <si>
    <t>1174226</t>
  </si>
  <si>
    <t>Aa3.il</t>
  </si>
  <si>
    <t>ביג אגח כ</t>
  </si>
  <si>
    <t>1186188</t>
  </si>
  <si>
    <t>בינלאומי הנפק התח כה</t>
  </si>
  <si>
    <t>1167030</t>
  </si>
  <si>
    <t>בינלאומי הנפק התח כו</t>
  </si>
  <si>
    <t>1185537</t>
  </si>
  <si>
    <t>בינלאומי הנפק התח כז</t>
  </si>
  <si>
    <t>1189497</t>
  </si>
  <si>
    <t>דיסקונט מנפיקים נדחים ו'</t>
  </si>
  <si>
    <t>7480197</t>
  </si>
  <si>
    <t>דיסקונט מנפיקים נדחים ז</t>
  </si>
  <si>
    <t>7480247</t>
  </si>
  <si>
    <t>דיסקונט מנפיקים נדחים ח</t>
  </si>
  <si>
    <t>7480312</t>
  </si>
  <si>
    <t>דיסקונט מנפיקים נדחים ט</t>
  </si>
  <si>
    <t>1191246</t>
  </si>
  <si>
    <t>יוניברסל אגח ה</t>
  </si>
  <si>
    <t>1192608</t>
  </si>
  <si>
    <t>מסחר</t>
  </si>
  <si>
    <t>ירושלים הנפ אגח טז</t>
  </si>
  <si>
    <t>1172170</t>
  </si>
  <si>
    <t>ירושלים הנפ אגח יג</t>
  </si>
  <si>
    <t>1142512</t>
  </si>
  <si>
    <t>ירושלים הנפ אגח יח</t>
  </si>
  <si>
    <t>1182054</t>
  </si>
  <si>
    <t>ירושלים הנפ אגח יט</t>
  </si>
  <si>
    <t>1201433</t>
  </si>
  <si>
    <t>ישרס אגח טז</t>
  </si>
  <si>
    <t>6130223</t>
  </si>
  <si>
    <t>ישרס אגח יט</t>
  </si>
  <si>
    <t>6130348</t>
  </si>
  <si>
    <t>מגה אור אגח ח'</t>
  </si>
  <si>
    <t>1147602</t>
  </si>
  <si>
    <t>מז טפ הנפק התח 50</t>
  </si>
  <si>
    <t>2310290</t>
  </si>
  <si>
    <t>מזרחי טפ הנפק התח 65</t>
  </si>
  <si>
    <t>1191675</t>
  </si>
  <si>
    <t>סלע נדלן אגח ב</t>
  </si>
  <si>
    <t>1132927</t>
  </si>
  <si>
    <t>סלע נדלן אגח ג</t>
  </si>
  <si>
    <t>1138973</t>
  </si>
  <si>
    <t>סלע נדלן אגח ד</t>
  </si>
  <si>
    <t>1167147</t>
  </si>
  <si>
    <t>פניקס הון אגח יב</t>
  </si>
  <si>
    <t>1195585</t>
  </si>
  <si>
    <t>רבוע נדלן אגח ו</t>
  </si>
  <si>
    <t>1140607</t>
  </si>
  <si>
    <t>אזורים אגח 15</t>
  </si>
  <si>
    <t>7150451</t>
  </si>
  <si>
    <t>בנייה</t>
  </si>
  <si>
    <t>A1.il</t>
  </si>
  <si>
    <t>אלבר אגח טז</t>
  </si>
  <si>
    <t>1139823</t>
  </si>
  <si>
    <t>ilA+</t>
  </si>
  <si>
    <t>אלבר אגח יז</t>
  </si>
  <si>
    <t>1158732</t>
  </si>
  <si>
    <t>אלבר אגח יט</t>
  </si>
  <si>
    <t>1191824</t>
  </si>
  <si>
    <t>אלדן תחבורה אגח ה'</t>
  </si>
  <si>
    <t>1155357</t>
  </si>
  <si>
    <t>אלדן תחבורה אגח ז</t>
  </si>
  <si>
    <t>1184779</t>
  </si>
  <si>
    <t>אלדן תחבורה אגח ח</t>
  </si>
  <si>
    <t>1192442</t>
  </si>
  <si>
    <t>אשטרום נכסים אגח 12</t>
  </si>
  <si>
    <t>2510279</t>
  </si>
  <si>
    <t>ג'נריישן קפיטל אגח ב</t>
  </si>
  <si>
    <t>1177526</t>
  </si>
  <si>
    <t>השקעה ואחזקות</t>
  </si>
  <si>
    <t>ג'נריישן קפיטל אגח ג</t>
  </si>
  <si>
    <t>1184555</t>
  </si>
  <si>
    <t>מגה אור אגח ז</t>
  </si>
  <si>
    <t>1141696</t>
  </si>
  <si>
    <t>מימון ישיר אגח ג</t>
  </si>
  <si>
    <t>1171214</t>
  </si>
  <si>
    <t>אשראי חוץ בנקאי</t>
  </si>
  <si>
    <t>מימון ישיר אגח ד</t>
  </si>
  <si>
    <t>1175660</t>
  </si>
  <si>
    <t>מימון ישיר אגח ה</t>
  </si>
  <si>
    <t>1182831</t>
  </si>
  <si>
    <t>מימון ישיר אגח ו</t>
  </si>
  <si>
    <t>1191659</t>
  </si>
  <si>
    <t>11916590</t>
  </si>
  <si>
    <t>מניבים ריט אגח ב</t>
  </si>
  <si>
    <t>1155928</t>
  </si>
  <si>
    <t>מניבים ריט אגח ג</t>
  </si>
  <si>
    <t>1177658</t>
  </si>
  <si>
    <t>מניבים ריט אגח ד</t>
  </si>
  <si>
    <t>1193929</t>
  </si>
  <si>
    <t>קיסטון אינפרא אגח א</t>
  </si>
  <si>
    <t>1182187</t>
  </si>
  <si>
    <t>אדגר אגח יב</t>
  </si>
  <si>
    <t>1820331</t>
  </si>
  <si>
    <t>A2.il</t>
  </si>
  <si>
    <t>18203310</t>
  </si>
  <si>
    <t>אדגר אגח סד י'</t>
  </si>
  <si>
    <t>1820208</t>
  </si>
  <si>
    <t>אדגר אגח סד יא</t>
  </si>
  <si>
    <t>1820281</t>
  </si>
  <si>
    <t>אפי נכסים אגח ח</t>
  </si>
  <si>
    <t>1142231</t>
  </si>
  <si>
    <t>אפי נכסים אגח טו</t>
  </si>
  <si>
    <t>1199603</t>
  </si>
  <si>
    <t>אפי נכסים אגח יא</t>
  </si>
  <si>
    <t>1171628</t>
  </si>
  <si>
    <t>אפי נכסים אגח יג</t>
  </si>
  <si>
    <t>1178292</t>
  </si>
  <si>
    <t>אפי נכסים אגח יד</t>
  </si>
  <si>
    <t>1184530</t>
  </si>
  <si>
    <t>אשטרום נכסים אגח 13</t>
  </si>
  <si>
    <t>2510303</t>
  </si>
  <si>
    <t>ilA</t>
  </si>
  <si>
    <t>אשטרום קב אגח ד</t>
  </si>
  <si>
    <t>1182989</t>
  </si>
  <si>
    <t>אשטרום קב אגח ה</t>
  </si>
  <si>
    <t>1199579</t>
  </si>
  <si>
    <t>ג'י סיטי אגח טו</t>
  </si>
  <si>
    <t>12607690</t>
  </si>
  <si>
    <t>דלק נכסים אגח א</t>
  </si>
  <si>
    <t>1196179</t>
  </si>
  <si>
    <t>הכשרת הישוב אגח 21</t>
  </si>
  <si>
    <t>6120224</t>
  </si>
  <si>
    <t>הכשרת הישוב אגח 25</t>
  </si>
  <si>
    <t>1191527</t>
  </si>
  <si>
    <t>להב אגח ג</t>
  </si>
  <si>
    <t>1193341</t>
  </si>
  <si>
    <t>נכסים ובנין אגח ד</t>
  </si>
  <si>
    <t>6990154</t>
  </si>
  <si>
    <t>נכסים ובנין אגח י</t>
  </si>
  <si>
    <t>1193630</t>
  </si>
  <si>
    <t>פתאל החז אגח ד</t>
  </si>
  <si>
    <t>1188192</t>
  </si>
  <si>
    <t>מלונאות ותיירות</t>
  </si>
  <si>
    <t>שיכון ובינוי אגח 6</t>
  </si>
  <si>
    <t>1129733</t>
  </si>
  <si>
    <t>שיכון ובינוי אגח 8</t>
  </si>
  <si>
    <t>1135888</t>
  </si>
  <si>
    <t>שיכון ובינוי אגח 9</t>
  </si>
  <si>
    <t>1167386</t>
  </si>
  <si>
    <t>אסאר אקורד אגח ב</t>
  </si>
  <si>
    <t>4220372</t>
  </si>
  <si>
    <t>A3.il</t>
  </si>
  <si>
    <t>אספן גרופ אגח ח</t>
  </si>
  <si>
    <t>3130390</t>
  </si>
  <si>
    <t>ilA-</t>
  </si>
  <si>
    <t>אספן גרופ אגח ט</t>
  </si>
  <si>
    <t>3130424</t>
  </si>
  <si>
    <t>ג'י סיטי אגח טז</t>
  </si>
  <si>
    <t>1260785</t>
  </si>
  <si>
    <t>ג'י סיטי אגח יא</t>
  </si>
  <si>
    <t>1260546</t>
  </si>
  <si>
    <t>ג'י סיטי אגח יב</t>
  </si>
  <si>
    <t>1260603</t>
  </si>
  <si>
    <t>ג'י סיטי אגח יג</t>
  </si>
  <si>
    <t>1260652</t>
  </si>
  <si>
    <t>ג'י סיטי אגח יד</t>
  </si>
  <si>
    <t>1260736</t>
  </si>
  <si>
    <t>דליה אנרגיה אגח א</t>
  </si>
  <si>
    <t>1184951</t>
  </si>
  <si>
    <t>הכשרת הישוב אגח 22</t>
  </si>
  <si>
    <t>6120240</t>
  </si>
  <si>
    <t>הכשרת הישוב אגח 23</t>
  </si>
  <si>
    <t>6120323</t>
  </si>
  <si>
    <t>מגוריט אגח ב</t>
  </si>
  <si>
    <t>1168350</t>
  </si>
  <si>
    <t>מגוריט אגח ג</t>
  </si>
  <si>
    <t>1175975</t>
  </si>
  <si>
    <t>מגוריט אגח ד</t>
  </si>
  <si>
    <t>1185834</t>
  </si>
  <si>
    <t>מגוריט אגח ה</t>
  </si>
  <si>
    <t>1192129</t>
  </si>
  <si>
    <t>מנרב אגח ד</t>
  </si>
  <si>
    <t>1550169</t>
  </si>
  <si>
    <t>רני צים אגח ב</t>
  </si>
  <si>
    <t>1171834</t>
  </si>
  <si>
    <t>בראק אן וי אגח ב</t>
  </si>
  <si>
    <t>1128347</t>
  </si>
  <si>
    <t>ilBBB+</t>
  </si>
  <si>
    <t>בראק אן וי אגח ג</t>
  </si>
  <si>
    <t>1133040</t>
  </si>
  <si>
    <t>רני צים אגח ג</t>
  </si>
  <si>
    <t>1183193</t>
  </si>
  <si>
    <t>דיסקונט השק אגח ו</t>
  </si>
  <si>
    <t>6390207</t>
  </si>
  <si>
    <t>ilBBB-</t>
  </si>
  <si>
    <t>ארי נדלן אגח א</t>
  </si>
  <si>
    <t>3660156</t>
  </si>
  <si>
    <t>דוראל אגח א</t>
  </si>
  <si>
    <t>1179134</t>
  </si>
  <si>
    <t>אנרגיה מתחדשת</t>
  </si>
  <si>
    <t>11791340</t>
  </si>
  <si>
    <t>חג'ג' אגח יב</t>
  </si>
  <si>
    <t>8230377</t>
  </si>
  <si>
    <t>חלל תקש אגח יח</t>
  </si>
  <si>
    <t>1158518</t>
  </si>
  <si>
    <t>חנן מור אגח ט</t>
  </si>
  <si>
    <t>1160506</t>
  </si>
  <si>
    <t>חנן מור אגח טו</t>
  </si>
  <si>
    <t>1189851</t>
  </si>
  <si>
    <t>ישפרו אגח א</t>
  </si>
  <si>
    <t>1202290</t>
  </si>
  <si>
    <t>לוזון קבוצה אגח ח</t>
  </si>
  <si>
    <t>4730164</t>
  </si>
  <si>
    <t>47301640</t>
  </si>
  <si>
    <t>מידאס השקעות בנדל"ן אגח ד</t>
  </si>
  <si>
    <t>5440284</t>
  </si>
  <si>
    <t>משק אנרגיה אגח א</t>
  </si>
  <si>
    <t>1169531</t>
  </si>
  <si>
    <t>נופר אנרגי אגח א</t>
  </si>
  <si>
    <t>1179340</t>
  </si>
  <si>
    <t>סולאיר אגח א</t>
  </si>
  <si>
    <t>1183730</t>
  </si>
  <si>
    <t>11837300</t>
  </si>
  <si>
    <t>סולגרין אגח ב</t>
  </si>
  <si>
    <t>1186246</t>
  </si>
  <si>
    <t>ריט אזורים אגח א</t>
  </si>
  <si>
    <t>1175769</t>
  </si>
  <si>
    <t>תנופורט אגח ב</t>
  </si>
  <si>
    <t>1189919</t>
  </si>
  <si>
    <t>11899190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</si>
  <si>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</si>
  <si>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דיסקונט מנפיקים אגח יג</t>
  </si>
  <si>
    <t>7480155</t>
  </si>
  <si>
    <t>דיסקונט מנפיקים אגח יד</t>
  </si>
  <si>
    <t>7480163</t>
  </si>
  <si>
    <t>לאומי אגח 178</t>
  </si>
  <si>
    <t>6040323</t>
  </si>
  <si>
    <t>לאומי אגח 180</t>
  </si>
  <si>
    <t>6040422</t>
  </si>
  <si>
    <t>לאומי אגח סד' 184</t>
  </si>
  <si>
    <t>6040604</t>
  </si>
  <si>
    <t>מזרחי טפ הנפק אגח 60</t>
  </si>
  <si>
    <t>2310456</t>
  </si>
  <si>
    <t>מזרחי טפחות הנפק אגח 40</t>
  </si>
  <si>
    <t>2310167</t>
  </si>
  <si>
    <t>מזרחי טפחות הנפק אגח 63</t>
  </si>
  <si>
    <t>2310548</t>
  </si>
  <si>
    <t>עמידר אגח א</t>
  </si>
  <si>
    <t>1143585</t>
  </si>
  <si>
    <t>פועלים אגח 100</t>
  </si>
  <si>
    <t>6620488</t>
  </si>
  <si>
    <t>פועלים אגח 101</t>
  </si>
  <si>
    <t>1191337</t>
  </si>
  <si>
    <t>תעשי אוירית אגח ד</t>
  </si>
  <si>
    <t>1133131</t>
  </si>
  <si>
    <t>ביטחוניות</t>
  </si>
  <si>
    <t>סאמיט אגח ח</t>
  </si>
  <si>
    <t>1138940</t>
  </si>
  <si>
    <t>שטראוס אגח ו'</t>
  </si>
  <si>
    <t>7460421</t>
  </si>
  <si>
    <t>מזון</t>
  </si>
  <si>
    <t>איי סי אל   אגח ה</t>
  </si>
  <si>
    <t>2810299</t>
  </si>
  <si>
    <t>איירפורט אגח י</t>
  </si>
  <si>
    <t>1195981</t>
  </si>
  <si>
    <t>אלביט מערכות אגח ב</t>
  </si>
  <si>
    <t>1178235</t>
  </si>
  <si>
    <t>אמות אגח ה</t>
  </si>
  <si>
    <t>1138114</t>
  </si>
  <si>
    <t>אמות אגח ז</t>
  </si>
  <si>
    <t>1162866</t>
  </si>
  <si>
    <t>אקויטל אגח 3</t>
  </si>
  <si>
    <t>7550148</t>
  </si>
  <si>
    <t>הפניקס אגח 6</t>
  </si>
  <si>
    <t>7670334</t>
  </si>
  <si>
    <t>הראל השקעות בביטוח אגח א</t>
  </si>
  <si>
    <t>5850110</t>
  </si>
  <si>
    <t>Aa2.il</t>
  </si>
  <si>
    <t>וילאר אגח ח</t>
  </si>
  <si>
    <t>4160156</t>
  </si>
  <si>
    <t>וילאר אגח י</t>
  </si>
  <si>
    <t>1193952</t>
  </si>
  <si>
    <t>ישראמקו אגח ג</t>
  </si>
  <si>
    <t>2320232</t>
  </si>
  <si>
    <t>חיפושי נפט וגז</t>
  </si>
  <si>
    <t>מליסרון אגח טו</t>
  </si>
  <si>
    <t>3230240</t>
  </si>
  <si>
    <t>מנורה הון התח ד</t>
  </si>
  <si>
    <t>1135920</t>
  </si>
  <si>
    <t>נמקו אגח ג</t>
  </si>
  <si>
    <t>1198761</t>
  </si>
  <si>
    <t>סאמיט אגח יב</t>
  </si>
  <si>
    <t>1183920</t>
  </si>
  <si>
    <t>סילברסטין אגח א'</t>
  </si>
  <si>
    <t>1145598</t>
  </si>
  <si>
    <t>סילברסטין אגח ב</t>
  </si>
  <si>
    <t>1160597</t>
  </si>
  <si>
    <t>פניקס הון אגח ד</t>
  </si>
  <si>
    <t>1133529</t>
  </si>
  <si>
    <t>פסיפיק אגח ג</t>
  </si>
  <si>
    <t>1197680</t>
  </si>
  <si>
    <t>11976800</t>
  </si>
  <si>
    <t>שלמה החז אגח יט</t>
  </si>
  <si>
    <t>1192731</t>
  </si>
  <si>
    <t>אלוני חץ אגח ט</t>
  </si>
  <si>
    <t>3900354</t>
  </si>
  <si>
    <t>אלוני חץ אגח י</t>
  </si>
  <si>
    <t>3900362</t>
  </si>
  <si>
    <t>אלוני חץ אגח יג</t>
  </si>
  <si>
    <t>1189406</t>
  </si>
  <si>
    <t>אלקו אגח יג</t>
  </si>
  <si>
    <t>69402330</t>
  </si>
  <si>
    <t>בזק אגח 13</t>
  </si>
  <si>
    <t>2300309</t>
  </si>
  <si>
    <t>בזק אגח 9</t>
  </si>
  <si>
    <t>2300176</t>
  </si>
  <si>
    <t>הראל הנפק אגח יח</t>
  </si>
  <si>
    <t>1182666</t>
  </si>
  <si>
    <t>הראל הנפקות אגח יט</t>
  </si>
  <si>
    <t>1192772</t>
  </si>
  <si>
    <t>יוניברסל אגח ו</t>
  </si>
  <si>
    <t>1192616</t>
  </si>
  <si>
    <t>ישרס אגח יד</t>
  </si>
  <si>
    <t>6130199</t>
  </si>
  <si>
    <t>כלל ביטוח אג ב</t>
  </si>
  <si>
    <t>1193499</t>
  </si>
  <si>
    <t>כלל ביטוח אגח א</t>
  </si>
  <si>
    <t>1193481</t>
  </si>
  <si>
    <t>כלל מימון אגח יב</t>
  </si>
  <si>
    <t>1179928</t>
  </si>
  <si>
    <t>כללביט מימון אגח י</t>
  </si>
  <si>
    <t>1136068</t>
  </si>
  <si>
    <t>מטריקס אגח ב</t>
  </si>
  <si>
    <t>1189646</t>
  </si>
  <si>
    <t>שירותי מידע</t>
  </si>
  <si>
    <t>מנורה הון התח סד' ח'</t>
  </si>
  <si>
    <t>1199470</t>
  </si>
  <si>
    <t>נמקו אגח ב</t>
  </si>
  <si>
    <t>1160258</t>
  </si>
  <si>
    <t>נמקו ריאלטי אגח א</t>
  </si>
  <si>
    <t>1139575</t>
  </si>
  <si>
    <t>פורמולה אגח ג</t>
  </si>
  <si>
    <t>2560209</t>
  </si>
  <si>
    <t>פורמולה מערכות אגח א</t>
  </si>
  <si>
    <t>2560142</t>
  </si>
  <si>
    <t>פניקס הון אגח טו</t>
  </si>
  <si>
    <t>1201953</t>
  </si>
  <si>
    <t>פניקס הון אגח יא</t>
  </si>
  <si>
    <t>1159359</t>
  </si>
  <si>
    <t>פניקס הון אגח יג</t>
  </si>
  <si>
    <t>1188135</t>
  </si>
  <si>
    <t>קרסו מוטורס אגח א</t>
  </si>
  <si>
    <t>1136464</t>
  </si>
  <si>
    <t>קרסו מוטורס אגח ג</t>
  </si>
  <si>
    <t>1141829</t>
  </si>
  <si>
    <t>קרסו מוטורס אגח ד</t>
  </si>
  <si>
    <t>1173566</t>
  </si>
  <si>
    <t>אלבר אגח יח</t>
  </si>
  <si>
    <t>1158740</t>
  </si>
  <si>
    <t>אלבר אגח כ</t>
  </si>
  <si>
    <t>1191832</t>
  </si>
  <si>
    <t>אלדן תחבורה אגח ו'</t>
  </si>
  <si>
    <t>1161678</t>
  </si>
  <si>
    <t>אלדן תחבורה אגח ט</t>
  </si>
  <si>
    <t>1192459</t>
  </si>
  <si>
    <t>אלון רבוע כחול אגח ו</t>
  </si>
  <si>
    <t>1169127</t>
  </si>
  <si>
    <t>אלקטרה אגח ה</t>
  </si>
  <si>
    <t>7390222</t>
  </si>
  <si>
    <t>אמ.ג'י.ג'י אגח ב</t>
  </si>
  <si>
    <t>1160811</t>
  </si>
  <si>
    <t>בזן אגח ה</t>
  </si>
  <si>
    <t>2590388</t>
  </si>
  <si>
    <t>בתי זיקוק אגח יב</t>
  </si>
  <si>
    <t>2590578</t>
  </si>
  <si>
    <t>דמרי אגח ז</t>
  </si>
  <si>
    <t>1141191</t>
  </si>
  <si>
    <t>דמרי אגח ח</t>
  </si>
  <si>
    <t>1153725</t>
  </si>
  <si>
    <t>ווסטדייל אגח ב</t>
  </si>
  <si>
    <t>1161322</t>
  </si>
  <si>
    <t>חברה לישראל אגח 12</t>
  </si>
  <si>
    <t>5760251</t>
  </si>
  <si>
    <t>חברה לישראל אגח 14</t>
  </si>
  <si>
    <t>5760301</t>
  </si>
  <si>
    <t>חברה לישראל אגח 15</t>
  </si>
  <si>
    <t>5760327</t>
  </si>
  <si>
    <t>לוינשטיין הנדסה אגח ה</t>
  </si>
  <si>
    <t>1190586</t>
  </si>
  <si>
    <t>לייטסטון אגח ב</t>
  </si>
  <si>
    <t>1160746</t>
  </si>
  <si>
    <t>מגדל הון אגח ט</t>
  </si>
  <si>
    <t>1185628</t>
  </si>
  <si>
    <t>מגדל הון אגח י</t>
  </si>
  <si>
    <t>1192079</t>
  </si>
  <si>
    <t>ממן אגח ג</t>
  </si>
  <si>
    <t>2380053</t>
  </si>
  <si>
    <t>סטרוברי אגח ג</t>
  </si>
  <si>
    <t>1179019</t>
  </si>
  <si>
    <t>סלקום אגח יא</t>
  </si>
  <si>
    <t>1139252</t>
  </si>
  <si>
    <t>ספנסר אגח ג</t>
  </si>
  <si>
    <t>1147495</t>
  </si>
  <si>
    <t>פז נפט אגח ח</t>
  </si>
  <si>
    <t>1162817</t>
  </si>
  <si>
    <t>פרטנר אגח ו</t>
  </si>
  <si>
    <t>1141415</t>
  </si>
  <si>
    <t>פרטנר אגח ז</t>
  </si>
  <si>
    <t>1156397</t>
  </si>
  <si>
    <t>פרטנר אגח ח</t>
  </si>
  <si>
    <t>1182948</t>
  </si>
  <si>
    <t>שפיר הנדסה אגח ב</t>
  </si>
  <si>
    <t>1141951</t>
  </si>
  <si>
    <t>מתכת ומוצרי בנייה</t>
  </si>
  <si>
    <t>שפיר הנדסה אגח ג</t>
  </si>
  <si>
    <t>1178417</t>
  </si>
  <si>
    <t>אזורים אגח 13</t>
  </si>
  <si>
    <t>7150410</t>
  </si>
  <si>
    <t>אזורים אגח 14</t>
  </si>
  <si>
    <t>7150444</t>
  </si>
  <si>
    <t>אנלייט אנר אגח ד</t>
  </si>
  <si>
    <t>7200256</t>
  </si>
  <si>
    <t>אנלייט אנר אגח ו</t>
  </si>
  <si>
    <t>7200173</t>
  </si>
  <si>
    <t>אנלייט אנר' אג להמרה ג'</t>
  </si>
  <si>
    <t>7200249</t>
  </si>
  <si>
    <t>אנרג'יקס אגח להמרה ב</t>
  </si>
  <si>
    <t>1168483</t>
  </si>
  <si>
    <t>אפי נכסים אגח י</t>
  </si>
  <si>
    <t>1160878</t>
  </si>
  <si>
    <t>אפי נכסים אגח יב</t>
  </si>
  <si>
    <t>1173764</t>
  </si>
  <si>
    <t>אשטרום קב אגח ג</t>
  </si>
  <si>
    <t>1140102</t>
  </si>
  <si>
    <t>אשטרום קבוצה אגח ב</t>
  </si>
  <si>
    <t>1132331</t>
  </si>
  <si>
    <t>דה לסר אגח ח</t>
  </si>
  <si>
    <t>1193192</t>
  </si>
  <si>
    <t>דור אלון אגח ז</t>
  </si>
  <si>
    <t>1157700</t>
  </si>
  <si>
    <t>ספנסר אגח ד</t>
  </si>
  <si>
    <t>1188788</t>
  </si>
  <si>
    <t>פרשקובסקי אגח יד</t>
  </si>
  <si>
    <t>1183623</t>
  </si>
  <si>
    <t>פתאל אירו אגח ד</t>
  </si>
  <si>
    <t>1168038</t>
  </si>
  <si>
    <t>פתאל אירו אגח ה</t>
  </si>
  <si>
    <t>1198886</t>
  </si>
  <si>
    <t>פתאל אירופה אגח ג</t>
  </si>
  <si>
    <t>1141852</t>
  </si>
  <si>
    <t>פתאל החז אגח ב</t>
  </si>
  <si>
    <t>1150812</t>
  </si>
  <si>
    <t>פתאל החז אגח ג</t>
  </si>
  <si>
    <t>1161785</t>
  </si>
  <si>
    <t>קרסו נדלן אגח א</t>
  </si>
  <si>
    <t>1190008</t>
  </si>
  <si>
    <t>שיכון ובינוי אגח 10</t>
  </si>
  <si>
    <t>1175132</t>
  </si>
  <si>
    <t>שיכון ובינוי אגח 7</t>
  </si>
  <si>
    <t>1129741</t>
  </si>
  <si>
    <t>אאורה אגח טו</t>
  </si>
  <si>
    <t>3730504</t>
  </si>
  <si>
    <t>אאורה אגח טז</t>
  </si>
  <si>
    <t>3730579</t>
  </si>
  <si>
    <t>או.פי.סי אנרגיה אגח ג</t>
  </si>
  <si>
    <t>1180355</t>
  </si>
  <si>
    <t>אורשי אגח ג</t>
  </si>
  <si>
    <t>1170372</t>
  </si>
  <si>
    <t>אלטיטיוד השקעות אגח א</t>
  </si>
  <si>
    <t>1143924</t>
  </si>
  <si>
    <t>אלקטרה נדלן אגח ו</t>
  </si>
  <si>
    <t>1174564</t>
  </si>
  <si>
    <t>אסאר אקורד אגח א</t>
  </si>
  <si>
    <t>4220349</t>
  </si>
  <si>
    <t>אקסטל אג"ח ג</t>
  </si>
  <si>
    <t>1175041</t>
  </si>
  <si>
    <t>אקרו אגח א</t>
  </si>
  <si>
    <t>1188572</t>
  </si>
  <si>
    <t>בי קומיוניקיישנס אגח ו</t>
  </si>
  <si>
    <t>1178151</t>
  </si>
  <si>
    <t>בית זיקוק אשדוד אגח 2</t>
  </si>
  <si>
    <t>1199488</t>
  </si>
  <si>
    <t>דלק קב אגח לז</t>
  </si>
  <si>
    <t>1192889</t>
  </si>
  <si>
    <t>מכלול מימון אגח א</t>
  </si>
  <si>
    <t>1187277</t>
  </si>
  <si>
    <t>מניף אגח א</t>
  </si>
  <si>
    <t>1185883</t>
  </si>
  <si>
    <t>מניף אגח ב</t>
  </si>
  <si>
    <t>1198860</t>
  </si>
  <si>
    <t>נאוויטס פטרו אגח ב'</t>
  </si>
  <si>
    <t>1169614</t>
  </si>
  <si>
    <t>נאוויטס פטרו אגח ג</t>
  </si>
  <si>
    <t>1181593</t>
  </si>
  <si>
    <t>קרדן נדלן אגח ה</t>
  </si>
  <si>
    <t>1172725</t>
  </si>
  <si>
    <t>שיכון ובינוי אנרגיה אגח א</t>
  </si>
  <si>
    <t>1198571</t>
  </si>
  <si>
    <t>שלמה נדלן אגח ד</t>
  </si>
  <si>
    <t>1157668</t>
  </si>
  <si>
    <t>אביב בניה אגח 7</t>
  </si>
  <si>
    <t>1190453</t>
  </si>
  <si>
    <t>Baa1.il</t>
  </si>
  <si>
    <t>אמ.די.ג'י אגח ה</t>
  </si>
  <si>
    <t>1190529</t>
  </si>
  <si>
    <t>אמ.די.ג'י אגח ו</t>
  </si>
  <si>
    <t>1199967</t>
  </si>
  <si>
    <t>חג'ג' אגח להמרה י</t>
  </si>
  <si>
    <t>8230294</t>
  </si>
  <si>
    <t>מלרן אגח ב</t>
  </si>
  <si>
    <t>1170323</t>
  </si>
  <si>
    <t>צמח המרמן אגח ז</t>
  </si>
  <si>
    <t>1186402</t>
  </si>
  <si>
    <t>אורון קב אגח ב</t>
  </si>
  <si>
    <t>1160571</t>
  </si>
  <si>
    <t>ilBBB</t>
  </si>
  <si>
    <t>אנקור הזדמנויות אגח א</t>
  </si>
  <si>
    <t>1183607</t>
  </si>
  <si>
    <t>Baa2.il</t>
  </si>
  <si>
    <t>שוהם ביזנס אגח ד</t>
  </si>
  <si>
    <t>1182047</t>
  </si>
  <si>
    <t>דיסקונט השק אגח י</t>
  </si>
  <si>
    <t>6390348</t>
  </si>
  <si>
    <t>דיסקונט השקע אגח יא</t>
  </si>
  <si>
    <t>6390405</t>
  </si>
  <si>
    <t>איסתא אג להמרה א'</t>
  </si>
  <si>
    <t>1197128</t>
  </si>
  <si>
    <t>אלומיי אגח ה</t>
  </si>
  <si>
    <t>1193275</t>
  </si>
  <si>
    <t>אמ אר אר   אגח ב</t>
  </si>
  <si>
    <t>1184696</t>
  </si>
  <si>
    <t>בוני תיכון אגח כא</t>
  </si>
  <si>
    <t>1198829</t>
  </si>
  <si>
    <t>גבאי מניבים אגח י</t>
  </si>
  <si>
    <t>7710239</t>
  </si>
  <si>
    <t>77102390</t>
  </si>
  <si>
    <t>גבאי מניבים אגח יא</t>
  </si>
  <si>
    <t>7710254</t>
  </si>
  <si>
    <t>גבאי מניבים אגח יג</t>
  </si>
  <si>
    <t>7710296</t>
  </si>
  <si>
    <t>גבאי מניבים אגח יד</t>
  </si>
  <si>
    <t>1193176</t>
  </si>
  <si>
    <t>גפן מגורים אג א</t>
  </si>
  <si>
    <t>1199686</t>
  </si>
  <si>
    <t>דלק קבוצה אגח לה</t>
  </si>
  <si>
    <t>1177849</t>
  </si>
  <si>
    <t>וויי בוקס אגח ד</t>
  </si>
  <si>
    <t>4860193</t>
  </si>
  <si>
    <t>חג'ג' אגח יא</t>
  </si>
  <si>
    <t>8230328</t>
  </si>
  <si>
    <t>חג'ג' אגח יג</t>
  </si>
  <si>
    <t>1190040</t>
  </si>
  <si>
    <t>11900400</t>
  </si>
  <si>
    <t>חג'ג' נדלן מניות רגילות   0823</t>
  </si>
  <si>
    <t>8230130</t>
  </si>
  <si>
    <t>חנן מוןר אגח יג</t>
  </si>
  <si>
    <t>1181502</t>
  </si>
  <si>
    <t>יובלים אגח ב</t>
  </si>
  <si>
    <t>1186907</t>
  </si>
  <si>
    <t>יובלים אגח ג</t>
  </si>
  <si>
    <t>1198696</t>
  </si>
  <si>
    <t>ישראל קנדה אגח ז</t>
  </si>
  <si>
    <t>4340212</t>
  </si>
  <si>
    <t>לוזון קבוצה אגח י</t>
  </si>
  <si>
    <t>4730206</t>
  </si>
  <si>
    <t>לוזון רונסון אגח א</t>
  </si>
  <si>
    <t>1202340</t>
  </si>
  <si>
    <t>נופר אנרג אג ב</t>
  </si>
  <si>
    <t>1198035</t>
  </si>
  <si>
    <t>נופר אנרג אגח ג</t>
  </si>
  <si>
    <t>1198043</t>
  </si>
  <si>
    <t>נקסטקום אגח ב'</t>
  </si>
  <si>
    <t>1143213</t>
  </si>
  <si>
    <t>ספיר קורפ אגח יח</t>
  </si>
  <si>
    <t>3650140</t>
  </si>
  <si>
    <t>ספיר קורפ אגח יט</t>
  </si>
  <si>
    <t>1188648</t>
  </si>
  <si>
    <t>עמרם אברהם אגח א</t>
  </si>
  <si>
    <t>1188044</t>
  </si>
  <si>
    <t>11880440</t>
  </si>
  <si>
    <t>פאי סיאם אגח א</t>
  </si>
  <si>
    <t>1186485</t>
  </si>
  <si>
    <t>11864850</t>
  </si>
  <si>
    <t>פאי פיקדונות אגח ב</t>
  </si>
  <si>
    <t>1201144</t>
  </si>
  <si>
    <t>פריורטק אגח א</t>
  </si>
  <si>
    <t>3280138</t>
  </si>
  <si>
    <t>מוליכים למחצה</t>
  </si>
  <si>
    <t>רותם שני אגח א</t>
  </si>
  <si>
    <t>1173996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</si>
  <si>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</si>
  <si>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t>ישראמקו אגח א</t>
  </si>
  <si>
    <t>2320174</t>
  </si>
  <si>
    <t>יו.אמ.איץ' אגח א</t>
  </si>
  <si>
    <t>1184167</t>
  </si>
  <si>
    <t>סאפיינס אגח ב</t>
  </si>
  <si>
    <t>1141936</t>
  </si>
  <si>
    <t>תוכנה ואינטרנט</t>
  </si>
  <si>
    <t>שמוס אגח א'</t>
  </si>
  <si>
    <t>1155951</t>
  </si>
  <si>
    <t>אבגול אגח ד</t>
  </si>
  <si>
    <t>1140417</t>
  </si>
  <si>
    <t>עץ נייר ודפוס</t>
  </si>
  <si>
    <t>חברה לישראל אגח 11</t>
  </si>
  <si>
    <t>5760244</t>
  </si>
  <si>
    <t>חברה לישראל אגח 13</t>
  </si>
  <si>
    <t>5760269</t>
  </si>
  <si>
    <t>סיאון אגח א</t>
  </si>
  <si>
    <t>1194018</t>
  </si>
  <si>
    <t>11940180</t>
  </si>
  <si>
    <t>תמר פטרוליום אגח א</t>
  </si>
  <si>
    <t>1141332</t>
  </si>
  <si>
    <t>תמר פטרוליום אגח ב</t>
  </si>
  <si>
    <t>1143593</t>
  </si>
  <si>
    <t>סקייליין אגח ב</t>
  </si>
  <si>
    <t>1142033</t>
  </si>
  <si>
    <t>חלל תקש אגח טז</t>
  </si>
  <si>
    <t>1139922</t>
  </si>
  <si>
    <t>רציו מימון אגח ד</t>
  </si>
  <si>
    <t>1178144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</si>
  <si>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למדד 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</si>
  <si>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</si>
  <si>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</si>
  <si>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IDBILI 5.375 26/1/28</t>
  </si>
  <si>
    <t>IL0011920878</t>
  </si>
  <si>
    <t>Bloomberg</t>
  </si>
  <si>
    <t>Banks</t>
  </si>
  <si>
    <t>A2</t>
  </si>
  <si>
    <t>HAPOAL 3.255 1/32</t>
  </si>
  <si>
    <t>IL0066204707</t>
  </si>
  <si>
    <t>BBB</t>
  </si>
  <si>
    <t>LUMIIT 3.275 1/31</t>
  </si>
  <si>
    <t>IL0060404899</t>
  </si>
  <si>
    <t>LUMIIT 7.129 18/7/33</t>
  </si>
  <si>
    <t>IL0060406795</t>
  </si>
  <si>
    <t>ICLIT 6.375 5/38</t>
  </si>
  <si>
    <t>IL0028103310</t>
  </si>
  <si>
    <t>Materials</t>
  </si>
  <si>
    <t>BBB-</t>
  </si>
  <si>
    <t>LLOYDS 6.625 2/6/33</t>
  </si>
  <si>
    <t>XS2591847970</t>
  </si>
  <si>
    <t>MZRHIT 3.077 4/31</t>
  </si>
  <si>
    <t>IL0069508369</t>
  </si>
  <si>
    <t>ENOIGA 4.875 30/3/26</t>
  </si>
  <si>
    <t>IL0011736654</t>
  </si>
  <si>
    <t>Energy</t>
  </si>
  <si>
    <t>BB-</t>
  </si>
  <si>
    <t>ENOIGA 5.375 30/3/28</t>
  </si>
  <si>
    <t>IL0011736738</t>
  </si>
  <si>
    <t>ENOIGA 5.875 30/3/31</t>
  </si>
  <si>
    <t>IL0011736811</t>
  </si>
  <si>
    <t>ENOIGA 8.5 30/9/33</t>
  </si>
  <si>
    <t>IL0011971442</t>
  </si>
  <si>
    <t>LVIATH 6.125 6/25</t>
  </si>
  <si>
    <t>IL0011677742</t>
  </si>
  <si>
    <t>LVIATH 6.5 6/27</t>
  </si>
  <si>
    <t>IL0011677825</t>
  </si>
  <si>
    <t>LVIATH 6.75 6/30</t>
  </si>
  <si>
    <t>IL0011677908</t>
  </si>
  <si>
    <t>TEVA 1.875 3/27</t>
  </si>
  <si>
    <t>XS1211044075</t>
  </si>
  <si>
    <t>Pharmaceuticals &amp; Biotechnology</t>
  </si>
  <si>
    <t>TEVA 3.75 05/27</t>
  </si>
  <si>
    <t>XS2406607098</t>
  </si>
  <si>
    <t>TEVA 4.375 5/30</t>
  </si>
  <si>
    <t>XS2406607171</t>
  </si>
  <si>
    <t>TEVA 6 1/25</t>
  </si>
  <si>
    <t>XS2198213956</t>
  </si>
  <si>
    <t>TEVA 7.375 15/9/29</t>
  </si>
  <si>
    <t>XS2592804434</t>
  </si>
  <si>
    <t>TEVA 7.875 9/31</t>
  </si>
  <si>
    <t>XS2592804194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</si>
  <si>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</si>
  <si>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BX 6.2 04/33</t>
  </si>
  <si>
    <t>US09261BAK61</t>
  </si>
  <si>
    <t>Diversified Financials</t>
  </si>
  <si>
    <t>A+</t>
  </si>
  <si>
    <t>META 3.85 08/32</t>
  </si>
  <si>
    <t>US30303M8H84</t>
  </si>
  <si>
    <t>Telecommunication Services</t>
  </si>
  <si>
    <t>META 4.95 05/33</t>
  </si>
  <si>
    <t>US30303M8N52</t>
  </si>
  <si>
    <t>Software &amp; Services</t>
  </si>
  <si>
    <t>JPM 4.912 07/33</t>
  </si>
  <si>
    <t>US46647PDH64</t>
  </si>
  <si>
    <t>A-</t>
  </si>
  <si>
    <t>ARNDT 0.375 4/27</t>
  </si>
  <si>
    <t>XS2421195848</t>
  </si>
  <si>
    <t>Real Estate</t>
  </si>
  <si>
    <t>BBB+</t>
  </si>
  <si>
    <t>ARNDTN 0 07/26</t>
  </si>
  <si>
    <t>XS2273810510</t>
  </si>
  <si>
    <t>ARNDTN 0.625 7/9/25</t>
  </si>
  <si>
    <t>XS2023872174</t>
  </si>
  <si>
    <t>ARNDTN 1.45 7/28</t>
  </si>
  <si>
    <t>XS2023873149</t>
  </si>
  <si>
    <t>ARNDTN 1.625 1/28</t>
  </si>
  <si>
    <t>XS1761721262</t>
  </si>
  <si>
    <t>EURONEXT</t>
  </si>
  <si>
    <t>ARNDTN 3 10/29</t>
  </si>
  <si>
    <t>XS1700429308</t>
  </si>
  <si>
    <t>ARNDTN 5.375 3/29</t>
  </si>
  <si>
    <t>XS1964701822</t>
  </si>
  <si>
    <t>BACR VAR 8/28</t>
  </si>
  <si>
    <t>US06738EBY05</t>
  </si>
  <si>
    <t>VW 3.75 5/30</t>
  </si>
  <si>
    <t>US928668BF80</t>
  </si>
  <si>
    <t>Automobiles &amp; Components</t>
  </si>
  <si>
    <t>ARNDTN 1.5 28/5/26</t>
  </si>
  <si>
    <t>XS1843435501</t>
  </si>
  <si>
    <t>Baa2</t>
  </si>
  <si>
    <t>DELL 5.75 02/33</t>
  </si>
  <si>
    <t>US24703DBL47</t>
  </si>
  <si>
    <t>DG 5.45 07/33</t>
  </si>
  <si>
    <t>US256677AP01</t>
  </si>
  <si>
    <t>Consumer Durables &amp; Apparel</t>
  </si>
  <si>
    <t>DOX 2.538 6/30</t>
  </si>
  <si>
    <t>US02342TAE91</t>
  </si>
  <si>
    <t>EDF 5.7 5/28</t>
  </si>
  <si>
    <t>USF29416AB40</t>
  </si>
  <si>
    <t>Utilities</t>
  </si>
  <si>
    <t>GM 5.6 15/32</t>
  </si>
  <si>
    <t>US37045VAZ31</t>
  </si>
  <si>
    <t>GM 5.8 01/29</t>
  </si>
  <si>
    <t>US37045XEN21</t>
  </si>
  <si>
    <t>GM 5.85 6/4/30</t>
  </si>
  <si>
    <t>US37045XEG79</t>
  </si>
  <si>
    <t>GM 6.1 01.07.34</t>
  </si>
  <si>
    <t>US37045XEP78</t>
  </si>
  <si>
    <t>GM 6.4 1/33</t>
  </si>
  <si>
    <t>US37045XED49</t>
  </si>
  <si>
    <t>ORCL 4.65  5/30</t>
  </si>
  <si>
    <t>US68389XCN30</t>
  </si>
  <si>
    <t>ORCL 4.9 02/33</t>
  </si>
  <si>
    <t>US68389XCP87</t>
  </si>
  <si>
    <t>ORCL 5.55 02/53</t>
  </si>
  <si>
    <t>US68389XCQ60</t>
  </si>
  <si>
    <t>ORCL 6.25 11/23</t>
  </si>
  <si>
    <t>US68389XCJ28</t>
  </si>
  <si>
    <t>AHTLN 5.55 5/33</t>
  </si>
  <si>
    <t>US045054AQ67</t>
  </si>
  <si>
    <t>Commercial &amp; Professional Services</t>
  </si>
  <si>
    <t>AVGO 4.15 11/30</t>
  </si>
  <si>
    <t>US11135FAQ46</t>
  </si>
  <si>
    <t>Baa3</t>
  </si>
  <si>
    <t>CITCON 1.25 9/26</t>
  </si>
  <si>
    <t>XS1485608118</t>
  </si>
  <si>
    <t>CITCON 1.625 03/28</t>
  </si>
  <si>
    <t>XS2310411090</t>
  </si>
  <si>
    <t>CITCON 2.375 1/27</t>
  </si>
  <si>
    <t>XS1822791619</t>
  </si>
  <si>
    <t>EXPE 6.25 05/25</t>
  </si>
  <si>
    <t>US30212PAS48</t>
  </si>
  <si>
    <t>FSK 7.875 01/29</t>
  </si>
  <si>
    <t>US302635AM98</t>
  </si>
  <si>
    <t>GYCGR 1.5 A /LD</t>
  </si>
  <si>
    <t>XS2271225281</t>
  </si>
  <si>
    <t>GYCGR 2.5 12/49</t>
  </si>
  <si>
    <t>XS1811181566</t>
  </si>
  <si>
    <t>J 5.9 03/33</t>
  </si>
  <si>
    <t>US469814AA50</t>
  </si>
  <si>
    <t>OCINCC 7.75 9/27</t>
  </si>
  <si>
    <t>US69120VAP67</t>
  </si>
  <si>
    <t>ORCC 2 06/28</t>
  </si>
  <si>
    <t>US69121KAG94</t>
  </si>
  <si>
    <t>ORCINC 7.95 6/28</t>
  </si>
  <si>
    <t>US69120VAR24</t>
  </si>
  <si>
    <t>SEB 6.875 12/49</t>
  </si>
  <si>
    <t>XS2479344561</t>
  </si>
  <si>
    <t>SKT 2.75 9/31</t>
  </si>
  <si>
    <t>US875484AL13</t>
  </si>
  <si>
    <t>URI 6 12/29</t>
  </si>
  <si>
    <t>US911365BQ63</t>
  </si>
  <si>
    <t>AA 6.125 5/28</t>
  </si>
  <si>
    <t>US013822AC54</t>
  </si>
  <si>
    <t>BB+</t>
  </si>
  <si>
    <t>BNP 7.375 12/49</t>
  </si>
  <si>
    <t>FR001400F2H9</t>
  </si>
  <si>
    <t>Ba1</t>
  </si>
  <si>
    <t>F 4.867 08/27</t>
  </si>
  <si>
    <t>XS2586123965</t>
  </si>
  <si>
    <t>F 7.2 10/6/30</t>
  </si>
  <si>
    <t>US345397D427</t>
  </si>
  <si>
    <t>F 7.35 3/30</t>
  </si>
  <si>
    <t>US345397C684</t>
  </si>
  <si>
    <t>GWILN 2.95 7/26</t>
  </si>
  <si>
    <t>XS2208868914</t>
  </si>
  <si>
    <t>GWILN 3 29/3/25</t>
  </si>
  <si>
    <t>XS1799975922</t>
  </si>
  <si>
    <t>INTNED 7.5 5/28</t>
  </si>
  <si>
    <t>XS2585240984</t>
  </si>
  <si>
    <t>PONEIV 5.9 11/31</t>
  </si>
  <si>
    <t>USQ7700PAA23</t>
  </si>
  <si>
    <t>SMTPLN 2 1/25</t>
  </si>
  <si>
    <t>XS1757821688</t>
  </si>
  <si>
    <t>SWEDA 7.625 3/28</t>
  </si>
  <si>
    <t>XS2580715147</t>
  </si>
  <si>
    <t>LLOYDS 8.5 12/49</t>
  </si>
  <si>
    <t>XS2575900977</t>
  </si>
  <si>
    <t>ATRSAV 2.625 5/27</t>
  </si>
  <si>
    <t>XS2294495838</t>
  </si>
  <si>
    <t>B1</t>
  </si>
  <si>
    <t>ATRSAV 3 09/25</t>
  </si>
  <si>
    <t>XS1829325239</t>
  </si>
  <si>
    <t>ENOGLN 6.5 4/27</t>
  </si>
  <si>
    <t>USG3044DAA49</t>
  </si>
  <si>
    <t>B+</t>
  </si>
  <si>
    <t>WELTEC 8.25 10/26</t>
  </si>
  <si>
    <t>USK9900LAA19</t>
  </si>
  <si>
    <t>IAECN 9 07/26</t>
  </si>
  <si>
    <t>USG49774AB18</t>
  </si>
  <si>
    <t>B3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</si>
  <si>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</si>
  <si>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  <r>
      <rPr>
        <b/>
        <sz val="10"/>
        <color theme="1"/>
        <rFont val="Tahoma"/>
        <family val="2"/>
      </rPr>
      <t xml:space="preserve">  </t>
    </r>
  </si>
  <si>
    <t>פדיון/ריבית לקבל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</si>
  <si>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</si>
  <si>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</si>
  <si>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35</t>
    </r>
  </si>
  <si>
    <t>או פי סי אנרגיה</t>
  </si>
  <si>
    <t>1141571</t>
  </si>
  <si>
    <t xml:space="preserve">אנלייט אנרגיה  מר 0.1שח  </t>
  </si>
  <si>
    <t>720011</t>
  </si>
  <si>
    <t>אנרג'יקס</t>
  </si>
  <si>
    <t>1123355</t>
  </si>
  <si>
    <t xml:space="preserve">הפניקס                   </t>
  </si>
  <si>
    <t>767012</t>
  </si>
  <si>
    <t xml:space="preserve">הראל השקעות              </t>
  </si>
  <si>
    <t>585018</t>
  </si>
  <si>
    <t>אלביט מערכות</t>
  </si>
  <si>
    <t>1081124</t>
  </si>
  <si>
    <t>שיכון ובינוי 1 שח</t>
  </si>
  <si>
    <t>1081942</t>
  </si>
  <si>
    <t>10819420</t>
  </si>
  <si>
    <t xml:space="preserve">בנק הפועלים מ"ר 1 ש"ח    </t>
  </si>
  <si>
    <t>662577</t>
  </si>
  <si>
    <t xml:space="preserve">דיסקונט א                </t>
  </si>
  <si>
    <t>691212</t>
  </si>
  <si>
    <t xml:space="preserve">הבינלאומי 0.05 ש"ח       </t>
  </si>
  <si>
    <t>593038</t>
  </si>
  <si>
    <t>לאומי</t>
  </si>
  <si>
    <t>604611</t>
  </si>
  <si>
    <t xml:space="preserve">מזרחי טפחות ע'ש          </t>
  </si>
  <si>
    <t>695437</t>
  </si>
  <si>
    <t xml:space="preserve">חברה לישראל 1 ש'ח        </t>
  </si>
  <si>
    <t>576017</t>
  </si>
  <si>
    <t xml:space="preserve">ניו-מד אנרג'י יהש 1ש"ח   </t>
  </si>
  <si>
    <t>475020</t>
  </si>
  <si>
    <t xml:space="preserve">איי.סי.אל  1 ש"ח         </t>
  </si>
  <si>
    <t>281014</t>
  </si>
  <si>
    <t xml:space="preserve">טאואר                    </t>
  </si>
  <si>
    <t>1082379</t>
  </si>
  <si>
    <t xml:space="preserve">נובה                     </t>
  </si>
  <si>
    <t>1084557</t>
  </si>
  <si>
    <t>קמטק מ"ר 0.01 ש"ח</t>
  </si>
  <si>
    <t>1095264</t>
  </si>
  <si>
    <t xml:space="preserve">שטראוס גרופ 1 ש"ח        </t>
  </si>
  <si>
    <t>746016</t>
  </si>
  <si>
    <t>שפיר הנדסה</t>
  </si>
  <si>
    <t>1133875</t>
  </si>
  <si>
    <t>אירפורט סיטי 0.01 ש"ח</t>
  </si>
  <si>
    <t>1095835</t>
  </si>
  <si>
    <t>אמות</t>
  </si>
  <si>
    <t>1097278</t>
  </si>
  <si>
    <t xml:space="preserve">מבנה 1 ש'ח               </t>
  </si>
  <si>
    <t>226019</t>
  </si>
  <si>
    <t xml:space="preserve">מליסרון מר 1 שח          </t>
  </si>
  <si>
    <t>323014</t>
  </si>
  <si>
    <t xml:space="preserve">טבע מר                   </t>
  </si>
  <si>
    <t>629014</t>
  </si>
  <si>
    <t>פארמה</t>
  </si>
  <si>
    <t xml:space="preserve">נייס מ"ר 1 ש"ח           </t>
  </si>
  <si>
    <t>273011</t>
  </si>
  <si>
    <t>בזק חברה לתקשורת  1 ש"ח</t>
  </si>
  <si>
    <t>230011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</si>
  <si>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90</t>
    </r>
  </si>
  <si>
    <t>ארד מ"ר 0.1 ש"ח</t>
  </si>
  <si>
    <t>1091651</t>
  </si>
  <si>
    <t>אלקטרוניקה ואופטיקה</t>
  </si>
  <si>
    <t>בזן-בתי זקוק לנפט</t>
  </si>
  <si>
    <t>2590248</t>
  </si>
  <si>
    <t>בית זיקוק אשדוד</t>
  </si>
  <si>
    <t>1198910</t>
  </si>
  <si>
    <t>פז נפט 5 ש"ח ע"נ</t>
  </si>
  <si>
    <t>1100007</t>
  </si>
  <si>
    <t>שיכון ובינוי אנרגיה</t>
  </si>
  <si>
    <t>1188242</t>
  </si>
  <si>
    <t>נופר אנרג'י</t>
  </si>
  <si>
    <t>1170877</t>
  </si>
  <si>
    <t xml:space="preserve">כלל עסקי ביטוח 1 ש'ח     </t>
  </si>
  <si>
    <t>224014</t>
  </si>
  <si>
    <t xml:space="preserve">מנורה מבטחים החזקות      </t>
  </si>
  <si>
    <t>566018</t>
  </si>
  <si>
    <t xml:space="preserve">אאורה מר                 </t>
  </si>
  <si>
    <t>373019</t>
  </si>
  <si>
    <t xml:space="preserve">אזורים    1 ש"ח          </t>
  </si>
  <si>
    <t>715011</t>
  </si>
  <si>
    <t>דניה סיבוס</t>
  </si>
  <si>
    <t>1173137</t>
  </si>
  <si>
    <t xml:space="preserve">ישראל קנדה 0.01 שח       </t>
  </si>
  <si>
    <t>4340190</t>
  </si>
  <si>
    <t>פרשקובסקי 0.01 שח ע.נ</t>
  </si>
  <si>
    <t>1102128</t>
  </si>
  <si>
    <t xml:space="preserve">פ.י.ב.י. 0.05 שח         </t>
  </si>
  <si>
    <t>763011</t>
  </si>
  <si>
    <t xml:space="preserve">ישראמקו יה"ש             </t>
  </si>
  <si>
    <t>232017</t>
  </si>
  <si>
    <t xml:space="preserve">רציו יחידות השתתפות      </t>
  </si>
  <si>
    <t>394015</t>
  </si>
  <si>
    <t>איסתא 1 ש"ח</t>
  </si>
  <si>
    <t>1081074</t>
  </si>
  <si>
    <t>פתאל החזקות</t>
  </si>
  <si>
    <t>1143429</t>
  </si>
  <si>
    <t xml:space="preserve">סקופ מר 1 שח             </t>
  </si>
  <si>
    <t>288019</t>
  </si>
  <si>
    <t>קרסו מוטורס</t>
  </si>
  <si>
    <t>1123850</t>
  </si>
  <si>
    <t xml:space="preserve">תדיראן גרופ 1 שח         </t>
  </si>
  <si>
    <t>258012</t>
  </si>
  <si>
    <t>אינרום בנייה מ"ר</t>
  </si>
  <si>
    <t>1132356</t>
  </si>
  <si>
    <t>קבוצת אקרשטיין</t>
  </si>
  <si>
    <t>1176205</t>
  </si>
  <si>
    <t xml:space="preserve">ג'י סיטי בע"מ            </t>
  </si>
  <si>
    <t>126011</t>
  </si>
  <si>
    <t xml:space="preserve">אלוני חץ מר 1 שח         </t>
  </si>
  <si>
    <t>390013</t>
  </si>
  <si>
    <t xml:space="preserve">וילאר מר 1 שח            </t>
  </si>
  <si>
    <t>416016</t>
  </si>
  <si>
    <t xml:space="preserve">ישרס השקעות 1 ש"ח        </t>
  </si>
  <si>
    <t>613034</t>
  </si>
  <si>
    <t>מגה אור</t>
  </si>
  <si>
    <t>1104488</t>
  </si>
  <si>
    <t>סלע נדלן</t>
  </si>
  <si>
    <t>1109644</t>
  </si>
  <si>
    <t>ריט 1 מ"ר 1 ש"ח</t>
  </si>
  <si>
    <t>1098920</t>
  </si>
  <si>
    <t>מיטרוניקס מ"ר 0.1 ש"ח</t>
  </si>
  <si>
    <t>1091065</t>
  </si>
  <si>
    <t>רובוטיקה ותלת מימד</t>
  </si>
  <si>
    <t>ריטיילורס</t>
  </si>
  <si>
    <t>1175488</t>
  </si>
  <si>
    <t>רשתות שיווק</t>
  </si>
  <si>
    <t>רמי לוי</t>
  </si>
  <si>
    <t>1104249</t>
  </si>
  <si>
    <t xml:space="preserve">שופרסל ב' 0.1 ש"ח        </t>
  </si>
  <si>
    <t>777037</t>
  </si>
  <si>
    <t>וואן טכנולוגיות</t>
  </si>
  <si>
    <t>161018</t>
  </si>
  <si>
    <t xml:space="preserve">חילן                     </t>
  </si>
  <si>
    <t>1084698</t>
  </si>
  <si>
    <t xml:space="preserve">מטריקס מר 1 שח           </t>
  </si>
  <si>
    <t>445015</t>
  </si>
  <si>
    <t xml:space="preserve">פורמולה מערכות 1 ש"ח     </t>
  </si>
  <si>
    <t>256016</t>
  </si>
  <si>
    <t>אלטשולר שחם פיננסים</t>
  </si>
  <si>
    <t>1184936</t>
  </si>
  <si>
    <t>שירותים פיננסיים</t>
  </si>
  <si>
    <t>ישראכרט</t>
  </si>
  <si>
    <t>1157403</t>
  </si>
  <si>
    <t xml:space="preserve">מג'יק 0.1 ש"ח            </t>
  </si>
  <si>
    <t>1082312</t>
  </si>
  <si>
    <t>סלקום ישראל</t>
  </si>
  <si>
    <t>1101534</t>
  </si>
  <si>
    <t xml:space="preserve">פרטנר מ"ר 0.01 ש"ח       </t>
  </si>
  <si>
    <t>1083484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</si>
  <si>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היתר</t>
    </r>
  </si>
  <si>
    <t xml:space="preserve">בליץ טכנולוגיות          </t>
  </si>
  <si>
    <t>424010</t>
  </si>
  <si>
    <t>נור</t>
  </si>
  <si>
    <t>1175728</t>
  </si>
  <si>
    <t>סונוביה</t>
  </si>
  <si>
    <t>1170539</t>
  </si>
  <si>
    <t>מכלול מימון</t>
  </si>
  <si>
    <t>1179753</t>
  </si>
  <si>
    <t xml:space="preserve">אורביט מר 1 שח           </t>
  </si>
  <si>
    <t>265017</t>
  </si>
  <si>
    <t>אימאג'סט אינטרנשיונל</t>
  </si>
  <si>
    <t>1183813</t>
  </si>
  <si>
    <t>גפן מגורים והתחדשות</t>
  </si>
  <si>
    <t>1118116</t>
  </si>
  <si>
    <t xml:space="preserve">לוזון קבוצה מר 1 שח      </t>
  </si>
  <si>
    <t>473017</t>
  </si>
  <si>
    <t>קרדן נדלן</t>
  </si>
  <si>
    <t>1118447</t>
  </si>
  <si>
    <t>להב אל.אר.רילאסטייט  1 שח</t>
  </si>
  <si>
    <t>136010</t>
  </si>
  <si>
    <t xml:space="preserve">סנו ברונוס 1 ש'ח         </t>
  </si>
  <si>
    <t>813014</t>
  </si>
  <si>
    <t>פולירם</t>
  </si>
  <si>
    <t>1170216</t>
  </si>
  <si>
    <t>אפיטומי מדיקל</t>
  </si>
  <si>
    <t>1182591</t>
  </si>
  <si>
    <t>מכשור רפואי</t>
  </si>
  <si>
    <t>ישרוטל 1</t>
  </si>
  <si>
    <t>1080985</t>
  </si>
  <si>
    <t>בכורי שדה</t>
  </si>
  <si>
    <t>1172618</t>
  </si>
  <si>
    <t>גלוברנדס</t>
  </si>
  <si>
    <t>1147487</t>
  </si>
  <si>
    <t>דיפלומט אחזקות</t>
  </si>
  <si>
    <t>1173491</t>
  </si>
  <si>
    <t>נטו מלינדה</t>
  </si>
  <si>
    <t>1105097</t>
  </si>
  <si>
    <t>פרימוטק</t>
  </si>
  <si>
    <t>1175496</t>
  </si>
  <si>
    <t>בית שמש 1 ש"ח</t>
  </si>
  <si>
    <t>1081561</t>
  </si>
  <si>
    <t xml:space="preserve">חמת מר 1 שח              </t>
  </si>
  <si>
    <t>384016</t>
  </si>
  <si>
    <t>טי.ג'י.איי תשתיות</t>
  </si>
  <si>
    <t>1090141</t>
  </si>
  <si>
    <t xml:space="preserve">קליל תעשיות 5 ש"ח        </t>
  </si>
  <si>
    <t>797035</t>
  </si>
  <si>
    <t xml:space="preserve">אלרוב נדלן מר 1 שח       </t>
  </si>
  <si>
    <t>387019</t>
  </si>
  <si>
    <t xml:space="preserve">ארי נדלן (ארנה) השקעות   </t>
  </si>
  <si>
    <t>366013</t>
  </si>
  <si>
    <t>בית בכפר</t>
  </si>
  <si>
    <t>1183656</t>
  </si>
  <si>
    <t>מגוריט</t>
  </si>
  <si>
    <t>1139195</t>
  </si>
  <si>
    <t>רני צים מרכזי קניות</t>
  </si>
  <si>
    <t>1143619</t>
  </si>
  <si>
    <t>טופ גאם</t>
  </si>
  <si>
    <t>1179142</t>
  </si>
  <si>
    <t>פודטק</t>
  </si>
  <si>
    <t>סבוריט</t>
  </si>
  <si>
    <t>1169978</t>
  </si>
  <si>
    <t>זוז פאוור</t>
  </si>
  <si>
    <t>1174184</t>
  </si>
  <si>
    <t>קלינטק</t>
  </si>
  <si>
    <t>מאסיבית</t>
  </si>
  <si>
    <t>1172972</t>
  </si>
  <si>
    <t>פרקומט</t>
  </si>
  <si>
    <t>1187640</t>
  </si>
  <si>
    <t>שלוש 3 דיאם</t>
  </si>
  <si>
    <t>1177518</t>
  </si>
  <si>
    <t>דלתא מותגים</t>
  </si>
  <si>
    <t>1173699</t>
  </si>
  <si>
    <t>ויקטורי רשת סופרמרקטים</t>
  </si>
  <si>
    <t>1123777</t>
  </si>
  <si>
    <t>טרמינל איקס</t>
  </si>
  <si>
    <t>1178714</t>
  </si>
  <si>
    <t>מקס סטוק</t>
  </si>
  <si>
    <t>1168558</t>
  </si>
  <si>
    <t>מגדלור</t>
  </si>
  <si>
    <t>1182567</t>
  </si>
  <si>
    <t>אוריין</t>
  </si>
  <si>
    <t>1103506</t>
  </si>
  <si>
    <t>אי.טי.ג'י.איי גרופ</t>
  </si>
  <si>
    <t>1176114</t>
  </si>
  <si>
    <t>גוטו</t>
  </si>
  <si>
    <t>1176726</t>
  </si>
  <si>
    <t>11767260</t>
  </si>
  <si>
    <t>הולמס פלייס אינטרנשיונל</t>
  </si>
  <si>
    <t>1142587</t>
  </si>
  <si>
    <t>שגריר</t>
  </si>
  <si>
    <t>1138379</t>
  </si>
  <si>
    <t>אקסיליון- חסום</t>
  </si>
  <si>
    <t>383019</t>
  </si>
  <si>
    <t>טופ רמדור מערכות 0.01 ש"ח</t>
  </si>
  <si>
    <t>1083377</t>
  </si>
  <si>
    <t>יוזרוואי</t>
  </si>
  <si>
    <t>1183748</t>
  </si>
  <si>
    <t>פוםוום</t>
  </si>
  <si>
    <t>1173434</t>
  </si>
  <si>
    <t>פיימנט טכנ' פיננסיות</t>
  </si>
  <si>
    <t>1180876</t>
  </si>
  <si>
    <t>קוויקליזארד</t>
  </si>
  <si>
    <t>1172840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</si>
  <si>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זרות הנסחרות בארץ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</si>
  <si>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אופציות 001 call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</si>
  <si>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</si>
  <si>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</si>
  <si>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REE AUTOMOTIVE LTD - CLASS A</t>
  </si>
  <si>
    <t>IL0011786154</t>
  </si>
  <si>
    <t>KORNIT DIGITAL LTD</t>
  </si>
  <si>
    <t>IL0011216723</t>
  </si>
  <si>
    <t>Capital Goods</t>
  </si>
  <si>
    <t>INMODE LTD</t>
  </si>
  <si>
    <t>IL0011595993</t>
  </si>
  <si>
    <t>Health Care Equipment &amp; Services</t>
  </si>
  <si>
    <t>SHL TELEMEDICINE LTD</t>
  </si>
  <si>
    <t>IL0010855885</t>
  </si>
  <si>
    <t>SIX</t>
  </si>
  <si>
    <t>Retailing</t>
  </si>
  <si>
    <t>COGENTIX MEDICAL INC</t>
  </si>
  <si>
    <t>IL0011691438</t>
  </si>
  <si>
    <t>ODDITY TECH LTD NO TRADE</t>
  </si>
  <si>
    <t>IL0011974909</t>
  </si>
  <si>
    <t>SIMILARWEB LTD</t>
  </si>
  <si>
    <t>IL0011751653</t>
  </si>
  <si>
    <t>TABOOLA.COM LTD</t>
  </si>
  <si>
    <t>IL0011754137</t>
  </si>
  <si>
    <t>ARBE ROBOTICS LTD</t>
  </si>
  <si>
    <t>IL0011796625</t>
  </si>
  <si>
    <t>Technology Hardware &amp; Equipment</t>
  </si>
  <si>
    <t>ODDITY TECH LTD</t>
  </si>
  <si>
    <t>ITURAN LOCATION AND CONTROL</t>
  </si>
  <si>
    <t>IL0010818685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</si>
  <si>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</si>
  <si>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RHEINMETALL AG</t>
  </si>
  <si>
    <t>DE0007030009</t>
  </si>
  <si>
    <t>DAX</t>
  </si>
  <si>
    <t>PPHE HOTEL GROUP LTD</t>
  </si>
  <si>
    <t>GG00B1Z5FH87</t>
  </si>
  <si>
    <t>IHN LN</t>
  </si>
  <si>
    <t>GB00BPJHV584</t>
  </si>
  <si>
    <t>DARIOHEALTH CORP</t>
  </si>
  <si>
    <t>US23725P2092</t>
  </si>
  <si>
    <t>CLEARMIND MEDICINE INC</t>
  </si>
  <si>
    <t>CA1850531056</t>
  </si>
  <si>
    <t>TSX</t>
  </si>
  <si>
    <t>PFIZER INC</t>
  </si>
  <si>
    <t>US7170811035</t>
  </si>
  <si>
    <t>TAKEDA PHARMACEUTIC-SP ADR</t>
  </si>
  <si>
    <t>US8740602052</t>
  </si>
  <si>
    <t>CIM COMMERCIAL TRUST CORP</t>
  </si>
  <si>
    <t>US1255255846</t>
  </si>
  <si>
    <t>JUMBO SA</t>
  </si>
  <si>
    <t>GRS282183003</t>
  </si>
  <si>
    <t>SOLAREDGE TECHNOLOGIES INC</t>
  </si>
  <si>
    <t>US83417M1045</t>
  </si>
  <si>
    <t>Semiconductors &amp; Semiconductor Equipment</t>
  </si>
  <si>
    <t>TAIWAN SEMICONDUCTOR</t>
  </si>
  <si>
    <t>US8740391003</t>
  </si>
  <si>
    <t>BILL HOLDINGS INC</t>
  </si>
  <si>
    <t>US0900431000</t>
  </si>
  <si>
    <t>UAS DRONE CORP</t>
  </si>
  <si>
    <t>US9034481088</t>
  </si>
  <si>
    <t>Technology</t>
  </si>
  <si>
    <t>SCOUTCAM INC</t>
  </si>
  <si>
    <t>US81063V2043</t>
  </si>
  <si>
    <t>SIYATA MOBILE INC         חסום</t>
  </si>
  <si>
    <t>CA83013Q5095</t>
  </si>
  <si>
    <t>RWE AG</t>
  </si>
  <si>
    <t>DE0007037129</t>
  </si>
  <si>
    <t>Selina Hospitality PLC</t>
  </si>
  <si>
    <t>GB00BQ1MW662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</si>
  <si>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</si>
  <si>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סל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</si>
  <si>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סל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</si>
  <si>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</si>
  <si>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</si>
  <si>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</si>
  <si>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</si>
  <si>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</si>
  <si>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</si>
  <si>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</si>
  <si>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</si>
  <si>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</si>
  <si>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</si>
  <si>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</si>
  <si>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</si>
  <si>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</si>
  <si>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</si>
  <si>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</si>
  <si>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</si>
  <si>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</si>
  <si>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</si>
  <si>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</si>
  <si>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</si>
  <si>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</si>
  <si>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</si>
  <si>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</si>
  <si>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</si>
  <si>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</si>
  <si>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CIFC GLBL FLT RT CR-B1 USD</t>
  </si>
  <si>
    <t>IE0009SO3I10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</si>
  <si>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</si>
  <si>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</si>
  <si>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</si>
  <si>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</si>
  <si>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t>בית בכפר אופ רכישה 1</t>
  </si>
  <si>
    <t>1183664</t>
  </si>
  <si>
    <t>טופ גאם אפ א</t>
  </si>
  <si>
    <t>1200740</t>
  </si>
  <si>
    <t>זוז פאוור אופ 3</t>
  </si>
  <si>
    <t>1185321</t>
  </si>
  <si>
    <t>פרקומט אינטרנשיונל אופ 1</t>
  </si>
  <si>
    <t>1187657</t>
  </si>
  <si>
    <t>טרקנט אופ 1</t>
  </si>
  <si>
    <t>1174101</t>
  </si>
  <si>
    <t>פיימנט אופ 1</t>
  </si>
  <si>
    <t>1180884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</si>
  <si>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</si>
  <si>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t>SIYATA MOBILE INC -CW25</t>
  </si>
  <si>
    <t>CA83013Q1524</t>
  </si>
  <si>
    <t>ION ACQ CL A -CW27</t>
  </si>
  <si>
    <t>US4576791168</t>
  </si>
  <si>
    <t>IL0011754210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</si>
  <si>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</si>
  <si>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</si>
  <si>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</si>
  <si>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</si>
  <si>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</si>
  <si>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</si>
  <si>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</si>
  <si>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</si>
  <si>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</si>
  <si>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</si>
  <si>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</si>
  <si>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</si>
  <si>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סחירות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</si>
  <si>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</si>
  <si>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</si>
  <si>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</si>
  <si>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</si>
  <si>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</si>
  <si>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</si>
  <si>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F-RUSSELL 03/24</t>
  </si>
  <si>
    <t>RTYH4 INDEX</t>
  </si>
  <si>
    <t>.ל.ר</t>
  </si>
  <si>
    <t>FT MINI DOW 03/24</t>
  </si>
  <si>
    <t>DMH4 INDEX</t>
  </si>
  <si>
    <t>FUTURE MINI NASDAQ 03/24</t>
  </si>
  <si>
    <t>NQH4 INDEX</t>
  </si>
  <si>
    <t>MSCI EmgMkt 03/24</t>
  </si>
  <si>
    <t>MESH4 INDEX</t>
  </si>
  <si>
    <t>S&amp;P/TSX60 03/24</t>
  </si>
  <si>
    <t>PTH4 INDEX</t>
  </si>
  <si>
    <t>S&amp;P500 EMINI FUT  3/23</t>
  </si>
  <si>
    <t>ESH4 INDEX</t>
  </si>
  <si>
    <t>SPI 200 03/24</t>
  </si>
  <si>
    <t>XPH4 INDEX</t>
  </si>
  <si>
    <t>ASX</t>
  </si>
  <si>
    <t>STOXX600 03/24</t>
  </si>
  <si>
    <t>SXOH4 INDEX</t>
  </si>
  <si>
    <t>NIKKEI 225 MINI 03/24</t>
  </si>
  <si>
    <t>NOH4 INDEX</t>
  </si>
  <si>
    <t>ל.ר</t>
  </si>
  <si>
    <t>TOPIX INDX FUT 03/24</t>
  </si>
  <si>
    <t>TPH4</t>
  </si>
  <si>
    <t>ULTRA10 YR 3/24</t>
  </si>
  <si>
    <t>UXYH4 COMDTY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</si>
  <si>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</si>
  <si>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10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</si>
  <si>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t>נכס הבסיס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</si>
  <si>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</si>
  <si>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</si>
  <si>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</si>
  <si>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t>אלה פקדונות אגח ה'</t>
  </si>
  <si>
    <t>1162577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</si>
  <si>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</si>
  <si>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</si>
  <si>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בישראל</t>
  </si>
  <si>
    <t xml:space="preserve">שכבת חוב (Tranch) בישראל  בדירוג (AA-) ומעלה    </t>
  </si>
  <si>
    <t xml:space="preserve">שכבת חוב (Tranch) בישראל  בדירוג (BB+)ומטה </t>
  </si>
  <si>
    <t>שכבת חוב (Tranch) בישראל  בדירוג (BBB:+A-)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</si>
  <si>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</si>
  <si>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</si>
  <si>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</si>
  <si>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</si>
  <si>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בחו"ל</t>
  </si>
  <si>
    <t xml:space="preserve">שכבת חוב (Tranch) בחו"ל בדירוג (AA-) ומעלה    </t>
  </si>
  <si>
    <t xml:space="preserve">שכבת חוב (Tranch) בחו"ל בדירוג (BB+)ומטה </t>
  </si>
  <si>
    <t>שכבת חוב (Tranch) בחו"ל בדירוג (BBB:+A-)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</si>
  <si>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</si>
  <si>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</si>
  <si>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</si>
  <si>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</si>
  <si>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</si>
  <si>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</si>
  <si>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</si>
  <si>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לא סחירות שהנפיקו ממשלות זרות בחו"ל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</si>
  <si>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</si>
  <si>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</si>
  <si>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</si>
  <si>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</si>
  <si>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</si>
  <si>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</si>
  <si>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נאוי נעמ 6</t>
  </si>
  <si>
    <t>11019664</t>
  </si>
  <si>
    <t xml:space="preserve"> אחר</t>
  </si>
  <si>
    <t>נעמ שכון ובנוי 3</t>
  </si>
  <si>
    <t>11020132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</si>
  <si>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</si>
  <si>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</si>
  <si>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</si>
  <si>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</si>
  <si>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</si>
  <si>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</si>
  <si>
    <t>ספק המידע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</si>
  <si>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</si>
  <si>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</si>
  <si>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</si>
  <si>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t>מקורות אגח -6רמ</t>
  </si>
  <si>
    <t>1100908</t>
  </si>
  <si>
    <t>מקורות אגח -8רמ</t>
  </si>
  <si>
    <t>1124346</t>
  </si>
  <si>
    <t>שירותים</t>
  </si>
  <si>
    <t>רפאל אגח ג-רמ</t>
  </si>
  <si>
    <t>1140276</t>
  </si>
  <si>
    <t>רש"ת אגח א - רמ</t>
  </si>
  <si>
    <t>1187335</t>
  </si>
  <si>
    <t>תשתיות אנרגיה אגא-רמ</t>
  </si>
  <si>
    <t>1168087</t>
  </si>
  <si>
    <t>נתיבי הגז אגח א -רמ</t>
  </si>
  <si>
    <t>1103084</t>
  </si>
  <si>
    <t>אגד אגח -1רמ</t>
  </si>
  <si>
    <t>1198787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</si>
  <si>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</si>
  <si>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רפאל אגח ד-רמ</t>
  </si>
  <si>
    <t>1140284</t>
  </si>
  <si>
    <t>רפאל אגח ה-רמ</t>
  </si>
  <si>
    <t>1140292</t>
  </si>
  <si>
    <t>מת"ם תעש' מדע אגח א-רמ</t>
  </si>
  <si>
    <t>1138999</t>
  </si>
  <si>
    <t>נדל"ן מניב</t>
  </si>
  <si>
    <t>אורמת טכנ אגח 4 - רמ</t>
  </si>
  <si>
    <t>1167212</t>
  </si>
  <si>
    <t>חשמל</t>
  </si>
  <si>
    <t>עוגן חברתית 2  אגחא-רמ</t>
  </si>
  <si>
    <t>1196831</t>
  </si>
  <si>
    <t>לידר אגח ח' -רמ</t>
  </si>
  <si>
    <t>3180361</t>
  </si>
  <si>
    <t>השקעות ואחזקות</t>
  </si>
  <si>
    <t>מקס איט התח אגח ד-רמ</t>
  </si>
  <si>
    <t>1197953</t>
  </si>
  <si>
    <t>י.ח.ק להשק אגח -רמ</t>
  </si>
  <si>
    <t>1181783</t>
  </si>
  <si>
    <t>כלל תעשיות אגח טז-רמ</t>
  </si>
  <si>
    <t>6080238</t>
  </si>
  <si>
    <t>איילון אגח ג-רמ</t>
  </si>
  <si>
    <t>1195577</t>
  </si>
  <si>
    <t>לאומי צמוד אשראי אגח1 רמ</t>
  </si>
  <si>
    <t>1198639</t>
  </si>
  <si>
    <t>פסגות קב.לפיננסי אגח ב רמ</t>
  </si>
  <si>
    <t>5990171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</si>
  <si>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</si>
  <si>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</si>
  <si>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</si>
  <si>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</si>
  <si>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</si>
  <si>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</si>
  <si>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</si>
  <si>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</si>
  <si>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</si>
  <si>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</t>
    </r>
  </si>
  <si>
    <t>REDEFINE MEAT</t>
  </si>
  <si>
    <t>11019123</t>
  </si>
  <si>
    <t> ביוטכנולוגיה</t>
  </si>
  <si>
    <t>תלמה תיירות</t>
  </si>
  <si>
    <t>11019016</t>
  </si>
  <si>
    <t> מלונאות ותיירות</t>
  </si>
  <si>
    <t>SUNBIT</t>
  </si>
  <si>
    <t>11019074</t>
  </si>
  <si>
    <t> שירותים פיננסיים</t>
  </si>
  <si>
    <t>TIPRANKS</t>
  </si>
  <si>
    <t>11018944</t>
  </si>
  <si>
    <t>FORETELIX</t>
  </si>
  <si>
    <t>11019124</t>
  </si>
  <si>
    <t> תוכנה ואינטרנט</t>
  </si>
  <si>
    <t>HUMANZ</t>
  </si>
  <si>
    <t>11019400</t>
  </si>
  <si>
    <t>UVEYE</t>
  </si>
  <si>
    <t>11019033</t>
  </si>
  <si>
    <t>VERBIT</t>
  </si>
  <si>
    <t>62008131</t>
  </si>
  <si>
    <t>GIGANTIC</t>
  </si>
  <si>
    <t>11019484</t>
  </si>
  <si>
    <t>GIGANTIC 2</t>
  </si>
  <si>
    <t>11020007</t>
  </si>
  <si>
    <t>SPROUTT</t>
  </si>
  <si>
    <t>62008156</t>
  </si>
  <si>
    <t>BODY VISION MEDICAL</t>
  </si>
  <si>
    <t>11018860</t>
  </si>
  <si>
    <t>LUMEN</t>
  </si>
  <si>
    <t>11018604</t>
  </si>
  <si>
    <t>ARBE II</t>
  </si>
  <si>
    <t>11020455</t>
  </si>
  <si>
    <t>גוד פארם</t>
  </si>
  <si>
    <t>11020069</t>
  </si>
  <si>
    <t>סי דאטה</t>
  </si>
  <si>
    <t>11019428</t>
  </si>
  <si>
    <t>MINDSPACE LTD</t>
  </si>
  <si>
    <t>11019337</t>
  </si>
  <si>
    <t>וולטה סולאר</t>
  </si>
  <si>
    <t>11019571</t>
  </si>
  <si>
    <t>HOMMZ TECHNOLOG</t>
  </si>
  <si>
    <t>11018869</t>
  </si>
  <si>
    <t>טופ קפיטל - פתרונות ליזם</t>
  </si>
  <si>
    <t>11020411</t>
  </si>
  <si>
    <t>שירותים פיננסיים </t>
  </si>
  <si>
    <t>FORETELLIX 2</t>
  </si>
  <si>
    <t>11020008</t>
  </si>
  <si>
    <t>MORE TECH VENTURES 14-09-23</t>
  </si>
  <si>
    <t>11020482</t>
  </si>
  <si>
    <t>תוכנה ואינטרנט 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</si>
  <si>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</si>
  <si>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ישראליות שנסחרות בחו"ל</t>
    </r>
  </si>
  <si>
    <t>R-GO ROBOTICS</t>
  </si>
  <si>
    <t>11019365</t>
  </si>
  <si>
    <t>NSURE.AI</t>
  </si>
  <si>
    <t>11019366</t>
  </si>
  <si>
    <t>SAYATA LABS LTD</t>
  </si>
  <si>
    <t>11019339</t>
  </si>
  <si>
    <t>Insurance</t>
  </si>
  <si>
    <t>LUSIX</t>
  </si>
  <si>
    <t>11019369</t>
  </si>
  <si>
    <t>AUTOLEADSTAR</t>
  </si>
  <si>
    <t>11019278</t>
  </si>
  <si>
    <t>SIDELINES</t>
  </si>
  <si>
    <t>11019364</t>
  </si>
  <si>
    <t>SIXGILL</t>
  </si>
  <si>
    <t>11019454</t>
  </si>
  <si>
    <t>WEKAIO</t>
  </si>
  <si>
    <t>11018729</t>
  </si>
  <si>
    <t>YOTPO 2</t>
  </si>
  <si>
    <t>11018866</t>
  </si>
  <si>
    <t>YOTPO 4</t>
  </si>
  <si>
    <t>11019359</t>
  </si>
  <si>
    <t>KARMA</t>
  </si>
  <si>
    <t>11019229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</si>
  <si>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זרות בחו"ל</t>
    </r>
  </si>
  <si>
    <t>CROSS BANK RIVER</t>
  </si>
  <si>
    <t>11019245</t>
  </si>
  <si>
    <t>CANDID 2</t>
  </si>
  <si>
    <t>11020458</t>
  </si>
  <si>
    <t>CARESYNTAX</t>
  </si>
  <si>
    <t>11019265</t>
  </si>
  <si>
    <t>STREAM ELEMENT</t>
  </si>
  <si>
    <t>11018885</t>
  </si>
  <si>
    <t>Media</t>
  </si>
  <si>
    <t>PROSPECT CAPITAL CORP</t>
  </si>
  <si>
    <t>US74348T5083</t>
  </si>
  <si>
    <t>RONSON DEVELOPMENT SE</t>
  </si>
  <si>
    <t>11019575</t>
  </si>
  <si>
    <t>CHEETAH TECHNOGIES</t>
  </si>
  <si>
    <t>11019156</t>
  </si>
  <si>
    <t>WISENSE TECHNOLOGIE</t>
  </si>
  <si>
    <t>11019193</t>
  </si>
  <si>
    <t>CHEQ</t>
  </si>
  <si>
    <t>11019014</t>
  </si>
  <si>
    <t>CANDID</t>
  </si>
  <si>
    <t>11018711</t>
  </si>
  <si>
    <t>UTILITIES</t>
  </si>
  <si>
    <t>11019989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</si>
  <si>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</si>
  <si>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</si>
  <si>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</si>
  <si>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</si>
  <si>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</t>
    </r>
  </si>
  <si>
    <t>ICP 2</t>
  </si>
  <si>
    <t>11019120</t>
  </si>
  <si>
    <t>PEREGRINE GROWT</t>
  </si>
  <si>
    <t>11019149</t>
  </si>
  <si>
    <t>QUMRA OPPORTUNITY FUND</t>
  </si>
  <si>
    <t>11019019</t>
  </si>
  <si>
    <t>QUMRA3</t>
  </si>
  <si>
    <t>11018841</t>
  </si>
  <si>
    <t>TRIGO</t>
  </si>
  <si>
    <t>11019483</t>
  </si>
  <si>
    <t>VERTEX ISRAEL OPPORTUNITY II F</t>
  </si>
  <si>
    <t>11019219</t>
  </si>
  <si>
    <t>VG 3 G LIMITED PARTNERSHIP</t>
  </si>
  <si>
    <t>11019456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</si>
  <si>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</si>
  <si>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</si>
  <si>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</t>
    </r>
  </si>
  <si>
    <t xml:space="preserve"> AP PARTNERS II LIMITED</t>
  </si>
  <si>
    <t>11020123</t>
  </si>
  <si>
    <t>RAKIA CAPITAL FUND LP</t>
  </si>
  <si>
    <t>11019934</t>
  </si>
  <si>
    <t>SCINTILLA</t>
  </si>
  <si>
    <t>11020474</t>
  </si>
  <si>
    <t>STARDOM MEDIA VENTUR</t>
  </si>
  <si>
    <t>11019220</t>
  </si>
  <si>
    <t>Value AP partn</t>
  </si>
  <si>
    <t>11020109</t>
  </si>
  <si>
    <t>Value Base Fund Limited P</t>
  </si>
  <si>
    <t>11020416</t>
  </si>
  <si>
    <t>קוגיטו קפיטל 2</t>
  </si>
  <si>
    <t>11019376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</si>
  <si>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</si>
  <si>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 בחו"ל</t>
    </r>
  </si>
  <si>
    <t>GROUP 11 IV</t>
  </si>
  <si>
    <t>11018862</t>
  </si>
  <si>
    <t>GROUP_11(5)</t>
  </si>
  <si>
    <t>11018971</t>
  </si>
  <si>
    <t>GROUP11 FUND VI</t>
  </si>
  <si>
    <t>11019473</t>
  </si>
  <si>
    <t>HANACO</t>
  </si>
  <si>
    <t>11018865</t>
  </si>
  <si>
    <t>HANACO GROWTH 3</t>
  </si>
  <si>
    <t>11020011</t>
  </si>
  <si>
    <t>HANACO II L.P</t>
  </si>
  <si>
    <t>11019162</t>
  </si>
  <si>
    <t>HANACO III LP</t>
  </si>
  <si>
    <t>11020019</t>
  </si>
  <si>
    <t>HPS CAPRICORN</t>
  </si>
  <si>
    <t>11019350</t>
  </si>
  <si>
    <t>ICP R1 L.P. CLASS C</t>
  </si>
  <si>
    <t>11019974</t>
  </si>
  <si>
    <t>MORETECH VENTURES II</t>
  </si>
  <si>
    <t>11020463</t>
  </si>
  <si>
    <t>TARGET RAPYD 2</t>
  </si>
  <si>
    <t>11019476</t>
  </si>
  <si>
    <t>TARGET WEFOX 2</t>
  </si>
  <si>
    <t>11019349</t>
  </si>
  <si>
    <t>VINTAGE FUND 7 ACCESS</t>
  </si>
  <si>
    <t>11019985</t>
  </si>
  <si>
    <t>VINTAGE FUND 7 BREAKOUT</t>
  </si>
  <si>
    <t>11019986</t>
  </si>
  <si>
    <t>VIOLA OPPORTUNITY I</t>
  </si>
  <si>
    <t>11019451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</si>
  <si>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 בחו"ל</t>
    </r>
  </si>
  <si>
    <t>ELECTRA AMERICA PRINCIPAL HOSP</t>
  </si>
  <si>
    <t>11019455</t>
  </si>
  <si>
    <t>ELECTRA MULTIFAMILY INVESTMENT</t>
  </si>
  <si>
    <t>11018732</t>
  </si>
  <si>
    <t>HENDERSON PARK REAL</t>
  </si>
  <si>
    <t>11020471</t>
  </si>
  <si>
    <t>LCN EURO FUND</t>
  </si>
  <si>
    <t>11018921</t>
  </si>
  <si>
    <t>MEDEAL GROUP FUND</t>
  </si>
  <si>
    <t>11018780</t>
  </si>
  <si>
    <t>OAK STREET REAL ESTATE VI</t>
  </si>
  <si>
    <t>11020012</t>
  </si>
  <si>
    <t>PAGAYA SMARTRESI F1</t>
  </si>
  <si>
    <t>KYG68775108F</t>
  </si>
  <si>
    <t>Starlight Bond</t>
  </si>
  <si>
    <t>11019978</t>
  </si>
  <si>
    <t>STARLIGHT CANADIAN RESIDENTIAL</t>
  </si>
  <si>
    <t>11019474</t>
  </si>
  <si>
    <t>YELLOWSTONE PLATFORM HOLDINGS</t>
  </si>
  <si>
    <t>11019282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</si>
  <si>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 בחו"ל</t>
    </r>
  </si>
  <si>
    <t>COMMUNITY CAYMAN FUND</t>
  </si>
  <si>
    <t>11019993</t>
  </si>
  <si>
    <t>LUCID ALTERNATIVE FUND</t>
  </si>
  <si>
    <t>11020009</t>
  </si>
  <si>
    <t>SPHERA TECH FUND LP 1</t>
  </si>
  <si>
    <t>11019906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</si>
  <si>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 בחו"ל</t>
    </r>
  </si>
  <si>
    <t xml:space="preserve">                       AVENUE1</t>
  </si>
  <si>
    <t>11018733</t>
  </si>
  <si>
    <t xml:space="preserve">                       AVENUE2</t>
  </si>
  <si>
    <t>11018734</t>
  </si>
  <si>
    <t>1L-MORE ALTERNATIVE CREDIT FU</t>
  </si>
  <si>
    <t>11019131</t>
  </si>
  <si>
    <t>ACIP APEX CO-INVEST FEEDER (CA</t>
  </si>
  <si>
    <t>11019459</t>
  </si>
  <si>
    <t>ARC FUND IV</t>
  </si>
  <si>
    <t>11020457</t>
  </si>
  <si>
    <t>ARJUN ALLIANCE EUROPE 1 LP</t>
  </si>
  <si>
    <t>11019017</t>
  </si>
  <si>
    <t>CF GLOBAL 5</t>
  </si>
  <si>
    <t>11019485</t>
  </si>
  <si>
    <t>COLLER CREDIT 2</t>
  </si>
  <si>
    <t>11019458</t>
  </si>
  <si>
    <t>COLLER CREDIT OPPORTUNITIES</t>
  </si>
  <si>
    <t>11019246</t>
  </si>
  <si>
    <t>COLLER1</t>
  </si>
  <si>
    <t>11018752</t>
  </si>
  <si>
    <t>COLLER2</t>
  </si>
  <si>
    <t>11018753</t>
  </si>
  <si>
    <t>COMMUNITY LIFE SCIENCES</t>
  </si>
  <si>
    <t>11020000</t>
  </si>
  <si>
    <t>Crossroads European Real Estat</t>
  </si>
  <si>
    <t>11019347</t>
  </si>
  <si>
    <t>DOVER STREET XL</t>
  </si>
  <si>
    <t>11019995</t>
  </si>
  <si>
    <t>ECP FUND V</t>
  </si>
  <si>
    <t>11020029</t>
  </si>
  <si>
    <t>ECP FUND V-BEARS</t>
  </si>
  <si>
    <t>11019763</t>
  </si>
  <si>
    <t>ELECTRA CAPITAL PM FUND</t>
  </si>
  <si>
    <t>11018907</t>
  </si>
  <si>
    <t>FUND EQT INFRASTRUCTURE V</t>
  </si>
  <si>
    <t>11019210</t>
  </si>
  <si>
    <t>HARBERT GENERATE CO-INVESTMENT</t>
  </si>
  <si>
    <t>11019209</t>
  </si>
  <si>
    <t>HGI MULTIFAMILY</t>
  </si>
  <si>
    <t>11019991</t>
  </si>
  <si>
    <t>HILLWOOD EU</t>
  </si>
  <si>
    <t>11019348</t>
  </si>
  <si>
    <t>ISRAEL GENERATE FUND</t>
  </si>
  <si>
    <t>11019987</t>
  </si>
  <si>
    <t>KAIN PERA LP</t>
  </si>
  <si>
    <t>11019482</t>
  </si>
  <si>
    <t>LLCP LOWER MIDDLE MARKET LLM 3</t>
  </si>
  <si>
    <t>11019222</t>
  </si>
  <si>
    <t>MADISON REALTY</t>
  </si>
  <si>
    <t>11019980</t>
  </si>
  <si>
    <t>OEP VIII PGW CO-INVESTMENT PAR</t>
  </si>
  <si>
    <t>11019481</t>
  </si>
  <si>
    <t>ONE EQUITY PARTERS VII</t>
  </si>
  <si>
    <t>11019336</t>
  </si>
  <si>
    <t>PAGAYA</t>
  </si>
  <si>
    <t>KYG687751084</t>
  </si>
  <si>
    <t>PANTHEON GLOBAL INFRASTRUCTURE</t>
  </si>
  <si>
    <t>11020456</t>
  </si>
  <si>
    <t>SHEVA GROWTH INVESTMENTS S1</t>
  </si>
  <si>
    <t>11020002</t>
  </si>
  <si>
    <t>TARGET GLOBAL GROWTH FUND II</t>
  </si>
  <si>
    <t>11019295</t>
  </si>
  <si>
    <t>VERTEX VENTURES OB LIMITED</t>
  </si>
  <si>
    <t>11019475</t>
  </si>
  <si>
    <t>Vgames II</t>
  </si>
  <si>
    <t>11019362</t>
  </si>
  <si>
    <t>VIOLA CREDIT GL</t>
  </si>
  <si>
    <t>11019977</t>
  </si>
  <si>
    <t>VIOLA CREDIT UVCI</t>
  </si>
  <si>
    <t>11020490</t>
  </si>
  <si>
    <t>YELLOWSTONE 2</t>
  </si>
  <si>
    <t>11019591</t>
  </si>
  <si>
    <t xml:space="preserve">שם מסלול 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</si>
  <si>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</si>
  <si>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</si>
  <si>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</si>
  <si>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 בישראל</t>
    </r>
  </si>
  <si>
    <t>בליץ אופ</t>
  </si>
  <si>
    <t>11019108</t>
  </si>
  <si>
    <t>רשוב אנרגיה אפלס</t>
  </si>
  <si>
    <t>11020432</t>
  </si>
  <si>
    <t>טי.ג'י.איי אופ</t>
  </si>
  <si>
    <t>11020030</t>
  </si>
  <si>
    <t>אאורה אופציה</t>
  </si>
  <si>
    <t>11019260</t>
  </si>
  <si>
    <t>בינוי</t>
  </si>
  <si>
    <t>לוזון אופ ל.ס</t>
  </si>
  <si>
    <t>11019574</t>
  </si>
  <si>
    <t>להב אופציה לא סחירה</t>
  </si>
  <si>
    <t>11020404</t>
  </si>
  <si>
    <t>נופר אנרגי אפציה לא סחירה</t>
  </si>
  <si>
    <t>11019907</t>
  </si>
  <si>
    <t>מגוריט אופ 1</t>
  </si>
  <si>
    <t>11018970</t>
  </si>
  <si>
    <t>אפולו פוואר אופציה לא סחי</t>
  </si>
  <si>
    <t>11019912</t>
  </si>
  <si>
    <t>ברנמילר   אופ א</t>
  </si>
  <si>
    <t>11018416</t>
  </si>
  <si>
    <t>נרהטק מדיה אופ</t>
  </si>
  <si>
    <t>11019688</t>
  </si>
  <si>
    <t>שגריר אופ לס</t>
  </si>
  <si>
    <t>11019693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</si>
  <si>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כתבי אופציה בחו"ל </t>
    </r>
  </si>
  <si>
    <t>SYTA 11.5 6/24</t>
  </si>
  <si>
    <t>11018755</t>
  </si>
  <si>
    <t>Food, Beverage &amp; Tobacco</t>
  </si>
  <si>
    <t>LUSIX SAFE</t>
  </si>
  <si>
    <t>11019450</t>
  </si>
  <si>
    <t>CANDID 2 WARRANTS</t>
  </si>
  <si>
    <t>11019990</t>
  </si>
  <si>
    <t>SCTC OPT</t>
  </si>
  <si>
    <t>11018924</t>
  </si>
  <si>
    <t>UAS DRONE WRT</t>
  </si>
  <si>
    <t>11019032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</si>
  <si>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</si>
  <si>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</si>
  <si>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</si>
  <si>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</si>
  <si>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</si>
  <si>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</si>
  <si>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מט"ח/מט"ח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</si>
  <si>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</si>
  <si>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</si>
  <si>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</si>
  <si>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</si>
  <si>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</si>
  <si>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</si>
  <si>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סחורות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</si>
  <si>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</si>
  <si>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</si>
  <si>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</si>
  <si>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</si>
  <si>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</si>
  <si>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</si>
  <si>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</si>
  <si>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t>Currency Swap $/ILS 1/31</t>
  </si>
  <si>
    <t>11020777</t>
  </si>
  <si>
    <t>11020778</t>
  </si>
  <si>
    <t>Currency Swap $/ILS 4/27</t>
  </si>
  <si>
    <t>11020772</t>
  </si>
  <si>
    <t>11020774</t>
  </si>
  <si>
    <t>Currency Swap $/ILS 5/38</t>
  </si>
  <si>
    <t>11020775</t>
  </si>
  <si>
    <t>11020776</t>
  </si>
  <si>
    <t>Currency Swap $/ILS 6/30</t>
  </si>
  <si>
    <t>11020784</t>
  </si>
  <si>
    <t>11020785</t>
  </si>
  <si>
    <t>Currency Swap EURILS 5/27</t>
  </si>
  <si>
    <t>11020782</t>
  </si>
  <si>
    <t>11020783</t>
  </si>
  <si>
    <t>Currency Swap EURILS 5/30</t>
  </si>
  <si>
    <t>11020763</t>
  </si>
  <si>
    <t>11020764</t>
  </si>
  <si>
    <t>11020766</t>
  </si>
  <si>
    <t>11020767</t>
  </si>
  <si>
    <t>11020770</t>
  </si>
  <si>
    <t>11020771</t>
  </si>
  <si>
    <t>11020779</t>
  </si>
  <si>
    <t>11020780</t>
  </si>
  <si>
    <t>Currency Swap EURILS 9/27</t>
  </si>
  <si>
    <t>11020768</t>
  </si>
  <si>
    <t>11020769</t>
  </si>
  <si>
    <t>DIL#8946533</t>
  </si>
  <si>
    <t>11020284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</si>
  <si>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</si>
  <si>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</si>
  <si>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t>IR Swap 03/24 2.6525</t>
  </si>
  <si>
    <t>11020796</t>
  </si>
  <si>
    <t>11020797</t>
  </si>
  <si>
    <t>IR Swap 11/24 0.7749</t>
  </si>
  <si>
    <t>11020792</t>
  </si>
  <si>
    <t>11020793</t>
  </si>
  <si>
    <t>IR Swap 11/24 1%</t>
  </si>
  <si>
    <t>11020794</t>
  </si>
  <si>
    <t>11020795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</si>
  <si>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</si>
  <si>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</si>
  <si>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</si>
  <si>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</si>
  <si>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</si>
  <si>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</si>
  <si>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</si>
  <si>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</si>
  <si>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</si>
  <si>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</si>
  <si>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</si>
  <si>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</si>
  <si>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</si>
  <si>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</si>
  <si>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</si>
  <si>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</si>
  <si>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</si>
  <si>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</si>
  <si>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בישראל בדירוג (BBB:+A-)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</si>
  <si>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</si>
  <si>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</si>
  <si>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</si>
  <si>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t>BNP 0 18/2/25</t>
  </si>
  <si>
    <t>XS2451639830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</si>
  <si>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</si>
  <si>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</si>
  <si>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</si>
  <si>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</si>
  <si>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</si>
  <si>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</si>
  <si>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בחו"ל בדירוג (BBB:+A-)</t>
    </r>
  </si>
  <si>
    <r>
      <rPr>
        <b/>
        <sz val="10"/>
        <color theme="1"/>
        <rFont val="Tahoma"/>
        <family val="2"/>
      </rPr>
      <t>1.ד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</si>
  <si>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</si>
  <si>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קונסורציום כן / לא</t>
  </si>
  <si>
    <t>ענף משק</t>
  </si>
  <si>
    <t>שיעור ריבית ממוצע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</si>
  <si>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הלוואות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</si>
  <si>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</si>
  <si>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כנגד חסכון עמיתים/מבוטחים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</si>
  <si>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</si>
  <si>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t>לא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</si>
  <si>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ערבות בנקאית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</si>
  <si>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</si>
  <si>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</si>
  <si>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שירותים פיננסים</t>
  </si>
  <si>
    <t>A3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</si>
  <si>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</si>
  <si>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</si>
  <si>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בערבות בנקאית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</si>
  <si>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</si>
  <si>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t>ENERGY</t>
  </si>
  <si>
    <t>Hotels Restaurants &amp; Leisure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</si>
  <si>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</si>
  <si>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פנימי</t>
  </si>
  <si>
    <t xml:space="preserve"> Diversified Financials</t>
  </si>
  <si>
    <r>
      <rPr>
        <b/>
        <sz val="10"/>
        <color theme="1"/>
        <rFont val="Tahoma"/>
        <family val="2"/>
      </rPr>
      <t>1.ה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</si>
  <si>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</si>
  <si>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</si>
  <si>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</si>
  <si>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</si>
  <si>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 מדד</t>
    </r>
  </si>
  <si>
    <t>פק לאומי 4.5 קב</t>
  </si>
  <si>
    <t>11019935</t>
  </si>
  <si>
    <t>פקדון ב.מזרחי</t>
  </si>
  <si>
    <t>11019578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</si>
  <si>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</si>
  <si>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למדד 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</si>
  <si>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נקובים במט"ח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</si>
  <si>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</si>
  <si>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רלוונטי</t>
    </r>
  </si>
  <si>
    <r>
      <rPr>
        <b/>
        <sz val="10"/>
        <color theme="1"/>
        <rFont val="Tahoma"/>
        <family val="2"/>
      </rPr>
      <t>1.ו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זכויות מקרקעין</t>
    </r>
  </si>
  <si>
    <t>תאריך שערוך אחרון</t>
  </si>
  <si>
    <t>אופי הנכס</t>
  </si>
  <si>
    <t>שיעור תשואה במהלך התקופה</t>
  </si>
  <si>
    <t>שווי משוערך</t>
  </si>
  <si>
    <t>כתובת הנכס</t>
  </si>
  <si>
    <t xml:space="preserve">כתובת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</si>
  <si>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</si>
  <si>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בישראל: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</si>
  <si>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</si>
  <si>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בניין לב רם ירושלים</t>
  </si>
  <si>
    <t xml:space="preserve"> משרדים       </t>
  </si>
  <si>
    <t xml:space="preserve">  דבורה הנביאה 2 , ירושלים   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</si>
  <si>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</si>
  <si>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t>כנפי רוח בניית ירושלים 2</t>
  </si>
  <si>
    <t xml:space="preserve"> מגורים       </t>
  </si>
  <si>
    <t xml:space="preserve">   כנפי נשרים 1 (גבעת שאול), ירושלים (גוש 30261, חלקה 159)</t>
  </si>
  <si>
    <t>ישראל קנדה מגדל צומת ערים</t>
  </si>
  <si>
    <t xml:space="preserve"> דב פרידמן 2 , מתחם הבורסה רמת גן                         </t>
  </si>
  <si>
    <t>פרויקט בנק לאומי</t>
  </si>
  <si>
    <t xml:space="preserve"> מגורים ומסחר </t>
  </si>
  <si>
    <t xml:space="preserve"> יהודה הלוי 22, תל אביב                                   </t>
  </si>
  <si>
    <t>כנפי רוח בניית ירושלים</t>
  </si>
  <si>
    <t xml:space="preserve"> כנפי נשרים 1 (גבעת שאול) , ירושלים                       </t>
  </si>
  <si>
    <t>פרויקט סומייל</t>
  </si>
  <si>
    <t xml:space="preserve"> מתחם סומייל , זבוטינסקי פינת אבן גבירול , תל אביב        </t>
  </si>
  <si>
    <t>פרויקט שערי צדק</t>
  </si>
  <si>
    <t xml:space="preserve">יפו 161, ירושלים             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</si>
  <si>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בחו"ל: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</si>
  <si>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</si>
  <si>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ARC FUND IV LP SERIES B CHELSE</t>
  </si>
  <si>
    <t xml:space="preserve">  224East 20th Street, New York                           </t>
  </si>
  <si>
    <t>GRAMERCY ARC</t>
  </si>
  <si>
    <t xml:space="preserve">  229-233 East 21st  Street , New York                    </t>
  </si>
  <si>
    <t>APEXUS BWI</t>
  </si>
  <si>
    <t xml:space="preserve"> תעשייה       </t>
  </si>
  <si>
    <t xml:space="preserve">  Fallard Ct, Upper Marlboro, MD 20772, USA 9900          </t>
  </si>
  <si>
    <t>HOLBORN STATION PROPERTY LIMIT</t>
  </si>
  <si>
    <t xml:space="preserve">  Kingsboume house, 229-231 High Holborn, London          </t>
  </si>
  <si>
    <t>APEXUS CONYERS</t>
  </si>
  <si>
    <t xml:space="preserve">  Rockdale Industrial Blvd, Conyers GA 1601               </t>
  </si>
  <si>
    <t>APEXUS PITTSBURGH</t>
  </si>
  <si>
    <t xml:space="preserve">  Roswell Rd Pittsburgh, PA 15205 2250                    </t>
  </si>
  <si>
    <t>APEXUS CICERO</t>
  </si>
  <si>
    <t xml:space="preserve">  S Central Ave Cicero IL, 60804 3100                     </t>
  </si>
  <si>
    <t>APEXUS CHICAGO BENSENVILLE</t>
  </si>
  <si>
    <t xml:space="preserve">  Sesame St, Bensenville, IL 60131 1010-1050              </t>
  </si>
  <si>
    <t>APEXUS O'HARE CHICAGO ALSIP</t>
  </si>
  <si>
    <t>APEXUS SHELBY OAKS</t>
  </si>
  <si>
    <t xml:space="preserve">  Shelby View Dr, Memphis, TN 38134, USA 6400             </t>
  </si>
  <si>
    <t>PREMIER 130 DUANE LLC</t>
  </si>
  <si>
    <t xml:space="preserve"> מלונאות      </t>
  </si>
  <si>
    <t xml:space="preserve"> Duane St , New York , NY 130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</si>
  <si>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</si>
  <si>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t>ARC FUND IV LP SERIES B6</t>
  </si>
  <si>
    <t xml:space="preserve">   159 Boerum Street, Brooklyn, NY 11206                  </t>
  </si>
  <si>
    <t>CHELSEA ARC</t>
  </si>
  <si>
    <t xml:space="preserve">   East 20th  Street , New York 224                       </t>
  </si>
  <si>
    <t>KIPS BAY ARC</t>
  </si>
  <si>
    <t xml:space="preserve">   East 31st Street, New York, New York  211-213          </t>
  </si>
  <si>
    <t>ARC FUND IV LP SERIES B4</t>
  </si>
  <si>
    <t xml:space="preserve">  40th Avenue, Long Island City, NY 11101 29-16           </t>
  </si>
  <si>
    <r>
      <rPr>
        <b/>
        <sz val="10"/>
        <color theme="1"/>
        <rFont val="Tahoma"/>
        <family val="2"/>
      </rPr>
      <t>1.ז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</si>
  <si>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</si>
  <si>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</si>
  <si>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</si>
  <si>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1.ח.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השקעות אחרות</t>
    </r>
  </si>
  <si>
    <t>מספר הנייר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</si>
  <si>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השקעות אחרות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</si>
  <si>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</si>
  <si>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</si>
  <si>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>1.ט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יתרות התחייבות להשקעה:</t>
    </r>
  </si>
  <si>
    <t>סכום ההתחייבות</t>
  </si>
  <si>
    <t>תאריך סיום ההתחייבות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</si>
  <si>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יתרות התחייבות להשקעה: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</si>
  <si>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</si>
  <si>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</si>
  <si>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1L-MORE Alternative Credit Fund</t>
  </si>
  <si>
    <t>ACIP Apex Co-Invest Feeder (Cayman)</t>
  </si>
  <si>
    <t xml:space="preserve">Almadev Genesis Limited Partnership </t>
  </si>
  <si>
    <t>ARC Fund IV, LP</t>
  </si>
  <si>
    <t>Avenue B-1</t>
  </si>
  <si>
    <t>Avenue B-2</t>
  </si>
  <si>
    <t>Beacon Offshore Energy Development LLC</t>
  </si>
  <si>
    <t>BOE II Exploration LLC</t>
  </si>
  <si>
    <t>CF Global 5 LP</t>
  </si>
  <si>
    <t>Coller A</t>
  </si>
  <si>
    <t>Coller B</t>
  </si>
  <si>
    <t>Coller Credit Opportunities</t>
  </si>
  <si>
    <t>Coller Credit Opportunities I – Annex II</t>
  </si>
  <si>
    <t>Community Life Sciences, LP</t>
  </si>
  <si>
    <t>Crossroads European Real Estate Fund II</t>
  </si>
  <si>
    <t>Dover Street XI L.P Dover Street XI L.P</t>
  </si>
  <si>
    <t>ECP Fund V</t>
  </si>
  <si>
    <t>ECP V Co-Invest (Bears)  ECP Fund V (Bears C</t>
  </si>
  <si>
    <t>Electra America Principal Hospitality</t>
  </si>
  <si>
    <t>EU Industrial Club IV SCSp</t>
  </si>
  <si>
    <t>Fund EQT Infrastructure V</t>
  </si>
  <si>
    <t>Group 11 Fund VI, L.P.</t>
  </si>
  <si>
    <t>Hanaco Growth Ventures III</t>
  </si>
  <si>
    <t>Hanaco II L.P</t>
  </si>
  <si>
    <t>Hanaco III L.P.</t>
  </si>
  <si>
    <t>Harbert Generate Co-Investment Fund</t>
  </si>
  <si>
    <t xml:space="preserve">Henderson Park Real Estate Fund II </t>
  </si>
  <si>
    <t xml:space="preserve">HEQ Blue Ridge LLC </t>
  </si>
  <si>
    <t>HGI Multifamily Credit Fund LP HGI Multifamily Cr</t>
  </si>
  <si>
    <t>HPS-Capricorn Co-Invest LP HPS-Capricorn Co-Inves</t>
  </si>
  <si>
    <t>ICP II</t>
  </si>
  <si>
    <t>Kain Pera, LP</t>
  </si>
  <si>
    <t>LLCP Lower Middle Market (LLM) III</t>
  </si>
  <si>
    <t>Lusix</t>
  </si>
  <si>
    <t>Madison Realty Capital Debt Fund VI LP</t>
  </si>
  <si>
    <t>MORETECH VENTURES II, L.P</t>
  </si>
  <si>
    <t>Morrag Investments I, Limited Partnership</t>
  </si>
  <si>
    <t>Oak Street Real Estate Capital Fund VI, LP</t>
  </si>
  <si>
    <t>One Equity Partners VIII, L.P.</t>
  </si>
  <si>
    <t>Pantheon Global Infrastructure Fund IV -Luxembourg</t>
  </si>
  <si>
    <t>Peregrin Growth</t>
  </si>
  <si>
    <t>Qumra Opportunity</t>
  </si>
  <si>
    <t>Shenhai, LLC</t>
  </si>
  <si>
    <t>Stardom Media Ventures Stardom Media Ventures</t>
  </si>
  <si>
    <t>Starlight Bond FP I LP (BTR)</t>
  </si>
  <si>
    <t>Starlight Canadian Residential Growth Fund III</t>
  </si>
  <si>
    <t xml:space="preserve">Sunbit, Inc.  </t>
  </si>
  <si>
    <t>Target Global Growth Fund II</t>
  </si>
  <si>
    <t>Value AP Partners Seeds (Tomatech)</t>
  </si>
  <si>
    <t>Value Base Fund Limited Partnership</t>
  </si>
  <si>
    <t>Vertex Israel Opportunity II Fund</t>
  </si>
  <si>
    <t>Vertex Ventures OB Limited Partnership</t>
  </si>
  <si>
    <t>Vintage Fund of Funds VII (Access) Feeder, L.P.</t>
  </si>
  <si>
    <t>Vintage Fund of Funds VII (Breakout) Feeder, L.P</t>
  </si>
  <si>
    <t>Viola Credit GL II (UVCI)</t>
  </si>
  <si>
    <t>Viola Credit GL II, Limited Partnership</t>
  </si>
  <si>
    <t>Viola Growth IV L.P Viola Growth IV L.P Viola Gr</t>
  </si>
  <si>
    <t>Yellowstone Platform Holdings A LP  Yellowstone</t>
  </si>
  <si>
    <t>קרן מידאל</t>
  </si>
  <si>
    <r>
      <rPr>
        <b/>
        <sz val="10"/>
        <color theme="1"/>
        <rFont val="Tahoma"/>
        <family val="2"/>
      </rPr>
      <t>2.א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</si>
  <si>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</si>
  <si>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 xml:space="preserve">ריבית אפקטיבית </t>
  </si>
  <si>
    <t>עלות מתואמת</t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</si>
  <si>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</si>
  <si>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</si>
  <si>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</si>
  <si>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</si>
  <si>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</si>
  <si>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</si>
  <si>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</si>
  <si>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</si>
  <si>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לא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</si>
  <si>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</si>
  <si>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</si>
  <si>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</si>
  <si>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</si>
  <si>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</si>
  <si>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</si>
  <si>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</si>
  <si>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</si>
  <si>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</si>
  <si>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מסגרות אשראי מנוצלות ללווים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</si>
  <si>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</si>
  <si>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מסגרת אשראי מנוצלות ללווים</t>
    </r>
  </si>
  <si>
    <t>בישראל: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</si>
  <si>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</si>
  <si>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</si>
  <si>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</si>
  <si>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</si>
  <si>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סה"כ בחו"ל: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</si>
  <si>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</si>
  <si>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</si>
  <si>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גיבוי אחז ב ל.ס</t>
  </si>
  <si>
    <t>הלוואה 9 08/2021</t>
  </si>
  <si>
    <t>הלוואה 14 10/2021</t>
  </si>
  <si>
    <t>הלוואה 13 10/2021</t>
  </si>
  <si>
    <t>הלוואה 22 01/2022</t>
  </si>
  <si>
    <t>הלוואה 23 02/2022</t>
  </si>
  <si>
    <t>הלוואה 26 02/2022</t>
  </si>
  <si>
    <t>הלוואה 18 12/2021</t>
  </si>
  <si>
    <t>הלוואה 27 02/2022</t>
  </si>
  <si>
    <t>הלוואה 6 06/2021</t>
  </si>
  <si>
    <t>הלוואה 29 03/2022</t>
  </si>
  <si>
    <t>הלוואה 33 03/2022</t>
  </si>
  <si>
    <t>הלוואה 35 03/2022</t>
  </si>
  <si>
    <t>הלוואה 8 07/2021</t>
  </si>
  <si>
    <t>הלוואה 5 06/2021</t>
  </si>
  <si>
    <t>הלוואה 16 10/2021</t>
  </si>
  <si>
    <t>הלוואה 3 05/2021</t>
  </si>
  <si>
    <t>הלוואה 2 04/2021</t>
  </si>
  <si>
    <t>הלוואה 4 05/2021</t>
  </si>
  <si>
    <t>הלוואה 31 03/2022</t>
  </si>
  <si>
    <t>הלוואה 20 01/2022</t>
  </si>
  <si>
    <t>הלוואה 28 03/2022</t>
  </si>
  <si>
    <t>הלוואה 54 08/2022</t>
  </si>
  <si>
    <t>הלוואה 55 08/2022</t>
  </si>
  <si>
    <t>הלוואה 56 09/2022</t>
  </si>
  <si>
    <t>הלוואה 57 07/2022</t>
  </si>
  <si>
    <t>הלוואה 58 07/2022</t>
  </si>
  <si>
    <t>הלוואה 59 07/2022</t>
  </si>
  <si>
    <t>הלוואה 60 07/2022</t>
  </si>
  <si>
    <t>הלוואה 71 09/2022</t>
  </si>
  <si>
    <t>הלוואה 52 06/2022</t>
  </si>
  <si>
    <t>הלוואה 53 03/2022</t>
  </si>
  <si>
    <t>הלוואה 54 04/2022</t>
  </si>
  <si>
    <t>הלוואה 55 05/2022</t>
  </si>
  <si>
    <t>הלוואה 56 05/2022</t>
  </si>
  <si>
    <t>הלוואה 57 05/2022</t>
  </si>
  <si>
    <t>הלוואה 58 06/2022</t>
  </si>
  <si>
    <t>הלוואה 48 05/2022</t>
  </si>
  <si>
    <t>הלוואה 49 05/2022</t>
  </si>
  <si>
    <t>הלוואה 39 04/2022</t>
  </si>
  <si>
    <t>הלוואה 42 05/2022</t>
  </si>
  <si>
    <t>הלוואה 40 04/2022</t>
  </si>
  <si>
    <t>הלוואה 43 07/2022</t>
  </si>
  <si>
    <t>הלוואה 72 10/2022</t>
  </si>
  <si>
    <t>הלוואה 73 10/2022</t>
  </si>
  <si>
    <t>הלוואה 74 10/2022</t>
  </si>
  <si>
    <t>הלוואה 75 10/2022</t>
  </si>
  <si>
    <t>הלוואה 77 11/2022</t>
  </si>
  <si>
    <t>הלוואה 78 11/2022</t>
  </si>
  <si>
    <t>הלוואה 79 11/2022</t>
  </si>
  <si>
    <t>הלוואה 80 11/2022</t>
  </si>
  <si>
    <t>הלוואה 81 11/2022</t>
  </si>
  <si>
    <t>הלוואה 83 11/2022</t>
  </si>
  <si>
    <t>הלוואה 84 11/2022</t>
  </si>
  <si>
    <t>הלוואה 85 12/2022</t>
  </si>
  <si>
    <t>הלוואה 86 12/2022</t>
  </si>
  <si>
    <t>הלוואה 88 12/2022</t>
  </si>
  <si>
    <t>הלוואה 89 12/2022</t>
  </si>
  <si>
    <t>הלוואה 90 01/2023</t>
  </si>
  <si>
    <t>הלוואה 91 01/2023</t>
  </si>
  <si>
    <t>הלוואה 92 01/2023</t>
  </si>
  <si>
    <t>הלוואה 93 01/2023</t>
  </si>
  <si>
    <t>הלוואה 94 01/2023</t>
  </si>
  <si>
    <t>הלוואה 95 01/2023</t>
  </si>
  <si>
    <t>הלוואה 97 02/2023</t>
  </si>
  <si>
    <t>הלוואה 102 03/2023</t>
  </si>
  <si>
    <t>הלוואה 103 03/2023</t>
  </si>
  <si>
    <t>הלוואה 104 03/2023</t>
  </si>
  <si>
    <t>הלוואה 105 03/2023</t>
  </si>
  <si>
    <t>הלוואה 106 03/2023</t>
  </si>
  <si>
    <t>הלוואה 109 04/2023</t>
  </si>
  <si>
    <t>הלוואה 110 04/2023</t>
  </si>
  <si>
    <t>הלוואה 111 04/2023</t>
  </si>
  <si>
    <t>הלוואה 112 04/2023</t>
  </si>
  <si>
    <t>הלוואה 113 04/2023</t>
  </si>
  <si>
    <t>הלוואה 115 04/2023</t>
  </si>
  <si>
    <t>הלוואה 116 04/2023</t>
  </si>
  <si>
    <t>הלוואה 117 04/2023</t>
  </si>
  <si>
    <t>הלוואה 118 05/2023</t>
  </si>
  <si>
    <t>הלוואה 120 05/2023</t>
  </si>
  <si>
    <t>הלוואה 121 05/2023</t>
  </si>
  <si>
    <t>הלוואה 122 05/2023</t>
  </si>
  <si>
    <t>הלוואה 124 06/2023</t>
  </si>
  <si>
    <t>הלוואה 125 06/2023</t>
  </si>
  <si>
    <t>הלוואה 126 06/2023</t>
  </si>
  <si>
    <t>הלוואה 127 06/2023</t>
  </si>
  <si>
    <t>הלוואה 129 06/2023</t>
  </si>
  <si>
    <t>הלוואה 132 06/2023</t>
  </si>
  <si>
    <t>הלוואה 133 07/2023</t>
  </si>
  <si>
    <t>הלוואה 134 07/2023</t>
  </si>
  <si>
    <t>הלוואה 135 07/2023</t>
  </si>
  <si>
    <t>הלוואה 136 07/2023</t>
  </si>
  <si>
    <t>הלוואה 138 08/2023</t>
  </si>
  <si>
    <t>הלוואה 139 08/2023</t>
  </si>
  <si>
    <t>הלוואה 140 08/2023</t>
  </si>
  <si>
    <t>הלוואה 142 08/2023</t>
  </si>
  <si>
    <t>הלוואה 143 09/2023</t>
  </si>
  <si>
    <t>הלוואה 144 09/2023</t>
  </si>
  <si>
    <t>הלוואה 145 09/2023</t>
  </si>
  <si>
    <t>הלוואה 149 10/2023</t>
  </si>
  <si>
    <t>הלוואה 150 10/2023</t>
  </si>
  <si>
    <t>הלוואה 151 10/2023</t>
  </si>
  <si>
    <t>הלוואה 152 10/2023</t>
  </si>
  <si>
    <t>הלוואה 153 10/2023</t>
  </si>
  <si>
    <t>הלוואה 154 10/2023</t>
  </si>
  <si>
    <t>הלוואה 155 11/2023</t>
  </si>
  <si>
    <t>הלוואה 156 11/2023</t>
  </si>
  <si>
    <t>הלוואה 157 11/2023</t>
  </si>
  <si>
    <t>הלוואה 158 11/2023</t>
  </si>
  <si>
    <t>הלוואה 159 11/2023</t>
  </si>
  <si>
    <t>הלוואה 160 12/2023</t>
  </si>
  <si>
    <t>הלוואה 161 12/2023</t>
  </si>
  <si>
    <t>הלוואה 162 12/2023</t>
  </si>
  <si>
    <t>הלוואה 163 12/2023</t>
  </si>
  <si>
    <t>הלוואה 164 12/2023</t>
  </si>
  <si>
    <t>הלוואה 181 06/2023</t>
  </si>
  <si>
    <t>הלוואה 87 12/2022</t>
  </si>
  <si>
    <t>ריק במקור</t>
  </si>
  <si>
    <t>ריק במקור2</t>
  </si>
  <si>
    <t>ריק במקור3</t>
  </si>
  <si>
    <t>ריק במקור4</t>
  </si>
  <si>
    <t>ריק במקור5</t>
  </si>
  <si>
    <t>ריק במקור6</t>
  </si>
  <si>
    <t>ריק במקור7</t>
  </si>
  <si>
    <t>ריק במקור8</t>
  </si>
  <si>
    <t>ריק במקור9</t>
  </si>
  <si>
    <t>ריק במקור10</t>
  </si>
  <si>
    <t>ריק במקור11</t>
  </si>
  <si>
    <t>ריק במקור12</t>
  </si>
  <si>
    <t>ריק במקור13</t>
  </si>
  <si>
    <t>ריק במקור14</t>
  </si>
  <si>
    <t>ריק במקור15</t>
  </si>
  <si>
    <t>ריק במקור16</t>
  </si>
  <si>
    <t>ריק במקור17</t>
  </si>
  <si>
    <t>ריק במקור18</t>
  </si>
  <si>
    <t>ריק במקור19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</si>
</sst>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0"/>
    <numFmt numFmtId="165" formatCode="#,##0.00;#,##0.00&quot;-&quot;"/>
    <numFmt numFmtId="166" formatCode="#,##0.00%"/>
    <numFmt numFmtId="167" formatCode="#0.00"/>
    <numFmt numFmtId="168" formatCode="#,##0.######"/>
    <numFmt numFmtId="169" formatCode="#,##0.########"/>
    <numFmt numFmtId="170" formatCode="#,##0.00;\-#,##0.00;\ "/>
    <numFmt numFmtId="171" formatCode=";;;"/>
  </numFmts>
  <fonts count="5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4"/>
      <color theme="1"/>
      <name val="Arial"/>
      <family val="2"/>
    </font>
    <font>
      <b/>
      <sz val="10"/>
      <color theme="1"/>
      <name val="Tahoma"/>
      <family val="2"/>
    </font>
    <font>
      <b/>
      <sz val="1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DFDFDF"/>
      </patternFill>
    </fill>
    <fill>
      <patternFill patternType="solid">
        <fgColor rgb="FFF2F1F1"/>
      </patternFill>
    </fill>
    <fill>
      <patternFill patternType="solid">
        <fgColor rgb="FFE2E2E2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1">
    <xf numFmtId="0" fontId="0" fillId="0" borderId="0" xfId="0"/>
    <xf numFmtId="0" fontId="1" fillId="0" borderId="0" xfId="0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0" fontId="0" fillId="2" borderId="2" xfId="0" applyFill="1" applyBorder="1"/>
    <xf numFmtId="0" fontId="3" fillId="2" borderId="2" xfId="0" applyFont="1" applyFill="1" applyBorder="1" applyAlignment="1">
      <alignment horizontal="center" vertical="top"/>
    </xf>
    <xf numFmtId="0" fontId="0" fillId="3" borderId="2" xfId="0" applyFill="1" applyBorder="1"/>
    <xf numFmtId="0" fontId="3" fillId="3" borderId="2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right" vertical="top"/>
    </xf>
    <xf numFmtId="0" fontId="3" fillId="3" borderId="2" xfId="0" applyFont="1" applyFill="1" applyBorder="1" applyAlignment="1">
      <alignment horizontal="right" vertical="top"/>
    </xf>
    <xf numFmtId="0" fontId="0" fillId="0" borderId="2" xfId="0" applyBorder="1"/>
    <xf numFmtId="165" fontId="3" fillId="0" borderId="2" xfId="0" applyNumberFormat="1" applyFont="1" applyBorder="1" applyAlignment="1">
      <alignment horizontal="center" vertical="top"/>
    </xf>
    <xf numFmtId="166" fontId="3" fillId="0" borderId="2" xfId="0" applyNumberFormat="1" applyFont="1" applyBorder="1" applyAlignment="1">
      <alignment horizontal="center" vertical="top"/>
    </xf>
    <xf numFmtId="165" fontId="1" fillId="0" borderId="2" xfId="0" applyNumberFormat="1" applyFont="1" applyBorder="1" applyAlignment="1">
      <alignment horizontal="center" vertical="top"/>
    </xf>
    <xf numFmtId="166" fontId="1" fillId="0" borderId="2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/>
    </xf>
    <xf numFmtId="167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right" vertical="center"/>
    </xf>
    <xf numFmtId="165" fontId="3" fillId="0" borderId="2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164" fontId="1" fillId="0" borderId="2" xfId="0" applyNumberFormat="1" applyFont="1" applyBorder="1" applyAlignment="1">
      <alignment horizontal="center" vertical="top"/>
    </xf>
    <xf numFmtId="4" fontId="3" fillId="0" borderId="2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top"/>
    </xf>
    <xf numFmtId="168" fontId="1" fillId="0" borderId="2" xfId="0" applyNumberFormat="1" applyFont="1" applyBorder="1" applyAlignment="1">
      <alignment horizontal="center" vertical="top"/>
    </xf>
    <xf numFmtId="169" fontId="1" fillId="0" borderId="2" xfId="0" applyNumberFormat="1" applyFont="1" applyBorder="1" applyAlignment="1">
      <alignment horizontal="center" vertical="top"/>
    </xf>
    <xf numFmtId="3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170" fontId="3" fillId="0" borderId="2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top"/>
    </xf>
    <xf numFmtId="0" fontId="3" fillId="3" borderId="9" xfId="0" applyFont="1" applyFill="1" applyBorder="1" applyAlignment="1">
      <alignment horizontal="right" vertical="top"/>
    </xf>
    <xf numFmtId="0" fontId="3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right" vertical="center" readingOrder="2"/>
    </xf>
    <xf numFmtId="0" fontId="1" fillId="0" borderId="2" xfId="0" applyFont="1" applyBorder="1" applyAlignment="1">
      <alignment horizontal="center" vertical="top" readingOrder="2"/>
    </xf>
    <xf numFmtId="14" fontId="1" fillId="0" borderId="2" xfId="0" applyNumberFormat="1" applyFont="1" applyBorder="1" applyAlignment="1">
      <alignment horizontal="center" vertical="top" readingOrder="2"/>
    </xf>
    <xf numFmtId="168" fontId="1" fillId="0" borderId="2" xfId="0" applyNumberFormat="1" applyFont="1" applyBorder="1" applyAlignment="1">
      <alignment horizontal="center" vertical="top" readingOrder="2"/>
    </xf>
    <xf numFmtId="166" fontId="1" fillId="0" borderId="2" xfId="0" applyNumberFormat="1" applyFont="1" applyBorder="1" applyAlignment="1">
      <alignment horizontal="center" vertical="top" readingOrder="2"/>
    </xf>
    <xf numFmtId="4" fontId="1" fillId="0" borderId="2" xfId="0" applyNumberFormat="1" applyFont="1" applyBorder="1" applyAlignment="1">
      <alignment horizontal="center" vertical="top" readingOrder="2"/>
    </xf>
    <xf numFmtId="10" fontId="3" fillId="0" borderId="2" xfId="1" applyNumberFormat="1" applyFont="1" applyBorder="1" applyAlignment="1">
      <alignment horizontal="center" vertical="center"/>
    </xf>
    <xf numFmtId="10" fontId="1" fillId="0" borderId="2" xfId="0" applyNumberFormat="1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indent="3"/>
    </xf>
    <xf numFmtId="3" fontId="1" fillId="0" borderId="0" xfId="0" applyNumberFormat="1" applyFont="1" applyAlignment="1">
      <alignment horizontal="center" vertical="top"/>
    </xf>
    <xf numFmtId="164" fontId="3" fillId="2" borderId="6" xfId="0" applyNumberFormat="1" applyFont="1" applyFill="1" applyBorder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0" fillId="0" borderId="0" xfId="0"/>
    <xf numFmtId="21" fontId="1" fillId="0" borderId="0" xfId="0" applyNumberFormat="1" applyFont="1" applyAlignment="1">
      <alignment horizontal="right" vertical="center"/>
    </xf>
    <xf numFmtId="0" fontId="3" fillId="0" borderId="3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164" fontId="3" fillId="2" borderId="6" xfId="0" applyNumberFormat="1" applyFont="1" applyFill="1" applyBorder="1" applyAlignment="1">
      <alignment horizontal="center" vertical="top"/>
    </xf>
    <xf numFmtId="0" fontId="0" fillId="2" borderId="7" xfId="0" applyFill="1" applyBorder="1"/>
    <xf numFmtId="0" fontId="0" fillId="2" borderId="8" xfId="0" applyFill="1" applyBorder="1"/>
    <xf numFmtId="0" fontId="4" fillId="2" borderId="6" xfId="0" applyFont="1" applyFill="1" applyBorder="1" applyAlignment="1">
      <alignment horizontal="center" vertical="top"/>
    </xf>
    <xf numFmtId="171" fontId="0" fillId="2" borderId="2" xfId="0" applyNumberFormat="1" applyFill="1" applyBorder="1"/>
    <xf numFmtId="171" fontId="0" fillId="3" borderId="2" xfId="0" applyNumberFormat="1" applyFill="1" applyBorder="1"/>
    <xf numFmtId="171" fontId="0" fillId="0" borderId="2" xfId="0" applyNumberFormat="1" applyBorder="1"/>
    <xf numFmtId="171" fontId="0" fillId="0" borderId="0" xfId="0" applyNumberFormat="1"/>
    <xf numFmtId="0" fontId="3" fillId="2" borderId="8" xfId="0" applyFont="1" applyFill="1" applyBorder="1" applyAlignment="1">
      <alignment horizontal="center" vertical="top"/>
    </xf>
    <xf numFmtId="0" fontId="3" fillId="0" borderId="8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166" fontId="3" fillId="0" borderId="6" xfId="0" applyNumberFormat="1" applyFont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10" xfId="0" applyFont="1" applyBorder="1" applyAlignment="1">
      <alignment horizontal="right" vertical="center"/>
    </xf>
    <xf numFmtId="171" fontId="0" fillId="0" borderId="7" xfId="0" applyNumberFormat="1" applyBorder="1"/>
    <xf numFmtId="171" fontId="0" fillId="2" borderId="8" xfId="0" applyNumberFormat="1" applyFill="1" applyBorder="1"/>
    <xf numFmtId="171" fontId="0" fillId="3" borderId="8" xfId="0" applyNumberFormat="1" applyFill="1" applyBorder="1"/>
    <xf numFmtId="171" fontId="0" fillId="0" borderId="6" xfId="0" applyNumberFormat="1" applyBorder="1"/>
    <xf numFmtId="171" fontId="0" fillId="0" borderId="11" xfId="0" applyNumberFormat="1" applyBorder="1"/>
    <xf numFmtId="171" fontId="0" fillId="0" borderId="12" xfId="0" applyNumberFormat="1" applyBorder="1"/>
    <xf numFmtId="164" fontId="3" fillId="2" borderId="7" xfId="0" applyNumberFormat="1" applyFont="1" applyFill="1" applyBorder="1" applyAlignment="1">
      <alignment horizontal="center" vertical="top"/>
    </xf>
    <xf numFmtId="0" fontId="1" fillId="0" borderId="10" xfId="0" applyFont="1" applyBorder="1" applyAlignment="1">
      <alignment horizontal="right" vertical="center"/>
    </xf>
    <xf numFmtId="0" fontId="1" fillId="0" borderId="11" xfId="0" applyFont="1" applyBorder="1" applyAlignment="1">
      <alignment horizontal="center" vertical="top"/>
    </xf>
    <xf numFmtId="4" fontId="1" fillId="0" borderId="11" xfId="0" applyNumberFormat="1" applyFont="1" applyBorder="1" applyAlignment="1">
      <alignment horizontal="center" vertical="top"/>
    </xf>
    <xf numFmtId="166" fontId="1" fillId="0" borderId="11" xfId="0" applyNumberFormat="1" applyFont="1" applyBorder="1" applyAlignment="1">
      <alignment horizontal="center" vertical="top"/>
    </xf>
    <xf numFmtId="166" fontId="1" fillId="0" borderId="12" xfId="0" applyNumberFormat="1" applyFont="1" applyBorder="1" applyAlignment="1">
      <alignment horizontal="center" vertical="top"/>
    </xf>
    <xf numFmtId="171" fontId="0" fillId="2" borderId="7" xfId="0" applyNumberFormat="1" applyFill="1" applyBorder="1"/>
    <xf numFmtId="0" fontId="0" fillId="0" borderId="8" xfId="0" applyBorder="1" applyAlignment="1">
      <alignment horizontal="right" vertical="center"/>
    </xf>
    <xf numFmtId="10" fontId="3" fillId="0" borderId="6" xfId="1" applyNumberFormat="1" applyFont="1" applyBorder="1" applyAlignment="1">
      <alignment horizontal="center" vertical="center"/>
    </xf>
    <xf numFmtId="169" fontId="1" fillId="0" borderId="11" xfId="0" applyNumberFormat="1" applyFont="1" applyBorder="1" applyAlignment="1">
      <alignment horizontal="center" vertical="top"/>
    </xf>
    <xf numFmtId="164" fontId="1" fillId="0" borderId="11" xfId="0" applyNumberFormat="1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171" fontId="0" fillId="0" borderId="8" xfId="0" applyNumberFormat="1" applyBorder="1"/>
    <xf numFmtId="171" fontId="3" fillId="0" borderId="2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top"/>
    </xf>
    <xf numFmtId="0" fontId="4" fillId="2" borderId="7" xfId="0" applyFont="1" applyFill="1" applyBorder="1" applyAlignment="1">
      <alignment horizontal="center" vertical="top"/>
    </xf>
    <xf numFmtId="168" fontId="1" fillId="0" borderId="11" xfId="0" applyNumberFormat="1" applyFont="1" applyBorder="1" applyAlignment="1">
      <alignment horizontal="center" vertical="top"/>
    </xf>
    <xf numFmtId="171" fontId="1" fillId="0" borderId="2" xfId="0" applyNumberFormat="1" applyFont="1" applyBorder="1" applyAlignment="1">
      <alignment horizontal="center" vertical="top"/>
    </xf>
    <xf numFmtId="171" fontId="1" fillId="0" borderId="11" xfId="0" applyNumberFormat="1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14" fontId="1" fillId="0" borderId="11" xfId="0" applyNumberFormat="1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14" fontId="1" fillId="0" borderId="6" xfId="0" applyNumberFormat="1" applyFont="1" applyBorder="1" applyAlignment="1">
      <alignment horizontal="center" vertical="top"/>
    </xf>
    <xf numFmtId="14" fontId="1" fillId="0" borderId="12" xfId="0" applyNumberFormat="1" applyFont="1" applyBorder="1" applyAlignment="1">
      <alignment horizontal="center" vertical="top"/>
    </xf>
  </cellXfs>
  <cellStyles count="2">
    <cellStyle name="Normal" xfId="0" builtinId="0"/>
    <cellStyle name="Percent" xfId="1" builtinId="5"/>
  </cellStyles>
  <dxfs count="3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8" formatCode="#,##0.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top style="medium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3" formatCode="#,#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9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9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top style="medium">
          <color auto="1"/>
        </top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63</xdr:row>
      <xdr:rowOff>0</xdr:rowOff>
    </xdr:from>
    <xdr:ext cx="352425" cy="171450"/>
    <xdr:pic>
      <xdr:nvPicPr>
        <xdr:cNvPr id="2" name="FMR.jpg.jpeg" descr="לוגו נגישות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3</xdr:col>
      <xdr:colOff>609600</xdr:colOff>
      <xdr:row>1</xdr:row>
      <xdr:rowOff>142875</xdr:rowOff>
    </xdr:from>
    <xdr:to>
      <xdr:col>3</xdr:col>
      <xdr:colOff>942975</xdr:colOff>
      <xdr:row>3</xdr:row>
      <xdr:rowOff>152400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A74C2CE-16F0-4F2A-9C1C-A060DB4DFB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6067150" y="30480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25EB533-4FDB-4162-8196-7A2A2A933A1E}" name="TitleRegion1.b7.d65.1" displayName="TitleRegion1.b7.d65.1" ref="B7:D65" totalsRowShown="0" headerRowBorderDxfId="338" tableBorderDxfId="339">
  <autoFilter ref="B7:D65" xr:uid="{A3257A0B-123F-4AC3-AA0B-35841F976AFA}">
    <filterColumn colId="0" hiddenButton="1"/>
    <filterColumn colId="1" hiddenButton="1"/>
    <filterColumn colId="2" hiddenButton="1"/>
  </autoFilter>
  <tableColumns count="3">
    <tableColumn id="1" xr3:uid="{094E9259-D09C-44AB-91FC-98221149DCA7}" name="פירוט נכסים:"/>
    <tableColumn id="2" xr3:uid="{A6BF8B90-F01D-43B8-ADFF-6ADA99968D2B}" name="שווי הוגן" dataDxfId="337"/>
    <tableColumn id="3" xr3:uid="{EB409550-74DA-46D9-A880-3EA8B34B5507}" name="שעור מנכסי השקעה 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AFDDDB41-2EA7-4DDC-B4FF-9BA0DE3DCF9F}" name="TitleRegion1.b6.q34.1" displayName="TitleRegion1.b6.q34.1" ref="B6:Q34" totalsRowShown="0" headerRowBorderDxfId="198" tableBorderDxfId="199">
  <autoFilter ref="B6:Q34" xr:uid="{E9672817-53CA-4DB2-8961-AEE7E70B566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4809CBE8-8082-42CD-8FFA-659C8B82FAB0}" name="1.ב  ניירות ערך סחירים:  " dataDxfId="197"/>
    <tableColumn id="2" xr3:uid="{112B3B73-D0AF-4BAF-81FC-439B87AA3190}" name="ריק במקור" dataDxfId="196"/>
    <tableColumn id="3" xr3:uid="{01B45061-85F0-4A5E-96C2-087A9EB78182}" name="ריק במקור2" dataDxfId="195"/>
    <tableColumn id="4" xr3:uid="{DA1B6D5E-5E00-4405-B0ED-3A224A5766BA}" name="ריק במקור3" dataDxfId="194"/>
    <tableColumn id="5" xr3:uid="{C29FF884-E871-44BD-B662-E75716C4F327}" name="ריק במקור4" dataDxfId="193"/>
    <tableColumn id="6" xr3:uid="{31F48996-5412-4DA9-B600-68A1FBB9DFCA}" name="ריק במקור5" dataDxfId="192"/>
    <tableColumn id="7" xr3:uid="{EA576EC4-F11C-4B97-B9C2-F991B3D3F958}" name="ריק במקור6" dataDxfId="191"/>
    <tableColumn id="8" xr3:uid="{EAF88554-4E70-436C-A843-F7331AC5DE2D}" name="ריק במקור7" dataDxfId="190"/>
    <tableColumn id="9" xr3:uid="{81AF8B4E-1AF9-443F-86BC-DB8489A58292}" name="ריק במקור8" dataDxfId="189"/>
    <tableColumn id="10" xr3:uid="{5ACECB01-E333-4B97-B83A-E958622E424D}" name="ריק במקור9" dataDxfId="188"/>
    <tableColumn id="11" xr3:uid="{3B330067-2604-43E0-8B3D-4E467EEBF171}" name="ריק במקור10" dataDxfId="187"/>
    <tableColumn id="12" xr3:uid="{BECDCA5A-B714-498F-A220-1CB25A35D14D}" name="ריק במקור11" dataDxfId="186"/>
    <tableColumn id="13" xr3:uid="{7BF59376-8747-437F-8227-34B82A3144DA}" name="ריק במקור12" dataDxfId="185"/>
    <tableColumn id="14" xr3:uid="{4261DA21-8879-47C8-8BDF-F29935AD24F1}" name="ריק במקור13" dataDxfId="184"/>
    <tableColumn id="15" xr3:uid="{3AF178F3-36BF-469E-A831-C952C41CA3E9}" name="ריק במקור14" dataDxfId="183"/>
    <tableColumn id="16" xr3:uid="{FC715DBF-EB85-48E0-A544-4D5DB9FAA5DC}" name="ריק במקור15" dataDxfId="182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72325892-DED4-4037-BB90-9542D5630F4D}" name="TitleRegion1.b6.p16.1" displayName="TitleRegion1.b6.p16.1" ref="B6:P16" totalsRowShown="0" headerRowBorderDxfId="180" tableBorderDxfId="181">
  <autoFilter ref="B6:P16" xr:uid="{7E95A752-70B1-4A84-A259-A022D643017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3D13303D-052F-4ABE-996B-78383D542D11}" name="1.ג  ניירות ערך לא סחירים:  " dataDxfId="179"/>
    <tableColumn id="2" xr3:uid="{BCFACC8A-4B7F-42BA-BF73-2B744063D650}" name="ריק במקור" dataDxfId="178"/>
    <tableColumn id="3" xr3:uid="{C692912E-CA0F-438C-972E-70E89D59123B}" name="ריק במקור2" dataDxfId="177"/>
    <tableColumn id="4" xr3:uid="{45F46FD8-7B52-44DB-9083-4C64FCCF8482}" name="ריק במקור3" dataDxfId="176"/>
    <tableColumn id="5" xr3:uid="{270E19A7-4666-4237-AADF-3DCF947EA162}" name="ריק במקור4" dataDxfId="175"/>
    <tableColumn id="6" xr3:uid="{65E394A2-158F-4F5C-8EAD-720CE3E3B150}" name="ריק במקור5" dataDxfId="174"/>
    <tableColumn id="7" xr3:uid="{21F988EA-5326-4AB1-997B-7DC12D3DEEBE}" name="ריק במקור6" dataDxfId="173"/>
    <tableColumn id="8" xr3:uid="{1FCA12A6-E006-4AD9-92BE-9E57CC3DF92C}" name="ריק במקור7" dataDxfId="172"/>
    <tableColumn id="9" xr3:uid="{934D0051-4E1E-478C-A724-2B3FD4FD9E57}" name="ריק במקור8" dataDxfId="171"/>
    <tableColumn id="10" xr3:uid="{FF0B0319-2DE9-4A44-BCAF-4CA86E54255D}" name="ריק במקור9" dataDxfId="170"/>
    <tableColumn id="11" xr3:uid="{228FAAEA-3855-4C97-B21E-FA9919212C5D}" name="ריק במקור10" dataDxfId="169"/>
    <tableColumn id="12" xr3:uid="{677595C3-A5EB-4BBA-9095-031DA1A4A597}" name="ריק במקור11" dataDxfId="168"/>
    <tableColumn id="13" xr3:uid="{C8FDD00E-871F-4B8A-A5B6-6AE0647A4835}" name="ריק במקור12" dataDxfId="167"/>
    <tableColumn id="14" xr3:uid="{CC940FFF-D1DC-49FE-99BC-3E4BF527615D}" name="ריק במקור13" dataDxfId="166"/>
    <tableColumn id="15" xr3:uid="{841953CD-37E6-4213-A7E3-90067DB0A716}" name="ריק במקור14" dataDxfId="165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8F04340-93F8-486D-89A7-929264EAB740}" name="TitleRegion1.b6.s20.1" displayName="TitleRegion1.b6.s20.1" ref="B6:S20" totalsRowShown="0" headerRowBorderDxfId="163" tableBorderDxfId="164">
  <autoFilter ref="B6:S20" xr:uid="{F69E76AE-1E20-4003-BDE5-DE9BCD9E7EC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71EE0BB1-5863-4D57-985E-7E1DC7D7BECC}" name="1.ג  ניירות ערך לא סחירים:" dataDxfId="162"/>
    <tableColumn id="2" xr3:uid="{BFF5CD39-35B6-46E4-B4FA-CCF3F7624A86}" name="ריק במקור" dataDxfId="161"/>
    <tableColumn id="3" xr3:uid="{0076F1E3-93D8-4F26-84BD-267F146BB5F0}" name="ריק במקור2" dataDxfId="160"/>
    <tableColumn id="4" xr3:uid="{F99BBD88-80C3-485E-A0CF-3332A4C95F52}" name="ריק במקור3" dataDxfId="159"/>
    <tableColumn id="5" xr3:uid="{F0972D95-31CA-4920-84C7-CB21304970A8}" name="ריק במקור4" dataDxfId="158"/>
    <tableColumn id="6" xr3:uid="{79BB05CD-D8BD-457D-9409-A8EE1535179C}" name="ריק במקור5" dataDxfId="157"/>
    <tableColumn id="7" xr3:uid="{C1EDF691-5189-4899-AD57-A43089FB000E}" name="ריק במקור6" dataDxfId="156"/>
    <tableColumn id="8" xr3:uid="{BAAF1FDA-B3D9-466C-BCBA-D15CACF5FEC2}" name="ריק במקור7" dataDxfId="155"/>
    <tableColumn id="9" xr3:uid="{2F326A09-5086-4D22-BF39-72E627890E17}" name="ריק במקור8" dataDxfId="154"/>
    <tableColumn id="10" xr3:uid="{57E441FA-12F2-4F9F-8C99-B7D487B6895F}" name="ריק במקור9" dataDxfId="153"/>
    <tableColumn id="11" xr3:uid="{BB1AF55B-5BD7-41AA-A37B-4C9E9333B3C0}" name="ריק במקור10" dataDxfId="152"/>
    <tableColumn id="12" xr3:uid="{DCB6FF95-E3FE-4A16-AD62-5EE3679C77DE}" name="ריק במקור11" dataDxfId="151"/>
    <tableColumn id="13" xr3:uid="{1DEC3074-5D8E-4839-A985-0F71FD165EB5}" name="ריק במקור12" dataDxfId="150"/>
    <tableColumn id="14" xr3:uid="{96CBED4B-BFC8-407B-8DA6-4702CDA795D0}" name="ריק במקור13" dataDxfId="149"/>
    <tableColumn id="15" xr3:uid="{C34E8FD1-8DD3-4AF2-B1E4-50D91E86897A}" name="ריק במקור14" dataDxfId="148"/>
    <tableColumn id="16" xr3:uid="{34E6661D-A303-4470-B17A-781FD3B4F3AF}" name="ריק במקור15" dataDxfId="147"/>
    <tableColumn id="17" xr3:uid="{66E27562-9088-4E93-9857-83F714CED567}" name="ריק במקור16" dataDxfId="146"/>
    <tableColumn id="18" xr3:uid="{2FEBE0CF-4512-4928-8725-9B607858A711}" name="ריק במקור17" dataDxfId="145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2EEB0613-A6EB-4CFA-8D18-FABA8C4158F4}" name="TitleRegion1.b6.s38.1" displayName="TitleRegion1.b6.s38.1" ref="B6:S38" totalsRowShown="0" headerRowBorderDxfId="143" tableBorderDxfId="144">
  <autoFilter ref="B6:S38" xr:uid="{4034962B-3DAE-4F1B-B83D-61B8E533E80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A40BE572-2F5E-44E1-8176-0B1DD6F4E0DF}" name="1.ג  ניירות ערך לא סחירים:" dataDxfId="142"/>
    <tableColumn id="2" xr3:uid="{F5F46882-8DA1-4866-9BD4-D3DDDB5C50C1}" name="ריק במקור" dataDxfId="141"/>
    <tableColumn id="3" xr3:uid="{3BC1AD0A-D8F1-4BCB-809C-8657D36BD507}" name="ריק במקור2" dataDxfId="140"/>
    <tableColumn id="4" xr3:uid="{C993CD62-8144-442F-A7B3-0DD5E42E08BC}" name="ריק במקור3" dataDxfId="139"/>
    <tableColumn id="5" xr3:uid="{A5F36E4C-D202-454F-8E4F-DE22845205B5}" name="ריק במקור4" dataDxfId="138"/>
    <tableColumn id="6" xr3:uid="{586AE1B6-3AF4-44F7-816A-7C9E2B826E3F}" name="ריק במקור5" dataDxfId="137"/>
    <tableColumn id="7" xr3:uid="{3962A0EF-5767-4978-8095-AC1725D7BFAD}" name="ריק במקור6" dataDxfId="136"/>
    <tableColumn id="8" xr3:uid="{D0C45AB7-48AB-43AA-B740-1614E3E65461}" name="ריק במקור7" dataDxfId="135"/>
    <tableColumn id="9" xr3:uid="{F0D5555C-7B7A-45D9-B9A2-69DCF005AB77}" name="ריק במקור8" dataDxfId="134"/>
    <tableColumn id="10" xr3:uid="{4A25DD4F-FAE2-4910-A296-9044D719CC69}" name="ריק במקור9" dataDxfId="133"/>
    <tableColumn id="11" xr3:uid="{08626B8B-DF30-4062-8EE6-1D50BAD38FFC}" name="ריק במקור10" dataDxfId="132"/>
    <tableColumn id="12" xr3:uid="{16A2FA31-F76F-40C0-BB5B-CEE28E267A9A}" name="ריק במקור11" dataDxfId="131"/>
    <tableColumn id="13" xr3:uid="{C7F6B8C5-6402-4E3E-BA9F-64451870B77F}" name="ריק במקור12" dataDxfId="130"/>
    <tableColumn id="14" xr3:uid="{D99E3E5B-53E4-45EC-85D9-015AABA367DE}" name="ריק במקור13" dataDxfId="129"/>
    <tableColumn id="15" xr3:uid="{6185970E-FB27-41CF-B0D2-825A910AC573}" name="ריק במקור14" dataDxfId="128"/>
    <tableColumn id="16" xr3:uid="{595A58C0-A284-4D14-90A6-FA1A7FB76742}" name="ריק במקור15" dataDxfId="127"/>
    <tableColumn id="17" xr3:uid="{EA9B2FEE-E34A-43E4-AB43-3E20AF2C25A1}" name="ריק במקור16" dataDxfId="126"/>
    <tableColumn id="18" xr3:uid="{5FBD6ED8-9492-4869-B84C-F44090E26BFC}" name="ריק במקור17" dataDxfId="125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0D35551-5584-4891-99F5-F4541E1EFC4A}" name="TitleRegion1.b6.m60.1" displayName="TitleRegion1.b6.m60.1" ref="B6:M60" totalsRowShown="0" dataDxfId="110" headerRowBorderDxfId="123" tableBorderDxfId="124">
  <autoFilter ref="B6:M60" xr:uid="{76892B6F-953E-458A-BD91-448E69F2B5B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A88F43E1-15EE-461D-AADF-4FC9E15383C9}" name="1.ג  ניירות ערך לא סחירים:" dataDxfId="122"/>
    <tableColumn id="2" xr3:uid="{1CC177E6-5256-4C19-8B97-58B8652FC17A}" name="ריק במקור" dataDxfId="121"/>
    <tableColumn id="3" xr3:uid="{EB1A50D0-E626-498C-BA62-F3464334A622}" name="ריק במקור2" dataDxfId="120"/>
    <tableColumn id="4" xr3:uid="{EC3747F8-9D76-43AF-A59B-6E66506FEBE1}" name="ריק במקור3" dataDxfId="119"/>
    <tableColumn id="5" xr3:uid="{D2CF5FEA-B5FA-4426-90B4-F60DAC8DF5D7}" name="ריק במקור4" dataDxfId="118"/>
    <tableColumn id="6" xr3:uid="{C8F0B9C3-32DF-46EF-81A5-EE74CD25869E}" name="ריק במקור5" dataDxfId="117"/>
    <tableColumn id="7" xr3:uid="{D8DEFD59-2ACE-4A1B-A5BE-9682B794FE29}" name="ריק במקור6" dataDxfId="116"/>
    <tableColumn id="8" xr3:uid="{3D8F6FE0-3E3A-4DDE-AAD3-4036FC325626}" name="ריק במקור7" dataDxfId="115"/>
    <tableColumn id="9" xr3:uid="{17DE7A7C-0154-4F28-8B56-925A1EBC6B9E}" name="ריק במקור8" dataDxfId="114"/>
    <tableColumn id="10" xr3:uid="{4DC9900D-CC4A-47AC-99A2-3965E595A946}" name="ריק במקור9" dataDxfId="113"/>
    <tableColumn id="11" xr3:uid="{5380C1A2-8A5F-4F6A-8C1B-D77704E78080}" name="ריק במקור10" dataDxfId="112"/>
    <tableColumn id="12" xr3:uid="{5A2B2DC1-CC75-4C02-A919-E1879F8A64A4}" name="ריק במקור11" dataDxfId="111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CDCD6210-8591-4D53-8A58-645C3E9C4C50}" name="TitleRegion1.b6.k99.1" displayName="TitleRegion1.b6.k99.1" ref="B6:K99" totalsRowShown="0" dataDxfId="97" headerRowBorderDxfId="108" tableBorderDxfId="109">
  <autoFilter ref="B6:K99" xr:uid="{D493E9DD-1F7C-4930-94B6-78C4C9F3B55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557377B1-FD22-4551-8F07-28974D589F38}" name="1.ג  ניירות ערך לא סחירים:" dataDxfId="107"/>
    <tableColumn id="2" xr3:uid="{A2F9266A-4090-4A58-A42C-D3C7688DBB35}" name="ריק במקור" dataDxfId="106"/>
    <tableColumn id="3" xr3:uid="{2A20BF43-9C3D-4480-AA11-DBCAB999E90F}" name="ריק במקור2" dataDxfId="105"/>
    <tableColumn id="4" xr3:uid="{B9CF5553-8E93-4361-86D8-6C78A4E7E1E3}" name="ריק במקור3" dataDxfId="104"/>
    <tableColumn id="5" xr3:uid="{099B353B-082F-4492-B916-BF822413319E}" name="ריק במקור4" dataDxfId="103"/>
    <tableColumn id="6" xr3:uid="{BA32270E-88E7-48FD-9365-80DD6A2B0D2D}" name="ריק במקור5" dataDxfId="102"/>
    <tableColumn id="7" xr3:uid="{9D51EE6F-3F73-47C0-BFD9-6A28B97AB31F}" name="ריק במקור6" dataDxfId="101"/>
    <tableColumn id="8" xr3:uid="{CD877765-2DDF-4241-B27D-85D1A7557693}" name="ריק במקור7" dataDxfId="100"/>
    <tableColumn id="9" xr3:uid="{71132FCA-00CD-41A3-AEC3-7AA6970F4395}" name="ריק במקור8" dataDxfId="99"/>
    <tableColumn id="10" xr3:uid="{546DD0BB-DD2A-4D39-87DF-C2F2242D57F0}" name="ריק במקור9" dataDxfId="98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9B310ECF-D9CE-492C-9086-AEB90C41A911}" name="TitleRegion1.b6.l30.1" displayName="TitleRegion1.b6.l30.1" ref="B6:L30" totalsRowShown="0" dataDxfId="83" headerRowBorderDxfId="95" tableBorderDxfId="96">
  <autoFilter ref="B6:L30" xr:uid="{386FC87F-B101-4BD0-B903-EB6DEB704A2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35927330-8845-4057-9DA8-86C9B19175B7}" name="1.ג  ניירות ערך לא סחירים:  " dataDxfId="94"/>
    <tableColumn id="2" xr3:uid="{F7C01B3F-8316-444F-A92F-C13BE0DAEEA2}" name="ריק במקור" dataDxfId="93"/>
    <tableColumn id="3" xr3:uid="{30F2798B-4C45-40E2-93A1-241FCED585A0}" name="ריק במקור2" dataDxfId="92"/>
    <tableColumn id="4" xr3:uid="{AEC488C2-C53E-4081-911A-95DAFBA3FDA2}" name="ריק במקור3" dataDxfId="91"/>
    <tableColumn id="5" xr3:uid="{990463F6-5718-4368-9E84-4E70E56169D1}" name="ריק במקור4" dataDxfId="90"/>
    <tableColumn id="6" xr3:uid="{1949C50B-05B3-4D2F-94AD-E36051201249}" name="ריק במקור5" dataDxfId="89"/>
    <tableColumn id="7" xr3:uid="{5E96D390-C8BA-4795-A7DF-E639862B5E7B}" name="ריק במקור6" dataDxfId="88"/>
    <tableColumn id="8" xr3:uid="{7063D38A-646F-48F4-A941-9025BBFDDC56}" name="ריק במקור7" dataDxfId="87"/>
    <tableColumn id="9" xr3:uid="{76344CDB-81E7-491D-B3AB-314B86B18BE1}" name="ריק במקור8" dataDxfId="86"/>
    <tableColumn id="10" xr3:uid="{E9D9605B-9097-4CC9-9D6F-9DAEB28980B9}" name="ריק במקור9" dataDxfId="85"/>
    <tableColumn id="11" xr3:uid="{FE2AC423-3FF0-49E8-A025-15E79EA0AAA6}" name="ריק במקור10" dataDxfId="84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59439227-7616-4415-8795-AC13D0671E55}" name="TitleRegion1.b6.k49.1" displayName="TitleRegion1.b6.k49.1" ref="B6:K49" totalsRowShown="0" headerRowBorderDxfId="81" tableBorderDxfId="82">
  <autoFilter ref="B6:K49" xr:uid="{12E982D2-C9B5-46CE-BF2D-86E3AE66DC7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A3FBC4E0-AB93-4761-808B-F0BA80CF8653}" name="1.ג  ניירות ערך לא סחירים:" dataDxfId="80"/>
    <tableColumn id="2" xr3:uid="{05912DBD-5654-4610-A769-FFDC73A99FD4}" name="ריק במקור" dataDxfId="79"/>
    <tableColumn id="3" xr3:uid="{DAAC00C0-94A1-40A5-BF1B-FC8A98C19865}" name="ריק במקור2" dataDxfId="78"/>
    <tableColumn id="4" xr3:uid="{0DEFB99E-A681-4ECE-9431-41CD5A6BD928}" name="ריק במקור3" dataDxfId="77"/>
    <tableColumn id="5" xr3:uid="{B1EAF953-7DB2-4250-B1EF-9772E69AD12B}" name="ריק במקור4" dataDxfId="76"/>
    <tableColumn id="6" xr3:uid="{03F191FE-BD8B-4D1D-8A84-271BB2384B85}" name="ריק במקור5" dataDxfId="75"/>
    <tableColumn id="7" xr3:uid="{E2308C43-50EF-4E38-8EC4-9C4A2434AD7F}" name="ריק במקור6" dataDxfId="74"/>
    <tableColumn id="8" xr3:uid="{F9AA7409-A081-425E-AA33-0CBDB66A5495}" name="ריק במקור7" dataDxfId="73"/>
    <tableColumn id="9" xr3:uid="{A7D46027-2493-4233-893C-84D154064917}" name="ריק במקור8" dataDxfId="72"/>
    <tableColumn id="10" xr3:uid="{A2C2D7B4-FEEC-412D-9B13-87E88E2AB790}" name="ריק במקור9" dataDxfId="71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99726346-9D41-4F82-98C8-E85DD98C3127}" name="TitleRegion1.b6.q32.1" displayName="TitleRegion1.b6.q32.1" ref="B6:Q32" totalsRowShown="0" headerRowBorderDxfId="69" tableBorderDxfId="70">
  <autoFilter ref="B6:Q32" xr:uid="{13158748-DF53-4414-A80B-C1B1813FA9D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ABB46D35-2D70-49B4-8A24-39055AA21F6D}" name="  1.ג  ניירות ערך לא סחירים:" dataDxfId="68"/>
    <tableColumn id="2" xr3:uid="{B76EC60C-1924-4D32-B924-3DB1731AED78}" name="ריק במקור" dataDxfId="67"/>
    <tableColumn id="3" xr3:uid="{AB082120-A058-4636-85F0-5CFDF23571CD}" name="ריק במקור2" dataDxfId="66"/>
    <tableColumn id="4" xr3:uid="{2E0E4A65-4294-4E64-B55D-8A5A5D29679B}" name="ריק במקור3" dataDxfId="65"/>
    <tableColumn id="5" xr3:uid="{0D72EF24-78E1-4E21-9703-DA8B7A7C1624}" name="ריק במקור4" dataDxfId="64"/>
    <tableColumn id="6" xr3:uid="{C8A3B591-46E6-47A6-A19B-1B593C63C075}" name="ריק במקור5" dataDxfId="63"/>
    <tableColumn id="7" xr3:uid="{A3E6D958-B90B-41B7-A319-0128F41D7501}" name="ריק במקור6" dataDxfId="62"/>
    <tableColumn id="8" xr3:uid="{857B8823-E533-44E5-878F-71F88997A292}" name="ריק במקור7" dataDxfId="61"/>
    <tableColumn id="9" xr3:uid="{72ECD167-993F-4D48-BA98-1008BDCB62E0}" name="ריק במקור8" dataDxfId="60"/>
    <tableColumn id="10" xr3:uid="{5C9A7895-D575-4B74-B4C6-069543C2E8C2}" name="ריק במקור9" dataDxfId="59"/>
    <tableColumn id="11" xr3:uid="{289CFE03-373A-4398-B8AA-BFE273CCCE8E}" name="ריק במקור10" dataDxfId="58"/>
    <tableColumn id="12" xr3:uid="{F8E23617-6755-447B-A31A-8CF9A27E5BF3}" name="ריק במקור11" dataDxfId="57"/>
    <tableColumn id="13" xr3:uid="{CA997AB8-E43E-4D46-8FCF-175B3A583A00}" name="ריק במקור12" dataDxfId="56"/>
    <tableColumn id="14" xr3:uid="{8C636BA9-A86F-4ABB-84A4-D68181F57C84}" name="ריק במקור13" dataDxfId="55"/>
    <tableColumn id="15" xr3:uid="{81AF86DE-696A-4187-A02F-6F2737780BE2}" name="ריק במקור14" dataDxfId="54"/>
    <tableColumn id="16" xr3:uid="{5F67BD2E-B3E6-41A0-B9C7-515D95424758}" name="ריק במקור15" dataDxfId="53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DAC88A76-6120-46A9-9A64-A14D7DC0A399}" name="TitleRegion1.b6.r138.1" displayName="TitleRegion1.b6.r138.1" ref="B6:R138" totalsRowShown="0" dataDxfId="33" headerRowBorderDxfId="51" tableBorderDxfId="52">
  <autoFilter ref="B6:R138" xr:uid="{AE76FFDE-6215-4BFF-B33E-37988DF3FC4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5061CD6C-44AA-4827-8154-25F35EFE7148}" name="1.ד  הלוואות    " dataDxfId="50"/>
    <tableColumn id="2" xr3:uid="{D938AE82-D1C4-4D4E-BE5D-120DDA8BAB10}" name="ריק במקור" dataDxfId="49"/>
    <tableColumn id="3" xr3:uid="{23CAFED8-47A3-400E-A9D3-16E72EEF28E6}" name="ריק במקור2" dataDxfId="48"/>
    <tableColumn id="4" xr3:uid="{616685EB-8297-4E3D-BF25-BDCDAC2A24B4}" name="ריק במקור3" dataDxfId="47"/>
    <tableColumn id="5" xr3:uid="{1CD018C1-5443-4195-96CE-F80DC35869AC}" name="ריק במקור4" dataDxfId="46"/>
    <tableColumn id="6" xr3:uid="{DEE96A39-4DBD-4584-975B-EDCD9487A034}" name="ריק במקור5" dataDxfId="45"/>
    <tableColumn id="7" xr3:uid="{EEB217CD-6230-4F2A-BE03-C5D6285B9674}" name="ריק במקור6" dataDxfId="44"/>
    <tableColumn id="8" xr3:uid="{F3FC28AD-022A-4AAC-BCF6-6128113657BD}" name="ריק במקור7" dataDxfId="43"/>
    <tableColumn id="9" xr3:uid="{777E6BAA-E785-444B-9113-58098642AC8B}" name="ריק במקור8" dataDxfId="42"/>
    <tableColumn id="10" xr3:uid="{5B63A00C-96C3-47DC-B71A-E146DBA04196}" name="ריק במקור9" dataDxfId="41"/>
    <tableColumn id="11" xr3:uid="{C1F60AAD-73B6-4461-8B14-B9825C81A499}" name="ריק במקור10" dataDxfId="40"/>
    <tableColumn id="12" xr3:uid="{F930407A-B22F-46D1-82DB-D9B395F12A5E}" name="ריק במקור11" dataDxfId="39"/>
    <tableColumn id="13" xr3:uid="{8BAD4853-D896-4121-A1D8-559A87FE73A4}" name="ריק במקור12" dataDxfId="38"/>
    <tableColumn id="14" xr3:uid="{1D063D84-7242-49A0-8F33-1A30921CD739}" name="ריק במקור13" dataDxfId="37"/>
    <tableColumn id="15" xr3:uid="{D9D217D8-1DA7-4F0A-9E58-AC7F68DE3563}" name="ריק במקור14" dataDxfId="36"/>
    <tableColumn id="16" xr3:uid="{A86BC26A-3A73-4883-B665-F959BBFC0188}" name="ריק במקור15" dataDxfId="35"/>
    <tableColumn id="17" xr3:uid="{3C024341-93C6-4A3F-A352-BFCF4EE04F13}" name="ריק במקור16" dataDxfId="34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C02EF5E-20D4-4BA3-B6FF-07B1F3483E32}" name="TitleRegion1.b6.l36.1" displayName="TitleRegion1.b6.l36.1" ref="B6:L36" totalsRowShown="0" headerRowBorderDxfId="335" tableBorderDxfId="336">
  <autoFilter ref="B6:L36" xr:uid="{5827D751-3F04-437C-95D2-B66C9F8AB86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DF93A42A-EBF1-4E7D-8612-1A771774EAE2}" name="1.א  מזומנים ושווי מזומנים  " dataDxfId="334"/>
    <tableColumn id="2" xr3:uid="{8CE640A1-2483-49CA-903D-14AC96092E6B}" name="ריק במקור" dataDxfId="333"/>
    <tableColumn id="3" xr3:uid="{EC980AC0-61F2-4661-9D27-0CBDE535B09E}" name="ריק במקור2" dataDxfId="332"/>
    <tableColumn id="4" xr3:uid="{B5A12A3B-1D3E-47AF-AA3A-44C657A13371}" name="ריק במקור3" dataDxfId="331"/>
    <tableColumn id="5" xr3:uid="{C2084780-88AC-4BC0-A6C1-F0FE87AC3E9A}" name="ריק במקור4" dataDxfId="330"/>
    <tableColumn id="6" xr3:uid="{4E4F3ADB-DD04-4FB6-A140-7E0C327C3A21}" name="ריק במקור5" dataDxfId="329"/>
    <tableColumn id="7" xr3:uid="{CC7C02C3-BA29-42E7-ABB6-3A361BB209E6}" name="ריק במקור6" dataDxfId="328"/>
    <tableColumn id="8" xr3:uid="{B877E892-F274-42C5-B90B-41C4B1865269}" name="ריק במקור7" dataDxfId="327"/>
    <tableColumn id="9" xr3:uid="{26DD8BBC-BEF8-4779-9117-5FA5D18C6D27}" name="ריק במקור8" dataDxfId="326"/>
    <tableColumn id="10" xr3:uid="{9279B9C5-AF07-4099-9998-12D289FF8B59}" name="ריק במקור9" dataDxfId="325"/>
    <tableColumn id="11" xr3:uid="{09523C0E-D5A1-4EAD-8A75-130722732BBA}" name="ריק במקור10" dataDxfId="324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15CB4C46-8153-4D15-B727-97E7131B52DC}" name="TitleRegion1.b6.o21.1" displayName="TitleRegion1.b6.o21.1" ref="B6:O21" totalsRowShown="0" headerRowBorderDxfId="31" tableBorderDxfId="32">
  <autoFilter ref="B6:O21" xr:uid="{7E97969F-D853-4BD9-8683-0C1F9A4507E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47880650-7DC8-4A43-B528-CDC30AF98A02}" name="1.ה  פקדונות מעל 3 חודשים" dataDxfId="30"/>
    <tableColumn id="2" xr3:uid="{7C9FBB31-4048-4755-8A32-68FC427C1BE4}" name="ריק במקור" dataDxfId="29"/>
    <tableColumn id="3" xr3:uid="{C31B0085-F5AF-4F1F-B92B-E7ACC5A0B980}" name="ריק במקור2" dataDxfId="28"/>
    <tableColumn id="4" xr3:uid="{7D6FFE14-C3BB-43F2-AFEF-EEA0298A365F}" name="ריק במקור3" dataDxfId="27"/>
    <tableColumn id="5" xr3:uid="{E70E80B1-71BB-46DC-A281-694BC2BF4F99}" name="ריק במקור4" dataDxfId="26"/>
    <tableColumn id="6" xr3:uid="{C0FD18EB-70D9-4D33-BC19-55B469F8F1CF}" name="ריק במקור5" dataDxfId="25"/>
    <tableColumn id="7" xr3:uid="{35FF861E-AFA0-476E-88CA-4EEBF5694439}" name="ריק במקור6" dataDxfId="24"/>
    <tableColumn id="8" xr3:uid="{D85D807C-C1E9-487B-BE84-2F5E6D68403A}" name="ריק במקור7" dataDxfId="23"/>
    <tableColumn id="9" xr3:uid="{EC534513-EECF-480C-A4A4-3F6BAC2D714A}" name="ריק במקור8" dataDxfId="22"/>
    <tableColumn id="10" xr3:uid="{5FF0F728-FC77-44F1-A0FE-E98D8CE0C400}" name="ריק במקור9" dataDxfId="21"/>
    <tableColumn id="11" xr3:uid="{F7E92069-9026-44B7-A8D5-E216B49A3408}" name="ריק במקור10" dataDxfId="20"/>
    <tableColumn id="12" xr3:uid="{D96F1BB4-6B6B-4191-B8B6-3DCDA5065BF2}" name="ריק במקור11" dataDxfId="19"/>
    <tableColumn id="13" xr3:uid="{0169C86D-128B-437C-A030-9F15D54ADE34}" name="ריק במקור12" dataDxfId="18"/>
    <tableColumn id="14" xr3:uid="{EAD4D12C-34BB-4214-94A5-1AFD946662EE}" name="ריק במקור13" dataDxfId="17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387FCFD2-F6AE-47CF-9493-A7E44D1BF794}" name="TitleRegion1.b6.j38.1" displayName="TitleRegion1.b6.j38.1" ref="B6:J38" totalsRowShown="0" dataDxfId="5" headerRowBorderDxfId="15" tableBorderDxfId="16">
  <autoFilter ref="B6:J38" xr:uid="{014D9D50-45DB-4D15-BB3A-1651334B274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7284A0A5-4B72-47B8-B9CC-BA679AFDA51D}" name="1.ו  זכויות מקרקעין" dataDxfId="14"/>
    <tableColumn id="2" xr3:uid="{2AD2EE9F-24F2-4EC5-9AAA-4D5A2CFF5AE8}" name="ריק במקור" dataDxfId="13"/>
    <tableColumn id="3" xr3:uid="{0778DEE1-122D-424A-A384-9FED9C7B9767}" name="ריק במקור2" dataDxfId="12"/>
    <tableColumn id="4" xr3:uid="{5AC882D6-2497-4743-9A43-7C061182B8C4}" name="ריק במקור3" dataDxfId="11"/>
    <tableColumn id="5" xr3:uid="{288E93A9-D11E-4F3A-853A-C22C91497F60}" name="ריק במקור4" dataDxfId="10"/>
    <tableColumn id="6" xr3:uid="{93DA715D-A706-4687-97DD-6D1C2BD3A690}" name="ריק במקור5" dataDxfId="9"/>
    <tableColumn id="7" xr3:uid="{6B959E11-5C6C-4867-9020-43430EA7A8E0}" name="ריק במקור6" dataDxfId="8"/>
    <tableColumn id="8" xr3:uid="{B6924AB7-50CA-4C59-903F-6C3B0BCD9316}" name="ריק במקור7" dataDxfId="7"/>
    <tableColumn id="9" xr3:uid="{C4559C84-833C-47C8-BCA7-159969BD6E1D}" name="ריק במקור8" dataDxfId="6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BACFF3C6-139C-4D6D-8205-779525412522}" name="TitleRegion1.b6.d85.1" displayName="TitleRegion1.b6.d85.1" ref="B6:D85" totalsRowShown="0" headerRowBorderDxfId="3" tableBorderDxfId="4">
  <autoFilter ref="B6:D85" xr:uid="{11D3349B-CA65-40AE-B7E4-4909B20FEB16}">
    <filterColumn colId="0" hiddenButton="1"/>
    <filterColumn colId="1" hiddenButton="1"/>
    <filterColumn colId="2" hiddenButton="1"/>
  </autoFilter>
  <tableColumns count="3">
    <tableColumn id="1" xr3:uid="{5A5F9702-A3CA-457A-96DB-B178D690ECFF}" name="1.ט  יתרות התחייבות להשקעה:" dataDxfId="2"/>
    <tableColumn id="2" xr3:uid="{D7E02A69-6818-4A19-81CA-2C7ADCA678EE}" name="ריק במקור" dataDxfId="1"/>
    <tableColumn id="3" xr3:uid="{4900A923-1F0A-4FC5-BE7F-45CA489E8A08}" name="ריק במקור2" dataDxfId="0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47B9676-8741-4499-AB18-D2588D7583DD}" name="TitleRegion1.b6.r41.1" displayName="TitleRegion1.b6.r41.1" ref="B6:R41" totalsRowShown="0" dataDxfId="304" headerRowBorderDxfId="322" tableBorderDxfId="323">
  <autoFilter ref="B6:R41" xr:uid="{D67422E4-61EC-4D80-A676-ADF11BDC8B2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227B5F9C-AC56-410F-9F52-75D747145423}" name="1.ב  ניירות ערך סחירים:          " dataDxfId="321"/>
    <tableColumn id="2" xr3:uid="{D7167A3F-D61C-42E5-B4B6-EDFC3D3C6AAD}" name="ריק במקור" dataDxfId="320"/>
    <tableColumn id="3" xr3:uid="{915D735B-D2A1-437F-8D4A-F4A30FF9A54F}" name="ריק במקור2" dataDxfId="319"/>
    <tableColumn id="4" xr3:uid="{3376900A-320C-4826-A5DB-E51BC122D938}" name="ריק במקור3" dataDxfId="318"/>
    <tableColumn id="5" xr3:uid="{B5F70E31-B25D-4B67-8CE3-4BC1DB0FFECC}" name="ריק במקור4" dataDxfId="317"/>
    <tableColumn id="6" xr3:uid="{21102263-0A69-4C0B-9B13-91BDA5AA4C14}" name="ריק במקור5" dataDxfId="316"/>
    <tableColumn id="7" xr3:uid="{5376DD9D-52CF-49A4-80FE-E38913A0D509}" name="ריק במקור6" dataDxfId="315"/>
    <tableColumn id="8" xr3:uid="{2CB5A060-070F-4966-B697-3A0D9FC04B89}" name="ריק במקור7" dataDxfId="314"/>
    <tableColumn id="9" xr3:uid="{4333C3DC-A9ED-4D69-AA19-276F39AFB520}" name="ריק במקור8" dataDxfId="313"/>
    <tableColumn id="10" xr3:uid="{0B72BA50-8251-4EFF-94E9-968C6E02205E}" name="ריק במקור9" dataDxfId="312"/>
    <tableColumn id="11" xr3:uid="{5D0BF39D-F642-4E38-8B38-80A3BD1DB83C}" name="ריק במקור10" dataDxfId="311"/>
    <tableColumn id="12" xr3:uid="{E7C27336-8083-4547-8631-FDE91D0A8694}" name="ריק במקור11" dataDxfId="310"/>
    <tableColumn id="13" xr3:uid="{23F0DB38-5511-49D6-B0C7-A45830592EDB}" name="ריק במקור12" dataDxfId="309"/>
    <tableColumn id="14" xr3:uid="{DC8557A9-B686-4399-B307-A5DD290A58BB}" name="ריק במקור13" dataDxfId="308"/>
    <tableColumn id="15" xr3:uid="{9C5CAACA-2540-4601-9671-4188C6F1610F}" name="ריק במקור14" dataDxfId="307"/>
    <tableColumn id="16" xr3:uid="{8EE66560-8CB0-482F-A03F-9FE8D4012719}" name="ריק במקור15" dataDxfId="306"/>
    <tableColumn id="17" xr3:uid="{47DA066E-22FC-4A0B-B278-A0FFF9B8E289}" name="ריק במקור16" dataDxfId="305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0E54285-F7F5-4C3C-9D70-F2284E17C449}" name="TitleRegion1.b6.t19.1" displayName="TitleRegion1.b6.t19.1" ref="B6:T19" totalsRowShown="0" headerRowBorderDxfId="302" tableBorderDxfId="303">
  <autoFilter ref="B6:T19" xr:uid="{6CEAC768-62B8-4073-991D-7D8C430849D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tableColumns count="19">
    <tableColumn id="1" xr3:uid="{FE51912D-105D-49B7-BBDE-31312F7F1E58}" name="1.ב  ניירות ערך סחירים:      " dataDxfId="301"/>
    <tableColumn id="2" xr3:uid="{7F94424C-9522-4752-AD34-E6DBE1DF893D}" name="ריק במקור" dataDxfId="300"/>
    <tableColumn id="3" xr3:uid="{B82AB6A9-3BD4-4EE4-BBA1-3614C3B3211D}" name="ריק במקור2" dataDxfId="299"/>
    <tableColumn id="4" xr3:uid="{C0D467FD-A517-4E19-BB18-261F6C2E03D7}" name="ריק במקור3" dataDxfId="298"/>
    <tableColumn id="5" xr3:uid="{21DFD9FD-BF76-4ABD-8D7F-C26496F2A00A}" name="ריק במקור4" dataDxfId="297"/>
    <tableColumn id="6" xr3:uid="{B6DF3024-8621-4629-B495-6D50C0D056DF}" name="ריק במקור5" dataDxfId="296"/>
    <tableColumn id="7" xr3:uid="{8F94150F-B037-4CEC-B677-FE7E82EB7BFC}" name="ריק במקור6" dataDxfId="295"/>
    <tableColumn id="8" xr3:uid="{B2133705-004C-4B56-956B-AE61E6BBDE23}" name="ריק במקור7" dataDxfId="294"/>
    <tableColumn id="9" xr3:uid="{2A1FD45A-E9AE-4966-BBF4-59A20E36FDE2}" name="ריק במקור8" dataDxfId="293"/>
    <tableColumn id="10" xr3:uid="{5E9738FB-E32A-4CE3-BE85-31F3134223AD}" name="ריק במקור9" dataDxfId="292"/>
    <tableColumn id="11" xr3:uid="{3B21DD93-1854-4151-BA48-1B2DD1CC66FB}" name="ריק במקור10" dataDxfId="291"/>
    <tableColumn id="12" xr3:uid="{28FA638D-2BB8-4BA6-908A-AAD19A14233B}" name="ריק במקור11" dataDxfId="290"/>
    <tableColumn id="13" xr3:uid="{FB39D275-1251-46E4-90BE-0B76F49825A8}" name="ריק במקור12" dataDxfId="289"/>
    <tableColumn id="14" xr3:uid="{4A19BA89-E412-4ED7-8B07-22F974C697E4}" name="ריק במקור13" dataDxfId="288"/>
    <tableColumn id="15" xr3:uid="{F672255E-B742-4A8A-9F0B-B9B52BC3186B}" name="ריק במקור14" dataDxfId="287"/>
    <tableColumn id="16" xr3:uid="{18DFF946-1D1D-46C0-B004-7F04358F41D8}" name="ריק במקור15" dataDxfId="286"/>
    <tableColumn id="17" xr3:uid="{CB627812-EB49-4EA2-8D70-82187B0DF289}" name="ריק במקור16" dataDxfId="285"/>
    <tableColumn id="18" xr3:uid="{E46D026E-B026-4C32-A2F9-79682E61C546}" name="ריק במקור17" dataDxfId="284"/>
    <tableColumn id="19" xr3:uid="{3DE6DA49-F715-46D8-B9B8-4F7FCA6B77A2}" name="ריק במקור18" dataDxfId="283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4D6E87B-0BA0-47EA-87E8-5F732A25A3C7}" name="TitleRegion1.b6.u493.1" displayName="TitleRegion1.b6.u493.1" ref="B6:U493" totalsRowShown="0" dataDxfId="260" headerRowBorderDxfId="281" tableBorderDxfId="282">
  <autoFilter ref="B6:U493" xr:uid="{E482FB4B-E635-4391-A998-5AC9ACE3F6D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F89468AB-A902-4406-A3A6-D59F6C8E95DA}" name="1.ב  ניירות ערך סחירים:      " dataDxfId="280"/>
    <tableColumn id="2" xr3:uid="{2D77DB74-90AA-46D9-873D-53CE3B78BAEC}" name="ריק במקור" dataDxfId="279"/>
    <tableColumn id="3" xr3:uid="{EEEE8265-2207-408A-B53D-6C8CA198EEB3}" name="ריק במקור2" dataDxfId="278"/>
    <tableColumn id="4" xr3:uid="{729F1404-8B87-410A-BC22-27698F5D197D}" name="ריק במקור3" dataDxfId="277"/>
    <tableColumn id="5" xr3:uid="{839C331E-90FD-440D-920F-0000505C6BB8}" name="ריק במקור4" dataDxfId="276"/>
    <tableColumn id="6" xr3:uid="{9F47F309-5FC0-48CF-A620-DC226AC176FE}" name="ריק במקור5" dataDxfId="275"/>
    <tableColumn id="7" xr3:uid="{CBC15329-6385-4148-9EB4-0EA509D4795E}" name="ריק במקור6" dataDxfId="274"/>
    <tableColumn id="8" xr3:uid="{BB50E4B9-1B92-4F55-BCB4-340C87FD7D8E}" name="ריק במקור7" dataDxfId="273"/>
    <tableColumn id="9" xr3:uid="{AC8D2F50-41AC-4DAB-8AB8-1E43BD644AD2}" name="ריק במקור8" dataDxfId="272"/>
    <tableColumn id="10" xr3:uid="{13BAB030-F373-4532-8DCC-BEDC6DF176C6}" name="ריק במקור9" dataDxfId="271"/>
    <tableColumn id="11" xr3:uid="{8DB63579-B70B-47A4-AFBF-0CF0C06F6EE8}" name="ריק במקור10" dataDxfId="270"/>
    <tableColumn id="12" xr3:uid="{DDAE7D40-2565-4E14-815A-10C4A0666033}" name="ריק במקור11" dataDxfId="269"/>
    <tableColumn id="13" xr3:uid="{8CA3ABFF-364D-4700-A7B8-475A2603F45C}" name="ריק במקור12" dataDxfId="268"/>
    <tableColumn id="14" xr3:uid="{99FF2EC1-CEA9-49CA-A400-B5D9828A9A33}" name="ריק במקור13" dataDxfId="267"/>
    <tableColumn id="15" xr3:uid="{E52D32B6-FF0C-4957-A846-018400622F4A}" name="ריק במקור14" dataDxfId="266"/>
    <tableColumn id="16" xr3:uid="{E1012643-826B-4423-9E30-3C89479A27F8}" name="ריק במקור15" dataDxfId="265"/>
    <tableColumn id="17" xr3:uid="{539BF360-E39D-4559-B30A-4E8762F05760}" name="ריק במקור16" dataDxfId="264"/>
    <tableColumn id="18" xr3:uid="{37FB706C-1F39-4A28-AFAB-5A7619D39ABD}" name="ריק במקור17" dataDxfId="263"/>
    <tableColumn id="19" xr3:uid="{1279AD3C-6522-42C5-AF19-AA6E963E1E44}" name="ריק במקור18" dataDxfId="262">
      <calculatedColumnFormula>+R7/$R$11</calculatedColumnFormula>
    </tableColumn>
    <tableColumn id="20" xr3:uid="{3E8A81B8-1BA4-4A95-B62C-092868419CB9}" name="ריק במקור19" dataDxfId="261">
      <calculatedColumnFormula>+R7/'סכום נכסי הקרן'!$C$42</calculatedColumnFormula>
    </tableColumn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7A8FB7F-F1D3-4A11-A3CB-D49D0DB8C6B2}" name="TitleRegion1.b6.o170.1" displayName="TitleRegion1.b6.o170.1" ref="B6:O170" totalsRowShown="0" dataDxfId="243" headerRowBorderDxfId="258" tableBorderDxfId="259">
  <autoFilter ref="B6:O170" xr:uid="{6CAD0B88-D57A-4E5F-8E9E-BB1785708D6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ACC6007C-2FC6-41B7-83F7-0F82605B0B21}" name="1.ב  ניירות ערך סחירים:  " dataDxfId="257"/>
    <tableColumn id="2" xr3:uid="{EBED4B41-3A2F-485B-B487-8D15A40A5349}" name="ריק במקור" dataDxfId="256"/>
    <tableColumn id="3" xr3:uid="{0D5F9CD5-4B09-466D-98DA-CA428D1173EB}" name="ריק במקור2" dataDxfId="255"/>
    <tableColumn id="4" xr3:uid="{5FB96626-D737-438E-BFD4-2CFA4C72343C}" name="ריק במקור3" dataDxfId="254"/>
    <tableColumn id="5" xr3:uid="{C316E933-AE2B-4339-9A3E-7CC8B5B30EBB}" name="ריק במקור4" dataDxfId="253"/>
    <tableColumn id="6" xr3:uid="{B6B18167-3380-4F7C-931A-DBB971E0765C}" name="ריק במקור5" dataDxfId="252"/>
    <tableColumn id="7" xr3:uid="{969D6133-EDE1-4507-A833-B5389C249A51}" name="ריק במקור6" dataDxfId="251"/>
    <tableColumn id="8" xr3:uid="{88978C50-4BF7-40FA-8D40-DED0C6267E52}" name="ריק במקור7" dataDxfId="250"/>
    <tableColumn id="9" xr3:uid="{04488660-4B15-437B-8B7E-45B613C60EBD}" name="ריק במקור8" dataDxfId="249"/>
    <tableColumn id="10" xr3:uid="{3BBA2E47-1FE0-4CF0-BCC1-5C999E29F176}" name="ריק במקור9" dataDxfId="248"/>
    <tableColumn id="11" xr3:uid="{CE195C74-FED8-46E5-9739-966CF3874CF5}" name="ריק במקור10" dataDxfId="247"/>
    <tableColumn id="12" xr3:uid="{5EBF4FEC-C7CF-4EC2-BE1C-4C0CB17EC0D5}" name="ריק במקור11" dataDxfId="246"/>
    <tableColumn id="13" xr3:uid="{0C4EA8A2-550A-4391-AF3A-2D85D7EFD77A}" name="ריק במקור12" dataDxfId="245"/>
    <tableColumn id="14" xr3:uid="{A3DEA2BE-B048-4429-B397-93103F0C09C3}" name="ריק במקור13" dataDxfId="244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B8124C8-1BC0-4AFD-BAD6-8C4C78F440D4}" name="TitleRegion1.b6.o22.1" displayName="TitleRegion1.b6.o22.1" ref="B6:O22" totalsRowShown="0" headerRowBorderDxfId="241" tableBorderDxfId="242">
  <autoFilter ref="B6:O22" xr:uid="{027A3D17-64B9-4C90-88C8-78B9C90006A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C46949B1-630E-4EBF-B12B-08458B97EE0F}" name="1.ב  ניירות ערך סחירים:" dataDxfId="240"/>
    <tableColumn id="2" xr3:uid="{B36E2895-488C-41A2-B5BB-21829C976702}" name="ריק במקור" dataDxfId="239"/>
    <tableColumn id="3" xr3:uid="{6510BADE-8E5E-45BE-8101-4F7BD5A06C89}" name="ריק במקור2" dataDxfId="238"/>
    <tableColumn id="4" xr3:uid="{4EEA0C11-B409-4C02-A10D-543D042E5C14}" name="ריק במקור3" dataDxfId="237"/>
    <tableColumn id="5" xr3:uid="{9533D33D-5187-438B-8CF4-247F59728982}" name="ריק במקור4" dataDxfId="236"/>
    <tableColumn id="6" xr3:uid="{45FD91B8-A304-473C-B2F7-41394B4273B5}" name="ריק במקור5" dataDxfId="235"/>
    <tableColumn id="7" xr3:uid="{D69FE2D8-8814-408E-9BEE-CEC2EC1CEC36}" name="ריק במקור6" dataDxfId="234"/>
    <tableColumn id="8" xr3:uid="{07737017-1E95-4D70-9CF7-2AFCA269518E}" name="ריק במקור7" dataDxfId="233"/>
    <tableColumn id="9" xr3:uid="{D80A1EE7-DB9E-403E-BC21-2D0CF56280B4}" name="ריק במקור8" dataDxfId="232"/>
    <tableColumn id="10" xr3:uid="{18DA5087-D4DA-4901-A2B4-A6D40C3A14FE}" name="ריק במקור9" dataDxfId="231"/>
    <tableColumn id="11" xr3:uid="{C9E74B0A-A034-468F-908A-E826770E8AC3}" name="ריק במקור10" dataDxfId="230"/>
    <tableColumn id="12" xr3:uid="{651BDD64-9C9C-4873-B8E9-20408D4FD89D}" name="ריק במקור11" dataDxfId="229"/>
    <tableColumn id="13" xr3:uid="{E2B7B46E-F737-47AD-B4E2-7094CCE70003}" name="ריק במקור12" dataDxfId="228"/>
    <tableColumn id="14" xr3:uid="{096E2479-DA04-4B2E-AB8D-CE0317451FD0}" name="ריק במקור13" dataDxfId="227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58DE568-987F-40AD-AB17-84DD9064B4C0}" name="TitleRegion1.b6.l22.1" displayName="TitleRegion1.b6.l22.1" ref="B6:L22" totalsRowShown="0" dataDxfId="213" headerRowBorderDxfId="225" tableBorderDxfId="226">
  <autoFilter ref="B6:L22" xr:uid="{BB55135B-269E-4A75-BF2E-7F1A59EEECF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9D88B3C5-E08D-41A5-8068-618710EA5E5A}" name="1.ב  ניירות ערך סחירים:" dataDxfId="224"/>
    <tableColumn id="2" xr3:uid="{7C74171F-0E24-4280-9259-F2DA14D94CAE}" name="ריק במקור" dataDxfId="223"/>
    <tableColumn id="3" xr3:uid="{5087ED8F-71D1-479E-8D01-115CA2D71432}" name="ריק במקור2" dataDxfId="222"/>
    <tableColumn id="4" xr3:uid="{DA07AC53-86C9-4B5D-80B4-88642E3962A1}" name="ריק במקור3" dataDxfId="221"/>
    <tableColumn id="5" xr3:uid="{A422C20A-C46F-4F57-9DEC-3CE8F6172DD0}" name="ריק במקור4" dataDxfId="220"/>
    <tableColumn id="6" xr3:uid="{0343E2EC-14EE-4EB0-B016-0B9F8BAA31AE}" name="ריק במקור5" dataDxfId="219"/>
    <tableColumn id="7" xr3:uid="{239538C5-0B6F-4D24-84EC-E4836A3EE543}" name="ריק במקור6" dataDxfId="218"/>
    <tableColumn id="8" xr3:uid="{F645E26E-1CDC-4A90-AB2A-693490A2141F}" name="ריק במקור7" dataDxfId="217"/>
    <tableColumn id="9" xr3:uid="{F45DA999-8BED-44E9-B74B-0E9E37067E70}" name="ריק במקור8" dataDxfId="216"/>
    <tableColumn id="10" xr3:uid="{098C7FA3-DC31-49B3-AAA5-FDDD66395236}" name="ריק במקור9" dataDxfId="215"/>
    <tableColumn id="11" xr3:uid="{9918D114-B79B-44E5-B957-688D4E51D580}" name="ריק במקור10" dataDxfId="214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E3A58EE0-729D-4EEC-89C0-BEBA3C95A429}" name="TitleRegion1.b6.k24.1" displayName="TitleRegion1.b6.k24.1" ref="B6:K24" totalsRowShown="0" dataDxfId="200" headerRowBorderDxfId="211" tableBorderDxfId="212">
  <autoFilter ref="B6:K24" xr:uid="{D70FE569-7BC8-4C5F-9F53-CCF0B4CCF24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41565971-A8CB-4E36-941F-A85C13089C1D}" name="1.ב  ניירות ערך סחירים:" dataDxfId="210"/>
    <tableColumn id="2" xr3:uid="{C9F74E9A-CB95-4C14-9832-3D29317A8D3B}" name="ריק במקור" dataDxfId="209"/>
    <tableColumn id="3" xr3:uid="{F9693CED-040A-4C0C-B2A2-554021ED906B}" name="ריק במקור2" dataDxfId="208"/>
    <tableColumn id="4" xr3:uid="{68E4D44D-4260-492A-8423-0E1520560324}" name="ריק במקור3" dataDxfId="207"/>
    <tableColumn id="5" xr3:uid="{8D34C8D0-C577-4089-9CBF-57F992381C2D}" name="ריק במקור4" dataDxfId="206"/>
    <tableColumn id="6" xr3:uid="{410157EE-BC79-4C5D-98CA-8AC4D2FA3317}" name="ריק במקור5" dataDxfId="205"/>
    <tableColumn id="7" xr3:uid="{616331A4-4219-4D1A-9F20-BB2E5B099933}" name="ריק במקור6" dataDxfId="204"/>
    <tableColumn id="8" xr3:uid="{0A6CA871-D7DE-4584-BCA4-1A06C333F02A}" name="ריק במקור7" dataDxfId="203"/>
    <tableColumn id="9" xr3:uid="{DF2C2918-309A-4C44-AD32-999E629993A2}" name="ריק במקור8" dataDxfId="202"/>
    <tableColumn id="10" xr3:uid="{D2D9D1CC-D3C2-4215-8FB0-6D7DD78E52A1}" name="ריק במקור9" dataDxfId="201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topLeftCell="B1" workbookViewId="0">
      <selection activeCell="E1" sqref="E1:XFD1048576"/>
    </sheetView>
  </sheetViews>
  <sheetFormatPr defaultColWidth="0" defaultRowHeight="12.75" customHeight="1" zeroHeight="1" x14ac:dyDescent="0.2"/>
  <cols>
    <col min="1" max="1" width="26.42578125" bestFit="1" customWidth="1"/>
    <col min="2" max="2" width="46.7109375" bestFit="1" customWidth="1"/>
    <col min="3" max="3" width="36.5703125" bestFit="1" customWidth="1"/>
    <col min="4" max="4" width="26.42578125" bestFit="1" customWidth="1"/>
    <col min="53" max="16384" width="9.140625" hidden="1"/>
  </cols>
  <sheetData>
    <row r="1" spans="1:4" x14ac:dyDescent="0.2">
      <c r="B1" s="1" t="s">
        <v>0</v>
      </c>
      <c r="C1" s="1" t="s">
        <v>1</v>
      </c>
    </row>
    <row r="2" spans="1:4" x14ac:dyDescent="0.2">
      <c r="B2" s="1" t="s">
        <v>2</v>
      </c>
      <c r="C2" s="1" t="s">
        <v>3</v>
      </c>
    </row>
    <row r="3" spans="1:4" x14ac:dyDescent="0.2">
      <c r="B3" s="1" t="s">
        <v>4</v>
      </c>
      <c r="C3" s="1" t="s">
        <v>5</v>
      </c>
    </row>
    <row r="4" spans="1:4" x14ac:dyDescent="0.2">
      <c r="B4" s="1" t="s">
        <v>6</v>
      </c>
      <c r="C4" s="2">
        <v>12956</v>
      </c>
    </row>
    <row r="5" spans="1:4" ht="12.75" customHeight="1" x14ac:dyDescent="0.2"/>
    <row r="6" spans="1:4" ht="21" customHeight="1" x14ac:dyDescent="0.2">
      <c r="A6" s="45" t="s">
        <v>7</v>
      </c>
      <c r="B6" s="46"/>
      <c r="C6" s="46"/>
      <c r="D6" s="46"/>
    </row>
    <row r="7" spans="1:4" ht="13.5" thickBot="1" x14ac:dyDescent="0.25">
      <c r="B7" s="7" t="s">
        <v>8</v>
      </c>
      <c r="C7" s="4" t="s">
        <v>9</v>
      </c>
      <c r="D7" s="4" t="s">
        <v>10</v>
      </c>
    </row>
    <row r="8" spans="1:4" ht="13.5" thickBot="1" x14ac:dyDescent="0.25">
      <c r="B8" s="55" t="s">
        <v>2507</v>
      </c>
      <c r="C8" s="4" t="s">
        <v>11</v>
      </c>
      <c r="D8" s="4" t="s">
        <v>12</v>
      </c>
    </row>
    <row r="9" spans="1:4" x14ac:dyDescent="0.2">
      <c r="B9" s="56" t="s">
        <v>2507</v>
      </c>
      <c r="C9" s="6" t="s">
        <v>13</v>
      </c>
      <c r="D9" s="6" t="s">
        <v>14</v>
      </c>
    </row>
    <row r="10" spans="1:4" x14ac:dyDescent="0.2">
      <c r="B10" s="7" t="s">
        <v>15</v>
      </c>
      <c r="C10" s="55" t="s">
        <v>2507</v>
      </c>
      <c r="D10" s="55" t="s">
        <v>2507</v>
      </c>
    </row>
    <row r="11" spans="1:4" x14ac:dyDescent="0.2">
      <c r="B11" s="8" t="s">
        <v>16</v>
      </c>
      <c r="C11" s="10">
        <v>226452.82564</v>
      </c>
      <c r="D11" s="11">
        <v>0.18562572462099999</v>
      </c>
    </row>
    <row r="12" spans="1:4" x14ac:dyDescent="0.2">
      <c r="B12" s="8" t="s">
        <v>17</v>
      </c>
      <c r="C12" s="57" t="s">
        <v>2507</v>
      </c>
      <c r="D12" s="57" t="s">
        <v>2507</v>
      </c>
    </row>
    <row r="13" spans="1:4" x14ac:dyDescent="0.2">
      <c r="B13" s="7" t="s">
        <v>18</v>
      </c>
      <c r="C13" s="12">
        <v>291852.95111000002</v>
      </c>
      <c r="D13" s="13">
        <v>0.23923488426200001</v>
      </c>
    </row>
    <row r="14" spans="1:4" x14ac:dyDescent="0.2">
      <c r="B14" s="7" t="s">
        <v>19</v>
      </c>
      <c r="C14" s="12">
        <v>1015.65888</v>
      </c>
      <c r="D14" s="13">
        <v>8.3254609400000004E-4</v>
      </c>
    </row>
    <row r="15" spans="1:4" x14ac:dyDescent="0.2">
      <c r="B15" s="7" t="s">
        <v>20</v>
      </c>
      <c r="C15" s="12">
        <f>+'אג"ח קונצרני'!R11</f>
        <v>439692.41465999978</v>
      </c>
      <c r="D15" s="13">
        <f>+C15/C42</f>
        <v>0.36042042244921763</v>
      </c>
    </row>
    <row r="16" spans="1:4" x14ac:dyDescent="0.2">
      <c r="B16" s="7" t="s">
        <v>21</v>
      </c>
      <c r="C16" s="12">
        <v>93917.58296</v>
      </c>
      <c r="D16" s="13">
        <v>7.6985214657000006E-2</v>
      </c>
    </row>
    <row r="17" spans="2:4" x14ac:dyDescent="0.2">
      <c r="B17" s="7" t="s">
        <v>22</v>
      </c>
      <c r="C17" s="14" t="s">
        <v>23</v>
      </c>
      <c r="D17" s="14" t="s">
        <v>24</v>
      </c>
    </row>
    <row r="18" spans="2:4" x14ac:dyDescent="0.2">
      <c r="B18" s="7" t="s">
        <v>25</v>
      </c>
      <c r="C18" s="12">
        <v>109.31724</v>
      </c>
      <c r="D18" s="13">
        <v>8.96084728963301E-5</v>
      </c>
    </row>
    <row r="19" spans="2:4" x14ac:dyDescent="0.2">
      <c r="B19" s="7" t="s">
        <v>26</v>
      </c>
      <c r="C19" s="12">
        <v>73.825749999999999</v>
      </c>
      <c r="D19" s="13">
        <v>6.0515731260012002E-5</v>
      </c>
    </row>
    <row r="20" spans="2:4" x14ac:dyDescent="0.2">
      <c r="B20" s="7" t="s">
        <v>27</v>
      </c>
      <c r="C20" s="14" t="s">
        <v>23</v>
      </c>
      <c r="D20" s="14" t="s">
        <v>24</v>
      </c>
    </row>
    <row r="21" spans="2:4" x14ac:dyDescent="0.2">
      <c r="B21" s="7" t="s">
        <v>28</v>
      </c>
      <c r="C21" s="12">
        <v>6859.3125</v>
      </c>
      <c r="D21" s="13">
        <v>5.6226494389999999E-3</v>
      </c>
    </row>
    <row r="22" spans="2:4" x14ac:dyDescent="0.2">
      <c r="B22" s="7" t="s">
        <v>29</v>
      </c>
      <c r="C22" s="12">
        <f>+'מוצרים מובנים'!N11</f>
        <v>1400.0213799999999</v>
      </c>
      <c r="D22" s="13">
        <f>+C22/C42</f>
        <v>1.1476120132928036E-3</v>
      </c>
    </row>
    <row r="23" spans="2:4" x14ac:dyDescent="0.2">
      <c r="B23" s="8" t="s">
        <v>30</v>
      </c>
      <c r="C23" s="57" t="s">
        <v>2507</v>
      </c>
      <c r="D23" s="57" t="s">
        <v>2507</v>
      </c>
    </row>
    <row r="24" spans="2:4" x14ac:dyDescent="0.2">
      <c r="B24" s="7" t="s">
        <v>18</v>
      </c>
      <c r="C24" s="14" t="s">
        <v>23</v>
      </c>
      <c r="D24" s="14" t="s">
        <v>24</v>
      </c>
    </row>
    <row r="25" spans="2:4" x14ac:dyDescent="0.2">
      <c r="B25" s="7" t="s">
        <v>19</v>
      </c>
      <c r="C25" s="12">
        <v>2395.5500000000002</v>
      </c>
      <c r="D25" s="13">
        <v>1.9636571250000001E-3</v>
      </c>
    </row>
    <row r="26" spans="2:4" x14ac:dyDescent="0.2">
      <c r="B26" s="7" t="s">
        <v>20</v>
      </c>
      <c r="C26" s="12">
        <v>11867.397269999999</v>
      </c>
      <c r="D26" s="13">
        <v>9.7278283510000008E-3</v>
      </c>
    </row>
    <row r="27" spans="2:4" x14ac:dyDescent="0.2">
      <c r="B27" s="7" t="s">
        <v>21</v>
      </c>
      <c r="C27" s="12">
        <v>13804.44332</v>
      </c>
      <c r="D27" s="13">
        <v>1.1315645044000001E-2</v>
      </c>
    </row>
    <row r="28" spans="2:4" x14ac:dyDescent="0.2">
      <c r="B28" s="7" t="s">
        <v>31</v>
      </c>
      <c r="C28" s="12">
        <v>60045.398910000004</v>
      </c>
      <c r="D28" s="13">
        <v>4.9219834864999999E-2</v>
      </c>
    </row>
    <row r="29" spans="2:4" x14ac:dyDescent="0.2">
      <c r="B29" s="7" t="s">
        <v>32</v>
      </c>
      <c r="C29" s="12">
        <v>849.03129000000001</v>
      </c>
      <c r="D29" s="13">
        <v>6.95959734E-4</v>
      </c>
    </row>
    <row r="30" spans="2:4" x14ac:dyDescent="0.2">
      <c r="B30" s="7" t="s">
        <v>33</v>
      </c>
      <c r="C30" s="14" t="s">
        <v>23</v>
      </c>
      <c r="D30" s="14" t="s">
        <v>24</v>
      </c>
    </row>
    <row r="31" spans="2:4" x14ac:dyDescent="0.2">
      <c r="B31" s="7" t="s">
        <v>34</v>
      </c>
      <c r="C31" s="12">
        <v>-322.79527999999999</v>
      </c>
      <c r="D31" s="13">
        <v>-2.6459863099999998E-4</v>
      </c>
    </row>
    <row r="32" spans="2:4" x14ac:dyDescent="0.2">
      <c r="B32" s="7" t="s">
        <v>35</v>
      </c>
      <c r="C32" s="12">
        <v>1035.2618600000001</v>
      </c>
      <c r="D32" s="13">
        <v>8.4861485999999996E-4</v>
      </c>
    </row>
    <row r="33" spans="1:4" x14ac:dyDescent="0.2">
      <c r="B33" s="8" t="s">
        <v>36</v>
      </c>
      <c r="C33" s="10">
        <v>36600.88665</v>
      </c>
      <c r="D33" s="11">
        <v>3.0002125550000001E-2</v>
      </c>
    </row>
    <row r="34" spans="1:4" x14ac:dyDescent="0.2">
      <c r="B34" s="8" t="s">
        <v>37</v>
      </c>
      <c r="C34" s="10">
        <v>17858.606</v>
      </c>
      <c r="D34" s="11">
        <v>1.4638884147E-2</v>
      </c>
    </row>
    <row r="35" spans="1:4" x14ac:dyDescent="0.2">
      <c r="B35" s="8" t="s">
        <v>38</v>
      </c>
      <c r="C35" s="10">
        <v>14435.429819999999</v>
      </c>
      <c r="D35" s="11">
        <v>1.1832871207999999E-2</v>
      </c>
    </row>
    <row r="36" spans="1:4" x14ac:dyDescent="0.2">
      <c r="B36" s="8" t="s">
        <v>39</v>
      </c>
      <c r="C36" s="15" t="s">
        <v>23</v>
      </c>
      <c r="D36" s="15" t="s">
        <v>24</v>
      </c>
    </row>
    <row r="37" spans="1:4" x14ac:dyDescent="0.2">
      <c r="B37" s="8" t="s">
        <v>40</v>
      </c>
      <c r="C37" s="15" t="s">
        <v>23</v>
      </c>
      <c r="D37" s="15" t="s">
        <v>24</v>
      </c>
    </row>
    <row r="38" spans="1:4" x14ac:dyDescent="0.2">
      <c r="B38" s="7" t="s">
        <v>41</v>
      </c>
      <c r="C38" s="55" t="s">
        <v>2507</v>
      </c>
      <c r="D38" s="55" t="s">
        <v>2507</v>
      </c>
    </row>
    <row r="39" spans="1:4" x14ac:dyDescent="0.2">
      <c r="B39" s="8" t="s">
        <v>42</v>
      </c>
      <c r="C39" s="15" t="s">
        <v>23</v>
      </c>
      <c r="D39" s="15" t="s">
        <v>24</v>
      </c>
    </row>
    <row r="40" spans="1:4" x14ac:dyDescent="0.2">
      <c r="B40" s="8" t="s">
        <v>43</v>
      </c>
      <c r="C40" s="15" t="s">
        <v>23</v>
      </c>
      <c r="D40" s="15" t="s">
        <v>24</v>
      </c>
    </row>
    <row r="41" spans="1:4" x14ac:dyDescent="0.2">
      <c r="B41" s="8" t="s">
        <v>44</v>
      </c>
      <c r="C41" s="15" t="s">
        <v>23</v>
      </c>
      <c r="D41" s="15" t="s">
        <v>24</v>
      </c>
    </row>
    <row r="42" spans="1:4" x14ac:dyDescent="0.2">
      <c r="B42" s="7" t="s">
        <v>45</v>
      </c>
      <c r="C42" s="10">
        <v>1219943.11996</v>
      </c>
      <c r="D42" s="11">
        <v>1</v>
      </c>
    </row>
    <row r="43" spans="1:4" x14ac:dyDescent="0.2">
      <c r="B43" s="7" t="s">
        <v>46</v>
      </c>
      <c r="C43" s="10">
        <v>62826.099690000003</v>
      </c>
      <c r="D43" s="57" t="s">
        <v>2507</v>
      </c>
    </row>
    <row r="44" spans="1:4" ht="12.75" customHeight="1" x14ac:dyDescent="0.2">
      <c r="B44" s="58" t="s">
        <v>2507</v>
      </c>
      <c r="C44" s="58" t="s">
        <v>2507</v>
      </c>
      <c r="D44" s="58" t="s">
        <v>2507</v>
      </c>
    </row>
    <row r="45" spans="1:4" x14ac:dyDescent="0.2">
      <c r="A45" s="46"/>
      <c r="B45" s="58" t="s">
        <v>2507</v>
      </c>
      <c r="C45" s="16" t="s">
        <v>47</v>
      </c>
      <c r="D45" s="16" t="s">
        <v>48</v>
      </c>
    </row>
    <row r="46" spans="1:4" x14ac:dyDescent="0.2">
      <c r="A46" s="46"/>
      <c r="B46" s="58" t="s">
        <v>2507</v>
      </c>
      <c r="C46" s="6" t="s">
        <v>13</v>
      </c>
      <c r="D46" s="6" t="s">
        <v>14</v>
      </c>
    </row>
    <row r="47" spans="1:4" x14ac:dyDescent="0.2">
      <c r="A47" s="46"/>
      <c r="B47" s="58" t="s">
        <v>2507</v>
      </c>
      <c r="C47" s="14" t="s">
        <v>49</v>
      </c>
      <c r="D47" s="17">
        <v>1</v>
      </c>
    </row>
    <row r="48" spans="1:4" x14ac:dyDescent="0.2">
      <c r="A48" s="46"/>
      <c r="B48" s="58" t="s">
        <v>2507</v>
      </c>
      <c r="C48" s="14" t="s">
        <v>50</v>
      </c>
      <c r="D48" s="17">
        <v>3.6269999999999998</v>
      </c>
    </row>
    <row r="49" spans="1:4" x14ac:dyDescent="0.2">
      <c r="A49" s="46"/>
      <c r="B49" s="58" t="s">
        <v>2507</v>
      </c>
      <c r="C49" s="14" t="s">
        <v>51</v>
      </c>
      <c r="D49" s="17">
        <v>4.0115999999999996</v>
      </c>
    </row>
    <row r="50" spans="1:4" x14ac:dyDescent="0.2">
      <c r="A50" s="46"/>
      <c r="B50" s="58" t="s">
        <v>2507</v>
      </c>
      <c r="C50" s="14" t="s">
        <v>52</v>
      </c>
      <c r="D50" s="17">
        <v>4.6208999999999998</v>
      </c>
    </row>
    <row r="51" spans="1:4" x14ac:dyDescent="0.2">
      <c r="A51" s="46"/>
      <c r="B51" s="58" t="s">
        <v>2507</v>
      </c>
      <c r="C51" s="14" t="s">
        <v>53</v>
      </c>
      <c r="D51" s="17">
        <v>2.7391000000000001</v>
      </c>
    </row>
    <row r="52" spans="1:4" x14ac:dyDescent="0.2">
      <c r="A52" s="46"/>
      <c r="B52" s="58" t="s">
        <v>2507</v>
      </c>
      <c r="C52" s="14" t="s">
        <v>54</v>
      </c>
      <c r="D52" s="17">
        <v>2.4752999999999998</v>
      </c>
    </row>
    <row r="53" spans="1:4" x14ac:dyDescent="0.2">
      <c r="A53" s="46"/>
      <c r="B53" s="58" t="s">
        <v>2507</v>
      </c>
      <c r="C53" s="14" t="s">
        <v>55</v>
      </c>
      <c r="D53" s="17">
        <v>0.46400000000000002</v>
      </c>
    </row>
    <row r="54" spans="1:4" x14ac:dyDescent="0.2">
      <c r="A54" s="46"/>
      <c r="B54" s="58" t="s">
        <v>2507</v>
      </c>
      <c r="C54" s="14" t="s">
        <v>56</v>
      </c>
      <c r="D54" s="17">
        <v>2.2963</v>
      </c>
    </row>
    <row r="55" spans="1:4" x14ac:dyDescent="0.2">
      <c r="A55" s="46"/>
      <c r="B55" s="58" t="s">
        <v>2507</v>
      </c>
      <c r="C55" s="14" t="s">
        <v>57</v>
      </c>
      <c r="D55" s="17">
        <v>0.53820000000000001</v>
      </c>
    </row>
    <row r="56" spans="1:4" x14ac:dyDescent="0.2">
      <c r="A56" s="46"/>
      <c r="B56" s="58" t="s">
        <v>2507</v>
      </c>
      <c r="C56" s="14" t="s">
        <v>58</v>
      </c>
      <c r="D56" s="17">
        <v>0.36270000000000002</v>
      </c>
    </row>
    <row r="57" spans="1:4" x14ac:dyDescent="0.2">
      <c r="A57" s="46"/>
      <c r="B57" s="58" t="s">
        <v>2507</v>
      </c>
      <c r="C57" s="14" t="s">
        <v>59</v>
      </c>
      <c r="D57" s="17">
        <v>2.5637E-2</v>
      </c>
    </row>
    <row r="58" spans="1:4" x14ac:dyDescent="0.2">
      <c r="A58" s="46"/>
      <c r="B58" s="58" t="s">
        <v>2507</v>
      </c>
      <c r="C58" s="14" t="s">
        <v>60</v>
      </c>
      <c r="D58" s="17">
        <v>0.2142</v>
      </c>
    </row>
    <row r="59" spans="1:4" x14ac:dyDescent="0.2">
      <c r="A59" s="46"/>
      <c r="B59" s="58" t="s">
        <v>2507</v>
      </c>
      <c r="C59" s="14" t="s">
        <v>61</v>
      </c>
      <c r="D59" s="17">
        <v>4.3135000000000003</v>
      </c>
    </row>
    <row r="60" spans="1:4" x14ac:dyDescent="0.2">
      <c r="A60" s="46"/>
      <c r="B60" s="58" t="s">
        <v>2507</v>
      </c>
      <c r="C60" s="14" t="s">
        <v>62</v>
      </c>
      <c r="D60" s="17">
        <v>0.74809999999999999</v>
      </c>
    </row>
    <row r="61" spans="1:4" x14ac:dyDescent="0.2">
      <c r="A61" s="46"/>
      <c r="B61" s="58" t="s">
        <v>2507</v>
      </c>
      <c r="C61" s="14" t="s">
        <v>63</v>
      </c>
      <c r="D61" s="17">
        <v>0.19539999999999999</v>
      </c>
    </row>
    <row r="62" spans="1:4" x14ac:dyDescent="0.2">
      <c r="A62" s="46"/>
      <c r="B62" s="58" t="s">
        <v>2507</v>
      </c>
      <c r="C62" s="14" t="s">
        <v>64</v>
      </c>
      <c r="D62" s="17">
        <v>2.7505999999999999</v>
      </c>
    </row>
    <row r="63" spans="1:4" x14ac:dyDescent="0.2">
      <c r="A63" s="46"/>
      <c r="B63" s="58" t="s">
        <v>2507</v>
      </c>
      <c r="C63" s="14" t="s">
        <v>65</v>
      </c>
      <c r="D63" s="57" t="s">
        <v>2507</v>
      </c>
    </row>
    <row r="64" spans="1:4" x14ac:dyDescent="0.2">
      <c r="A64" s="47" t="s">
        <v>66</v>
      </c>
      <c r="B64" s="41" t="s">
        <v>67</v>
      </c>
      <c r="C64" s="42" t="s">
        <v>68</v>
      </c>
      <c r="D64" s="43">
        <v>1</v>
      </c>
    </row>
    <row r="65" spans="1:4" ht="12.75" customHeight="1" x14ac:dyDescent="0.2">
      <c r="A65" s="46"/>
      <c r="B65" s="58" t="s">
        <v>2507</v>
      </c>
      <c r="C65" s="58" t="s">
        <v>2507</v>
      </c>
      <c r="D65" s="58" t="s">
        <v>2507</v>
      </c>
    </row>
    <row r="66" spans="1:4" ht="12.75" hidden="1" customHeight="1" x14ac:dyDescent="0.2"/>
    <row r="67" spans="1:4" ht="12.75" hidden="1" customHeight="1" x14ac:dyDescent="0.2"/>
    <row r="68" spans="1:4" ht="12.75" hidden="1" customHeight="1" x14ac:dyDescent="0.2"/>
    <row r="69" spans="1:4" ht="12.75" hidden="1" customHeight="1" x14ac:dyDescent="0.2"/>
    <row r="70" spans="1:4" ht="12.75" hidden="1" customHeight="1" x14ac:dyDescent="0.2"/>
    <row r="71" spans="1:4" ht="12.75" hidden="1" customHeight="1" x14ac:dyDescent="0.2"/>
    <row r="72" spans="1:4" ht="12.75" hidden="1" customHeight="1" x14ac:dyDescent="0.2"/>
    <row r="73" spans="1:4" ht="12.75" hidden="1" customHeight="1" x14ac:dyDescent="0.2"/>
    <row r="74" spans="1:4" ht="12.75" hidden="1" customHeight="1" x14ac:dyDescent="0.2"/>
    <row r="75" spans="1:4" ht="12.75" hidden="1" customHeight="1" x14ac:dyDescent="0.2"/>
    <row r="76" spans="1:4" ht="12.75" hidden="1" customHeight="1" x14ac:dyDescent="0.2"/>
    <row r="77" spans="1:4" ht="12.75" hidden="1" customHeight="1" x14ac:dyDescent="0.2"/>
    <row r="78" spans="1:4" ht="12.75" hidden="1" customHeight="1" x14ac:dyDescent="0.2"/>
    <row r="79" spans="1:4" ht="12.75" hidden="1" customHeight="1" x14ac:dyDescent="0.2"/>
    <row r="80" spans="1:4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3">
    <mergeCell ref="A6:D6"/>
    <mergeCell ref="A45:A63"/>
    <mergeCell ref="A64:A65"/>
  </mergeCells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L22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36.5703125" bestFit="1" customWidth="1"/>
    <col min="4" max="4" width="15" bestFit="1" customWidth="1"/>
    <col min="5" max="6" width="13.710937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12956</v>
      </c>
    </row>
    <row r="6" spans="2:12" ht="12.75" customHeight="1" x14ac:dyDescent="0.2">
      <c r="B6" s="48" t="s">
        <v>1632</v>
      </c>
      <c r="C6" s="49"/>
      <c r="D6" s="49"/>
      <c r="E6" s="49"/>
      <c r="F6" s="49"/>
      <c r="G6" s="49"/>
      <c r="H6" s="49"/>
      <c r="I6" s="49"/>
      <c r="J6" s="49"/>
      <c r="K6" s="49"/>
      <c r="L6" s="50"/>
    </row>
    <row r="7" spans="2:12" ht="12.75" customHeight="1" x14ac:dyDescent="0.2">
      <c r="B7" s="51" t="s">
        <v>1633</v>
      </c>
      <c r="C7" s="52"/>
      <c r="D7" s="52"/>
      <c r="E7" s="52"/>
      <c r="F7" s="52"/>
      <c r="G7" s="52"/>
      <c r="H7" s="52"/>
      <c r="I7" s="52"/>
      <c r="J7" s="52"/>
      <c r="K7" s="52"/>
      <c r="L7" s="53"/>
    </row>
    <row r="8" spans="2:12" ht="12.75" customHeight="1" x14ac:dyDescent="0.2">
      <c r="B8" s="4" t="s">
        <v>71</v>
      </c>
      <c r="C8" s="4" t="s">
        <v>72</v>
      </c>
      <c r="D8" s="4" t="s">
        <v>136</v>
      </c>
      <c r="E8" s="4" t="s">
        <v>220</v>
      </c>
      <c r="F8" s="4" t="s">
        <v>76</v>
      </c>
      <c r="G8" s="4" t="s">
        <v>139</v>
      </c>
      <c r="H8" s="4" t="s">
        <v>140</v>
      </c>
      <c r="I8" s="4" t="s">
        <v>79</v>
      </c>
      <c r="J8" s="4" t="s">
        <v>142</v>
      </c>
      <c r="K8" s="4" t="s">
        <v>80</v>
      </c>
      <c r="L8" s="4" t="s">
        <v>222</v>
      </c>
    </row>
    <row r="9" spans="2:12" ht="12.75" customHeight="1" x14ac:dyDescent="0.2">
      <c r="B9" s="5"/>
      <c r="C9" s="5"/>
      <c r="D9" s="5"/>
      <c r="E9" s="5"/>
      <c r="F9" s="5"/>
      <c r="G9" s="6" t="s">
        <v>146</v>
      </c>
      <c r="H9" s="6" t="s">
        <v>147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1634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1635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1636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1637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1638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1639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1640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1641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1642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1643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1644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1645</v>
      </c>
      <c r="C22" s="9"/>
      <c r="D22" s="9"/>
      <c r="E22" s="9"/>
      <c r="F22" s="9"/>
      <c r="G22" s="9"/>
      <c r="H22" s="9"/>
      <c r="I22" s="9"/>
      <c r="J22" s="9"/>
      <c r="K22" s="9"/>
      <c r="L22" s="9"/>
    </row>
  </sheetData>
  <mergeCells count="2">
    <mergeCell ref="B6:L6"/>
    <mergeCell ref="B7:L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36.5703125" bestFit="1" customWidth="1"/>
    <col min="4" max="4" width="15" bestFit="1" customWidth="1"/>
    <col min="5" max="5" width="13.7109375" bestFit="1" customWidth="1"/>
    <col min="6" max="6" width="15" bestFit="1" customWidth="1"/>
    <col min="7" max="7" width="12.42578125" bestFit="1" customWidth="1"/>
    <col min="8" max="8" width="11.2851562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12956</v>
      </c>
    </row>
    <row r="5" spans="2:11" ht="12.75" customHeight="1" x14ac:dyDescent="0.2"/>
    <row r="6" spans="2:11" ht="12.75" customHeight="1" thickBot="1" x14ac:dyDescent="0.25">
      <c r="B6" s="66" t="s">
        <v>1646</v>
      </c>
      <c r="C6" s="68" t="s">
        <v>2507</v>
      </c>
      <c r="D6" s="68" t="s">
        <v>2508</v>
      </c>
      <c r="E6" s="68" t="s">
        <v>2509</v>
      </c>
      <c r="F6" s="68" t="s">
        <v>2510</v>
      </c>
      <c r="G6" s="68" t="s">
        <v>2511</v>
      </c>
      <c r="H6" s="68" t="s">
        <v>2512</v>
      </c>
      <c r="I6" s="68" t="s">
        <v>2513</v>
      </c>
      <c r="J6" s="68" t="s">
        <v>2514</v>
      </c>
      <c r="K6" s="68" t="s">
        <v>2515</v>
      </c>
    </row>
    <row r="7" spans="2:11" ht="12.75" customHeight="1" thickBot="1" x14ac:dyDescent="0.25">
      <c r="B7" s="74" t="s">
        <v>1647</v>
      </c>
      <c r="C7" s="80" t="s">
        <v>2507</v>
      </c>
      <c r="D7" s="80" t="s">
        <v>2507</v>
      </c>
      <c r="E7" s="80" t="s">
        <v>2507</v>
      </c>
      <c r="F7" s="80" t="s">
        <v>2507</v>
      </c>
      <c r="G7" s="80" t="s">
        <v>2507</v>
      </c>
      <c r="H7" s="80" t="s">
        <v>2507</v>
      </c>
      <c r="I7" s="80" t="s">
        <v>2507</v>
      </c>
      <c r="J7" s="80" t="s">
        <v>2507</v>
      </c>
      <c r="K7" s="80" t="s">
        <v>2507</v>
      </c>
    </row>
    <row r="8" spans="2:11" ht="12.75" customHeight="1" x14ac:dyDescent="0.2">
      <c r="B8" s="59" t="s">
        <v>71</v>
      </c>
      <c r="C8" s="4" t="s">
        <v>72</v>
      </c>
      <c r="D8" s="4" t="s">
        <v>136</v>
      </c>
      <c r="E8" s="4" t="s">
        <v>220</v>
      </c>
      <c r="F8" s="4" t="s">
        <v>76</v>
      </c>
      <c r="G8" s="4" t="s">
        <v>139</v>
      </c>
      <c r="H8" s="4" t="s">
        <v>140</v>
      </c>
      <c r="I8" s="4" t="s">
        <v>79</v>
      </c>
      <c r="J8" s="4" t="s">
        <v>80</v>
      </c>
      <c r="K8" s="62" t="s">
        <v>222</v>
      </c>
    </row>
    <row r="9" spans="2:11" ht="12.75" customHeight="1" x14ac:dyDescent="0.2">
      <c r="B9" s="70" t="s">
        <v>2507</v>
      </c>
      <c r="C9" s="56" t="s">
        <v>2507</v>
      </c>
      <c r="D9" s="56" t="s">
        <v>2507</v>
      </c>
      <c r="E9" s="56" t="s">
        <v>2507</v>
      </c>
      <c r="F9" s="56" t="s">
        <v>2507</v>
      </c>
      <c r="G9" s="6" t="s">
        <v>146</v>
      </c>
      <c r="H9" s="6" t="s">
        <v>147</v>
      </c>
      <c r="I9" s="6" t="s">
        <v>11</v>
      </c>
      <c r="J9" s="6" t="s">
        <v>12</v>
      </c>
      <c r="K9" s="63" t="s">
        <v>12</v>
      </c>
    </row>
    <row r="10" spans="2:11" ht="12.75" customHeight="1" x14ac:dyDescent="0.2">
      <c r="B10" s="70" t="s">
        <v>2507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3" t="s">
        <v>88</v>
      </c>
    </row>
    <row r="11" spans="2:11" ht="12.75" customHeight="1" x14ac:dyDescent="0.2">
      <c r="B11" s="60" t="s">
        <v>1648</v>
      </c>
      <c r="C11" s="57" t="s">
        <v>2507</v>
      </c>
      <c r="D11" s="57" t="s">
        <v>2507</v>
      </c>
      <c r="E11" s="57" t="s">
        <v>2507</v>
      </c>
      <c r="F11" s="57" t="s">
        <v>2507</v>
      </c>
      <c r="G11" s="57" t="s">
        <v>2507</v>
      </c>
      <c r="H11" s="57" t="s">
        <v>2507</v>
      </c>
      <c r="I11" s="23">
        <v>6859.3125</v>
      </c>
      <c r="J11" s="20">
        <v>1</v>
      </c>
      <c r="K11" s="64">
        <v>5.6220067260000003E-3</v>
      </c>
    </row>
    <row r="12" spans="2:11" ht="12.75" customHeight="1" x14ac:dyDescent="0.2">
      <c r="B12" s="60" t="s">
        <v>1649</v>
      </c>
      <c r="C12" s="57" t="s">
        <v>2507</v>
      </c>
      <c r="D12" s="57" t="s">
        <v>2507</v>
      </c>
      <c r="E12" s="57" t="s">
        <v>2507</v>
      </c>
      <c r="F12" s="57" t="s">
        <v>2507</v>
      </c>
      <c r="G12" s="57" t="s">
        <v>2507</v>
      </c>
      <c r="H12" s="57" t="s">
        <v>2507</v>
      </c>
      <c r="I12" s="57" t="s">
        <v>2507</v>
      </c>
      <c r="J12" s="57" t="s">
        <v>2507</v>
      </c>
      <c r="K12" s="71" t="s">
        <v>2507</v>
      </c>
    </row>
    <row r="13" spans="2:11" ht="12.75" customHeight="1" x14ac:dyDescent="0.2">
      <c r="B13" s="60" t="s">
        <v>1650</v>
      </c>
      <c r="C13" s="57" t="s">
        <v>2507</v>
      </c>
      <c r="D13" s="57" t="s">
        <v>2507</v>
      </c>
      <c r="E13" s="57" t="s">
        <v>2507</v>
      </c>
      <c r="F13" s="57" t="s">
        <v>2507</v>
      </c>
      <c r="G13" s="57" t="s">
        <v>2507</v>
      </c>
      <c r="H13" s="57" t="s">
        <v>2507</v>
      </c>
      <c r="I13" s="23">
        <v>6859.3125</v>
      </c>
      <c r="J13" s="20">
        <v>1</v>
      </c>
      <c r="K13" s="64">
        <v>5.6220067260000003E-3</v>
      </c>
    </row>
    <row r="14" spans="2:11" ht="12.75" customHeight="1" x14ac:dyDescent="0.2">
      <c r="B14" s="61" t="s">
        <v>1651</v>
      </c>
      <c r="C14" s="14" t="s">
        <v>1652</v>
      </c>
      <c r="D14" s="14" t="s">
        <v>212</v>
      </c>
      <c r="E14" s="14" t="s">
        <v>1653</v>
      </c>
      <c r="F14" s="14" t="s">
        <v>50</v>
      </c>
      <c r="G14" s="24">
        <v>7</v>
      </c>
      <c r="H14" s="27">
        <v>204770</v>
      </c>
      <c r="I14" s="24">
        <v>179.76173</v>
      </c>
      <c r="J14" s="13">
        <v>2.6206960245000001E-2</v>
      </c>
      <c r="K14" s="65">
        <v>1.4733570600000001E-4</v>
      </c>
    </row>
    <row r="15" spans="2:11" ht="12.75" customHeight="1" x14ac:dyDescent="0.2">
      <c r="B15" s="61" t="s">
        <v>1654</v>
      </c>
      <c r="C15" s="14" t="s">
        <v>1655</v>
      </c>
      <c r="D15" s="14" t="s">
        <v>212</v>
      </c>
      <c r="E15" s="14" t="s">
        <v>1653</v>
      </c>
      <c r="F15" s="14" t="s">
        <v>50</v>
      </c>
      <c r="G15" s="24">
        <v>6</v>
      </c>
      <c r="H15" s="27">
        <v>3801200</v>
      </c>
      <c r="I15" s="24">
        <v>131.20562000000001</v>
      </c>
      <c r="J15" s="13">
        <v>1.9128100666E-2</v>
      </c>
      <c r="K15" s="65">
        <v>1.0753830999999999E-4</v>
      </c>
    </row>
    <row r="16" spans="2:11" ht="12.75" customHeight="1" x14ac:dyDescent="0.2">
      <c r="B16" s="61" t="s">
        <v>1656</v>
      </c>
      <c r="C16" s="14" t="s">
        <v>1657</v>
      </c>
      <c r="D16" s="14" t="s">
        <v>212</v>
      </c>
      <c r="E16" s="14" t="s">
        <v>1653</v>
      </c>
      <c r="F16" s="14" t="s">
        <v>50</v>
      </c>
      <c r="G16" s="24">
        <v>29</v>
      </c>
      <c r="H16" s="27">
        <v>1702350</v>
      </c>
      <c r="I16" s="24">
        <v>1209.9335100000001</v>
      </c>
      <c r="J16" s="13">
        <v>0.17639282508199999</v>
      </c>
      <c r="K16" s="65">
        <v>9.9168164899999991E-4</v>
      </c>
    </row>
    <row r="17" spans="2:11" ht="12.75" customHeight="1" x14ac:dyDescent="0.2">
      <c r="B17" s="61" t="s">
        <v>1658</v>
      </c>
      <c r="C17" s="14" t="s">
        <v>1659</v>
      </c>
      <c r="D17" s="14" t="s">
        <v>212</v>
      </c>
      <c r="E17" s="14" t="s">
        <v>1653</v>
      </c>
      <c r="F17" s="14" t="s">
        <v>50</v>
      </c>
      <c r="G17" s="24">
        <v>82</v>
      </c>
      <c r="H17" s="27">
        <v>103370</v>
      </c>
      <c r="I17" s="24">
        <v>637.95303000000001</v>
      </c>
      <c r="J17" s="13">
        <v>9.3005389388000001E-2</v>
      </c>
      <c r="K17" s="65">
        <v>5.2287692400000002E-4</v>
      </c>
    </row>
    <row r="18" spans="2:11" ht="12.75" customHeight="1" x14ac:dyDescent="0.2">
      <c r="B18" s="61" t="s">
        <v>1660</v>
      </c>
      <c r="C18" s="14" t="s">
        <v>1661</v>
      </c>
      <c r="D18" s="14" t="s">
        <v>212</v>
      </c>
      <c r="E18" s="14" t="s">
        <v>1653</v>
      </c>
      <c r="F18" s="14" t="s">
        <v>53</v>
      </c>
      <c r="G18" s="24">
        <v>1</v>
      </c>
      <c r="H18" s="27">
        <v>127040</v>
      </c>
      <c r="I18" s="24">
        <v>20.71855</v>
      </c>
      <c r="J18" s="13">
        <v>3.020499503E-3</v>
      </c>
      <c r="K18" s="65">
        <v>1.6981268524787501E-5</v>
      </c>
    </row>
    <row r="19" spans="2:11" ht="12.75" customHeight="1" x14ac:dyDescent="0.2">
      <c r="B19" s="61" t="s">
        <v>1662</v>
      </c>
      <c r="C19" s="14" t="s">
        <v>1663</v>
      </c>
      <c r="D19" s="14" t="s">
        <v>212</v>
      </c>
      <c r="E19" s="14" t="s">
        <v>1653</v>
      </c>
      <c r="F19" s="14" t="s">
        <v>50</v>
      </c>
      <c r="G19" s="24">
        <v>114</v>
      </c>
      <c r="H19" s="27">
        <v>482000</v>
      </c>
      <c r="I19" s="24">
        <v>2943.8062300000001</v>
      </c>
      <c r="J19" s="13">
        <v>0.42916928336400001</v>
      </c>
      <c r="K19" s="65">
        <v>2.4127925970000002E-3</v>
      </c>
    </row>
    <row r="20" spans="2:11" ht="12.75" customHeight="1" x14ac:dyDescent="0.2">
      <c r="B20" s="61" t="s">
        <v>1664</v>
      </c>
      <c r="C20" s="14" t="s">
        <v>1665</v>
      </c>
      <c r="D20" s="14" t="s">
        <v>1666</v>
      </c>
      <c r="E20" s="14" t="s">
        <v>1653</v>
      </c>
      <c r="F20" s="14" t="s">
        <v>54</v>
      </c>
      <c r="G20" s="24">
        <v>3</v>
      </c>
      <c r="H20" s="27">
        <v>758500</v>
      </c>
      <c r="I20" s="24">
        <v>31.188780000000001</v>
      </c>
      <c r="J20" s="13">
        <v>4.546925074E-3</v>
      </c>
      <c r="K20" s="65">
        <v>2.5562843352479899E-5</v>
      </c>
    </row>
    <row r="21" spans="2:11" ht="12.75" customHeight="1" x14ac:dyDescent="0.2">
      <c r="B21" s="61" t="s">
        <v>1667</v>
      </c>
      <c r="C21" s="14" t="s">
        <v>1668</v>
      </c>
      <c r="D21" s="14" t="s">
        <v>212</v>
      </c>
      <c r="E21" s="14" t="s">
        <v>1653</v>
      </c>
      <c r="F21" s="14" t="s">
        <v>51</v>
      </c>
      <c r="G21" s="24">
        <v>138</v>
      </c>
      <c r="H21" s="27">
        <v>47980</v>
      </c>
      <c r="I21" s="24">
        <v>68.815700000000007</v>
      </c>
      <c r="J21" s="13">
        <v>1.0032448587E-2</v>
      </c>
      <c r="K21" s="65">
        <v>5.6402493438064903E-5</v>
      </c>
    </row>
    <row r="22" spans="2:11" ht="12.75" customHeight="1" x14ac:dyDescent="0.2">
      <c r="B22" s="61" t="s">
        <v>1669</v>
      </c>
      <c r="C22" s="14" t="s">
        <v>1670</v>
      </c>
      <c r="D22" s="14" t="s">
        <v>212</v>
      </c>
      <c r="E22" s="14" t="s">
        <v>1671</v>
      </c>
      <c r="F22" s="14" t="s">
        <v>59</v>
      </c>
      <c r="G22" s="24">
        <v>15</v>
      </c>
      <c r="H22" s="27">
        <v>3345000</v>
      </c>
      <c r="I22" s="24">
        <v>15.06912</v>
      </c>
      <c r="J22" s="13">
        <v>2.196884891E-3</v>
      </c>
      <c r="K22" s="65">
        <v>1.23509016389779E-5</v>
      </c>
    </row>
    <row r="23" spans="2:11" ht="12.75" customHeight="1" thickBot="1" x14ac:dyDescent="0.25">
      <c r="B23" s="61" t="s">
        <v>1672</v>
      </c>
      <c r="C23" s="14" t="s">
        <v>1673</v>
      </c>
      <c r="D23" s="14" t="s">
        <v>212</v>
      </c>
      <c r="E23" s="14" t="s">
        <v>1671</v>
      </c>
      <c r="F23" s="14" t="s">
        <v>59</v>
      </c>
      <c r="G23" s="24">
        <v>2</v>
      </c>
      <c r="H23" s="27">
        <v>236600</v>
      </c>
      <c r="I23" s="24">
        <v>5.8452299999999999</v>
      </c>
      <c r="J23" s="13">
        <v>8.5215974599999996E-4</v>
      </c>
      <c r="K23" s="65">
        <v>4.7908478256993698E-6</v>
      </c>
    </row>
    <row r="24" spans="2:11" ht="12.75" customHeight="1" x14ac:dyDescent="0.2">
      <c r="B24" s="75" t="s">
        <v>1674</v>
      </c>
      <c r="C24" s="76" t="s">
        <v>1675</v>
      </c>
      <c r="D24" s="76" t="s">
        <v>212</v>
      </c>
      <c r="E24" s="76" t="s">
        <v>1671</v>
      </c>
      <c r="F24" s="76" t="s">
        <v>50</v>
      </c>
      <c r="G24" s="77">
        <v>89</v>
      </c>
      <c r="H24" s="83">
        <v>11801.56</v>
      </c>
      <c r="I24" s="77">
        <v>1615.0150000000001</v>
      </c>
      <c r="J24" s="78">
        <v>0.23544852344799999</v>
      </c>
      <c r="K24" s="79">
        <v>1.3236931820000001E-3</v>
      </c>
    </row>
    <row r="25" spans="2:11" ht="12.75" hidden="1" customHeight="1" x14ac:dyDescent="0.2"/>
    <row r="26" spans="2:11" ht="12.75" hidden="1" customHeight="1" x14ac:dyDescent="0.2"/>
    <row r="27" spans="2:11" ht="12.75" hidden="1" customHeight="1" x14ac:dyDescent="0.2"/>
    <row r="28" spans="2:11" ht="12.75" hidden="1" customHeight="1" x14ac:dyDescent="0.2"/>
    <row r="29" spans="2:11" ht="12.75" hidden="1" customHeight="1" x14ac:dyDescent="0.2"/>
    <row r="30" spans="2:11" ht="12.75" hidden="1" customHeight="1" x14ac:dyDescent="0.2"/>
    <row r="31" spans="2:11" ht="12.75" hidden="1" customHeight="1" x14ac:dyDescent="0.2"/>
    <row r="32" spans="2:11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J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49" bestFit="1" customWidth="1"/>
    <col min="3" max="3" width="34" bestFit="1" customWidth="1"/>
    <col min="4" max="4" width="11" bestFit="1" customWidth="1"/>
    <col min="5" max="6" width="10.85546875" customWidth="1"/>
    <col min="7" max="7" width="12.85546875" bestFit="1" customWidth="1"/>
    <col min="8" max="9" width="10.85546875" customWidth="1"/>
    <col min="10" max="10" width="11.7109375" bestFit="1" customWidth="1"/>
    <col min="11" max="11" width="13.28515625" bestFit="1" customWidth="1"/>
    <col min="12" max="14" width="12" customWidth="1"/>
    <col min="15" max="15" width="21.7109375" bestFit="1" customWidth="1"/>
    <col min="16" max="16" width="25.28515625" bestFit="1" customWidth="1"/>
    <col min="17" max="17" width="22.8554687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12956</v>
      </c>
    </row>
    <row r="5" spans="2:17" ht="12.75" customHeight="1" x14ac:dyDescent="0.2"/>
    <row r="6" spans="2:17" ht="12.75" customHeight="1" thickBot="1" x14ac:dyDescent="0.25">
      <c r="B6" s="85" t="s">
        <v>1676</v>
      </c>
      <c r="C6" s="68" t="s">
        <v>2507</v>
      </c>
      <c r="D6" s="68" t="s">
        <v>2508</v>
      </c>
      <c r="E6" s="68" t="s">
        <v>2509</v>
      </c>
      <c r="F6" s="68" t="s">
        <v>2510</v>
      </c>
      <c r="G6" s="68" t="s">
        <v>2511</v>
      </c>
      <c r="H6" s="68" t="s">
        <v>2512</v>
      </c>
      <c r="I6" s="68" t="s">
        <v>2513</v>
      </c>
      <c r="J6" s="68" t="s">
        <v>2514</v>
      </c>
      <c r="K6" s="68" t="s">
        <v>2515</v>
      </c>
      <c r="L6" s="68" t="s">
        <v>2516</v>
      </c>
      <c r="M6" s="68" t="s">
        <v>2517</v>
      </c>
      <c r="N6" s="68" t="s">
        <v>2518</v>
      </c>
      <c r="O6" s="68" t="s">
        <v>2519</v>
      </c>
      <c r="P6" s="68" t="s">
        <v>2520</v>
      </c>
      <c r="Q6" s="86" t="s">
        <v>2521</v>
      </c>
    </row>
    <row r="7" spans="2:17" ht="12.75" customHeight="1" thickBot="1" x14ac:dyDescent="0.25">
      <c r="B7" s="44" t="s">
        <v>1677</v>
      </c>
      <c r="C7" s="80" t="s">
        <v>2507</v>
      </c>
      <c r="D7" s="80" t="s">
        <v>2507</v>
      </c>
      <c r="E7" s="80" t="s">
        <v>2507</v>
      </c>
      <c r="F7" s="80" t="s">
        <v>2507</v>
      </c>
      <c r="G7" s="80" t="s">
        <v>2507</v>
      </c>
      <c r="H7" s="80" t="s">
        <v>2507</v>
      </c>
      <c r="I7" s="80" t="s">
        <v>2507</v>
      </c>
      <c r="J7" s="80" t="s">
        <v>2507</v>
      </c>
      <c r="K7" s="80" t="s">
        <v>2507</v>
      </c>
      <c r="L7" s="80" t="s">
        <v>2507</v>
      </c>
      <c r="M7" s="80" t="s">
        <v>2507</v>
      </c>
      <c r="N7" s="80" t="s">
        <v>2507</v>
      </c>
      <c r="O7" s="80" t="s">
        <v>2507</v>
      </c>
      <c r="P7" s="80" t="s">
        <v>2507</v>
      </c>
      <c r="Q7" s="69" t="s">
        <v>2507</v>
      </c>
    </row>
    <row r="8" spans="2:17" ht="12.75" customHeight="1" x14ac:dyDescent="0.2">
      <c r="B8" s="4" t="s">
        <v>71</v>
      </c>
      <c r="C8" s="4" t="s">
        <v>72</v>
      </c>
      <c r="D8" s="4" t="s">
        <v>1678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241</v>
      </c>
      <c r="L8" s="4" t="s">
        <v>139</v>
      </c>
      <c r="M8" s="4" t="s">
        <v>140</v>
      </c>
      <c r="N8" s="4" t="s">
        <v>79</v>
      </c>
      <c r="O8" s="4" t="s">
        <v>142</v>
      </c>
      <c r="P8" s="4" t="s">
        <v>80</v>
      </c>
      <c r="Q8" s="4" t="s">
        <v>222</v>
      </c>
    </row>
    <row r="9" spans="2:17" ht="12.75" customHeight="1" x14ac:dyDescent="0.2">
      <c r="B9" s="56" t="s">
        <v>2507</v>
      </c>
      <c r="C9" s="56" t="s">
        <v>2507</v>
      </c>
      <c r="D9" s="56" t="s">
        <v>2507</v>
      </c>
      <c r="E9" s="56" t="s">
        <v>2507</v>
      </c>
      <c r="F9" s="56" t="s">
        <v>2507</v>
      </c>
      <c r="G9" s="6" t="s">
        <v>144</v>
      </c>
      <c r="H9" s="6" t="s">
        <v>145</v>
      </c>
      <c r="I9" s="56" t="s">
        <v>2507</v>
      </c>
      <c r="J9" s="6" t="s">
        <v>12</v>
      </c>
      <c r="K9" s="6" t="s">
        <v>12</v>
      </c>
      <c r="L9" s="6" t="s">
        <v>146</v>
      </c>
      <c r="M9" s="6" t="s">
        <v>147</v>
      </c>
      <c r="N9" s="6" t="s">
        <v>11</v>
      </c>
      <c r="O9" s="6" t="s">
        <v>12</v>
      </c>
      <c r="P9" s="6" t="s">
        <v>12</v>
      </c>
      <c r="Q9" s="6" t="s">
        <v>12</v>
      </c>
    </row>
    <row r="10" spans="2:17" ht="12.75" customHeight="1" x14ac:dyDescent="0.2">
      <c r="B10" s="56" t="s">
        <v>2507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</row>
    <row r="11" spans="2:17" ht="12.75" customHeight="1" x14ac:dyDescent="0.2">
      <c r="B11" s="18" t="s">
        <v>1679</v>
      </c>
      <c r="C11" s="57" t="s">
        <v>2507</v>
      </c>
      <c r="D11" s="57" t="s">
        <v>2507</v>
      </c>
      <c r="E11" s="57" t="s">
        <v>2507</v>
      </c>
      <c r="F11" s="57" t="s">
        <v>2507</v>
      </c>
      <c r="G11" s="57" t="s">
        <v>2507</v>
      </c>
      <c r="H11" s="23">
        <v>3.5</v>
      </c>
      <c r="I11" s="57" t="s">
        <v>2507</v>
      </c>
      <c r="J11" s="57" t="s">
        <v>2507</v>
      </c>
      <c r="K11" s="57" t="s">
        <v>2507</v>
      </c>
      <c r="L11" s="57" t="s">
        <v>2507</v>
      </c>
      <c r="M11" s="57" t="s">
        <v>2507</v>
      </c>
      <c r="N11" s="23">
        <f>+N12</f>
        <v>1400.0213799999999</v>
      </c>
      <c r="O11" s="57" t="s">
        <v>2507</v>
      </c>
      <c r="P11" s="20">
        <v>1</v>
      </c>
      <c r="Q11" s="20">
        <f>+Q12</f>
        <v>1.1476120132928036E-3</v>
      </c>
    </row>
    <row r="12" spans="2:17" ht="12.75" customHeight="1" x14ac:dyDescent="0.2">
      <c r="B12" s="18" t="s">
        <v>1680</v>
      </c>
      <c r="C12" s="57" t="s">
        <v>2507</v>
      </c>
      <c r="D12" s="57" t="s">
        <v>2507</v>
      </c>
      <c r="E12" s="57" t="s">
        <v>2507</v>
      </c>
      <c r="F12" s="57" t="s">
        <v>2507</v>
      </c>
      <c r="G12" s="57" t="s">
        <v>2507</v>
      </c>
      <c r="H12" s="23">
        <v>3.5</v>
      </c>
      <c r="I12" s="57" t="s">
        <v>2507</v>
      </c>
      <c r="J12" s="57" t="s">
        <v>2507</v>
      </c>
      <c r="K12" s="57" t="s">
        <v>2507</v>
      </c>
      <c r="L12" s="57" t="s">
        <v>2507</v>
      </c>
      <c r="M12" s="57" t="s">
        <v>2507</v>
      </c>
      <c r="N12" s="23">
        <f>+N13</f>
        <v>1400.0213799999999</v>
      </c>
      <c r="O12" s="57" t="s">
        <v>2507</v>
      </c>
      <c r="P12" s="20">
        <v>1</v>
      </c>
      <c r="Q12" s="20">
        <f>+Q13</f>
        <v>1.1476120132928036E-3</v>
      </c>
    </row>
    <row r="13" spans="2:17" ht="12.75" customHeight="1" x14ac:dyDescent="0.2">
      <c r="B13" s="18" t="s">
        <v>1681</v>
      </c>
      <c r="C13" s="57" t="s">
        <v>2507</v>
      </c>
      <c r="D13" s="57" t="s">
        <v>2507</v>
      </c>
      <c r="E13" s="57" t="s">
        <v>2507</v>
      </c>
      <c r="F13" s="57" t="s">
        <v>2507</v>
      </c>
      <c r="G13" s="57" t="s">
        <v>2507</v>
      </c>
      <c r="H13" s="23">
        <v>3.5</v>
      </c>
      <c r="I13" s="57" t="s">
        <v>2507</v>
      </c>
      <c r="J13" s="57" t="s">
        <v>2507</v>
      </c>
      <c r="K13" s="57" t="s">
        <v>2507</v>
      </c>
      <c r="L13" s="57" t="s">
        <v>2507</v>
      </c>
      <c r="M13" s="57" t="s">
        <v>2507</v>
      </c>
      <c r="N13" s="23">
        <f>+N14</f>
        <v>1400.0213799999999</v>
      </c>
      <c r="O13" s="57" t="s">
        <v>2507</v>
      </c>
      <c r="P13" s="20">
        <v>1</v>
      </c>
      <c r="Q13" s="20">
        <f>+Q14</f>
        <v>1.1476120132928036E-3</v>
      </c>
    </row>
    <row r="14" spans="2:17" ht="12.75" customHeight="1" x14ac:dyDescent="0.2">
      <c r="B14" s="57" t="s">
        <v>2507</v>
      </c>
      <c r="C14" s="57" t="s">
        <v>2507</v>
      </c>
      <c r="D14" s="57" t="s">
        <v>2507</v>
      </c>
      <c r="E14" s="57" t="s">
        <v>2507</v>
      </c>
      <c r="F14" s="57" t="s">
        <v>2507</v>
      </c>
      <c r="G14" s="57" t="s">
        <v>2507</v>
      </c>
      <c r="H14" s="57" t="s">
        <v>2507</v>
      </c>
      <c r="I14" s="57" t="s">
        <v>2507</v>
      </c>
      <c r="J14" s="57" t="s">
        <v>2507</v>
      </c>
      <c r="K14" s="57" t="s">
        <v>2507</v>
      </c>
      <c r="L14" s="57" t="s">
        <v>2507</v>
      </c>
      <c r="M14" s="57" t="s">
        <v>2507</v>
      </c>
      <c r="N14" s="23">
        <f>SUM(N15:N16)</f>
        <v>1400.0213799999999</v>
      </c>
      <c r="O14" s="57" t="s">
        <v>2507</v>
      </c>
      <c r="P14" s="20">
        <v>1</v>
      </c>
      <c r="Q14" s="20">
        <f>+Q15+Q16</f>
        <v>1.1476120132928036E-3</v>
      </c>
    </row>
    <row r="15" spans="2:17" ht="12.75" customHeight="1" x14ac:dyDescent="0.2">
      <c r="B15" s="21" t="s">
        <v>1682</v>
      </c>
      <c r="C15" s="14" t="s">
        <v>1683</v>
      </c>
      <c r="D15" s="14" t="s">
        <v>65</v>
      </c>
      <c r="E15" s="14" t="s">
        <v>95</v>
      </c>
      <c r="F15" s="14" t="s">
        <v>96</v>
      </c>
      <c r="G15" s="57" t="s">
        <v>2507</v>
      </c>
      <c r="H15" s="25">
        <v>3.5</v>
      </c>
      <c r="I15" s="14" t="s">
        <v>49</v>
      </c>
      <c r="J15" s="13">
        <v>5.0000000000000001E-4</v>
      </c>
      <c r="K15" s="13">
        <v>2.12E-2</v>
      </c>
      <c r="L15" s="24">
        <v>1066189.0900000001</v>
      </c>
      <c r="M15" s="24">
        <v>103.01</v>
      </c>
      <c r="N15" s="24">
        <v>1098.2813799999999</v>
      </c>
      <c r="O15" s="13">
        <v>9.0307733400000003E-4</v>
      </c>
      <c r="P15" s="13">
        <f>+N15/$N$11</f>
        <v>0.78447471995034812</v>
      </c>
      <c r="Q15" s="13">
        <f>+N15/'סכום נכסי הקרן'!$C$42</f>
        <v>9.0027261273952733E-4</v>
      </c>
    </row>
    <row r="16" spans="2:17" ht="12.75" customHeight="1" x14ac:dyDescent="0.2">
      <c r="B16" s="33" t="s">
        <v>1024</v>
      </c>
      <c r="C16" s="34" t="s">
        <v>1025</v>
      </c>
      <c r="D16" s="34" t="s">
        <v>65</v>
      </c>
      <c r="E16" s="34" t="s">
        <v>233</v>
      </c>
      <c r="F16" s="34" t="s">
        <v>234</v>
      </c>
      <c r="G16" s="35">
        <v>45260</v>
      </c>
      <c r="H16" s="36">
        <v>9.92</v>
      </c>
      <c r="I16" s="34" t="s">
        <v>49</v>
      </c>
      <c r="J16" s="37">
        <v>4.9099999999999998E-2</v>
      </c>
      <c r="K16" s="37">
        <v>4.9099999999999998E-2</v>
      </c>
      <c r="L16" s="38">
        <v>300000</v>
      </c>
      <c r="M16" s="38">
        <v>100.58</v>
      </c>
      <c r="N16" s="38">
        <v>301.74</v>
      </c>
      <c r="O16" s="37">
        <v>5.6697913500000001E-4</v>
      </c>
      <c r="P16" s="13">
        <f>+N16/$N$11</f>
        <v>0.21552528004965182</v>
      </c>
      <c r="Q16" s="13">
        <f>+N16/'סכום נכסי הקרן'!$C$42</f>
        <v>2.4733940055327627E-4</v>
      </c>
    </row>
    <row r="17" spans="2:17" ht="12.75" customHeight="1" x14ac:dyDescent="0.2">
      <c r="B17" s="18" t="s">
        <v>1684</v>
      </c>
      <c r="C17" s="57" t="s">
        <v>2507</v>
      </c>
      <c r="D17" s="57" t="s">
        <v>2507</v>
      </c>
      <c r="E17" s="57" t="s">
        <v>2507</v>
      </c>
      <c r="F17" s="57" t="s">
        <v>2507</v>
      </c>
      <c r="G17" s="57" t="s">
        <v>2507</v>
      </c>
      <c r="H17" s="57" t="s">
        <v>2507</v>
      </c>
      <c r="I17" s="57" t="s">
        <v>2507</v>
      </c>
      <c r="J17" s="57" t="s">
        <v>2507</v>
      </c>
      <c r="K17" s="57" t="s">
        <v>2507</v>
      </c>
      <c r="L17" s="57" t="s">
        <v>2507</v>
      </c>
      <c r="M17" s="57" t="s">
        <v>2507</v>
      </c>
      <c r="N17" s="57" t="s">
        <v>2507</v>
      </c>
      <c r="O17" s="57" t="s">
        <v>2507</v>
      </c>
      <c r="P17" s="57" t="s">
        <v>2507</v>
      </c>
      <c r="Q17" s="57" t="s">
        <v>2507</v>
      </c>
    </row>
    <row r="18" spans="2:17" ht="12.75" customHeight="1" x14ac:dyDescent="0.2">
      <c r="B18" s="57" t="s">
        <v>2507</v>
      </c>
      <c r="C18" s="57" t="s">
        <v>2507</v>
      </c>
      <c r="D18" s="57" t="s">
        <v>2507</v>
      </c>
      <c r="E18" s="57" t="s">
        <v>2507</v>
      </c>
      <c r="F18" s="57" t="s">
        <v>2507</v>
      </c>
      <c r="G18" s="57" t="s">
        <v>2507</v>
      </c>
      <c r="H18" s="57" t="s">
        <v>2507</v>
      </c>
      <c r="I18" s="57" t="s">
        <v>2507</v>
      </c>
      <c r="J18" s="57" t="s">
        <v>2507</v>
      </c>
      <c r="K18" s="57" t="s">
        <v>2507</v>
      </c>
      <c r="L18" s="57" t="s">
        <v>2507</v>
      </c>
      <c r="M18" s="57" t="s">
        <v>2507</v>
      </c>
      <c r="N18" s="57" t="s">
        <v>2507</v>
      </c>
      <c r="O18" s="57" t="s">
        <v>2507</v>
      </c>
      <c r="P18" s="87" t="s">
        <v>2507</v>
      </c>
      <c r="Q18" s="87" t="s">
        <v>2507</v>
      </c>
    </row>
    <row r="19" spans="2:17" ht="12.75" customHeight="1" x14ac:dyDescent="0.2">
      <c r="B19" s="18" t="s">
        <v>1685</v>
      </c>
      <c r="C19" s="57" t="s">
        <v>2507</v>
      </c>
      <c r="D19" s="57" t="s">
        <v>2507</v>
      </c>
      <c r="E19" s="57" t="s">
        <v>2507</v>
      </c>
      <c r="F19" s="57" t="s">
        <v>2507</v>
      </c>
      <c r="G19" s="57" t="s">
        <v>2507</v>
      </c>
      <c r="H19" s="57" t="s">
        <v>2507</v>
      </c>
      <c r="I19" s="57" t="s">
        <v>2507</v>
      </c>
      <c r="J19" s="57" t="s">
        <v>2507</v>
      </c>
      <c r="K19" s="57" t="s">
        <v>2507</v>
      </c>
      <c r="L19" s="57" t="s">
        <v>2507</v>
      </c>
      <c r="M19" s="57" t="s">
        <v>2507</v>
      </c>
      <c r="N19" s="57" t="s">
        <v>2507</v>
      </c>
      <c r="O19" s="57" t="s">
        <v>2507</v>
      </c>
      <c r="P19" s="57" t="s">
        <v>2507</v>
      </c>
      <c r="Q19" s="57" t="s">
        <v>2507</v>
      </c>
    </row>
    <row r="20" spans="2:17" ht="12.75" customHeight="1" x14ac:dyDescent="0.2">
      <c r="B20" s="18" t="s">
        <v>1686</v>
      </c>
      <c r="C20" s="57" t="s">
        <v>2507</v>
      </c>
      <c r="D20" s="57" t="s">
        <v>2507</v>
      </c>
      <c r="E20" s="57" t="s">
        <v>2507</v>
      </c>
      <c r="F20" s="57" t="s">
        <v>2507</v>
      </c>
      <c r="G20" s="57" t="s">
        <v>2507</v>
      </c>
      <c r="H20" s="57" t="s">
        <v>2507</v>
      </c>
      <c r="I20" s="57" t="s">
        <v>2507</v>
      </c>
      <c r="J20" s="57" t="s">
        <v>2507</v>
      </c>
      <c r="K20" s="57" t="s">
        <v>2507</v>
      </c>
      <c r="L20" s="57" t="s">
        <v>2507</v>
      </c>
      <c r="M20" s="57" t="s">
        <v>2507</v>
      </c>
      <c r="N20" s="57" t="s">
        <v>2507</v>
      </c>
      <c r="O20" s="57" t="s">
        <v>2507</v>
      </c>
      <c r="P20" s="57" t="s">
        <v>2507</v>
      </c>
      <c r="Q20" s="57" t="s">
        <v>2507</v>
      </c>
    </row>
    <row r="21" spans="2:17" ht="12.75" customHeight="1" x14ac:dyDescent="0.2">
      <c r="B21" s="18" t="s">
        <v>1687</v>
      </c>
      <c r="C21" s="57" t="s">
        <v>2507</v>
      </c>
      <c r="D21" s="57" t="s">
        <v>2507</v>
      </c>
      <c r="E21" s="57" t="s">
        <v>2507</v>
      </c>
      <c r="F21" s="57" t="s">
        <v>2507</v>
      </c>
      <c r="G21" s="57" t="s">
        <v>2507</v>
      </c>
      <c r="H21" s="57" t="s">
        <v>2507</v>
      </c>
      <c r="I21" s="57" t="s">
        <v>2507</v>
      </c>
      <c r="J21" s="57" t="s">
        <v>2507</v>
      </c>
      <c r="K21" s="57" t="s">
        <v>2507</v>
      </c>
      <c r="L21" s="57" t="s">
        <v>2507</v>
      </c>
      <c r="M21" s="57" t="s">
        <v>2507</v>
      </c>
      <c r="N21" s="57" t="s">
        <v>2507</v>
      </c>
      <c r="O21" s="57" t="s">
        <v>2507</v>
      </c>
      <c r="P21" s="57" t="s">
        <v>2507</v>
      </c>
      <c r="Q21" s="57" t="s">
        <v>2507</v>
      </c>
    </row>
    <row r="22" spans="2:17" ht="12.75" customHeight="1" x14ac:dyDescent="0.2">
      <c r="B22" s="18" t="s">
        <v>1688</v>
      </c>
      <c r="C22" s="57" t="s">
        <v>2507</v>
      </c>
      <c r="D22" s="57" t="s">
        <v>2507</v>
      </c>
      <c r="E22" s="57" t="s">
        <v>2507</v>
      </c>
      <c r="F22" s="57" t="s">
        <v>2507</v>
      </c>
      <c r="G22" s="57" t="s">
        <v>2507</v>
      </c>
      <c r="H22" s="57" t="s">
        <v>2507</v>
      </c>
      <c r="I22" s="57" t="s">
        <v>2507</v>
      </c>
      <c r="J22" s="57" t="s">
        <v>2507</v>
      </c>
      <c r="K22" s="57" t="s">
        <v>2507</v>
      </c>
      <c r="L22" s="57" t="s">
        <v>2507</v>
      </c>
      <c r="M22" s="57" t="s">
        <v>2507</v>
      </c>
      <c r="N22" s="57" t="s">
        <v>2507</v>
      </c>
      <c r="O22" s="57" t="s">
        <v>2507</v>
      </c>
      <c r="P22" s="57" t="s">
        <v>2507</v>
      </c>
      <c r="Q22" s="57" t="s">
        <v>2507</v>
      </c>
    </row>
    <row r="23" spans="2:17" ht="12.75" customHeight="1" x14ac:dyDescent="0.2">
      <c r="B23" s="18" t="s">
        <v>1689</v>
      </c>
      <c r="C23" s="57" t="s">
        <v>2507</v>
      </c>
      <c r="D23" s="57" t="s">
        <v>2507</v>
      </c>
      <c r="E23" s="57" t="s">
        <v>2507</v>
      </c>
      <c r="F23" s="57" t="s">
        <v>2507</v>
      </c>
      <c r="G23" s="57" t="s">
        <v>2507</v>
      </c>
      <c r="H23" s="57" t="s">
        <v>2507</v>
      </c>
      <c r="I23" s="57" t="s">
        <v>2507</v>
      </c>
      <c r="J23" s="57" t="s">
        <v>2507</v>
      </c>
      <c r="K23" s="57" t="s">
        <v>2507</v>
      </c>
      <c r="L23" s="57" t="s">
        <v>2507</v>
      </c>
      <c r="M23" s="57" t="s">
        <v>2507</v>
      </c>
      <c r="N23" s="57" t="s">
        <v>2507</v>
      </c>
      <c r="O23" s="57" t="s">
        <v>2507</v>
      </c>
      <c r="P23" s="57" t="s">
        <v>2507</v>
      </c>
      <c r="Q23" s="57" t="s">
        <v>2507</v>
      </c>
    </row>
    <row r="24" spans="2:17" ht="12.75" customHeight="1" x14ac:dyDescent="0.2">
      <c r="B24" s="18" t="s">
        <v>1690</v>
      </c>
      <c r="C24" s="57" t="s">
        <v>2507</v>
      </c>
      <c r="D24" s="57" t="s">
        <v>2507</v>
      </c>
      <c r="E24" s="57" t="s">
        <v>2507</v>
      </c>
      <c r="F24" s="57" t="s">
        <v>2507</v>
      </c>
      <c r="G24" s="57" t="s">
        <v>2507</v>
      </c>
      <c r="H24" s="57" t="s">
        <v>2507</v>
      </c>
      <c r="I24" s="57" t="s">
        <v>2507</v>
      </c>
      <c r="J24" s="57" t="s">
        <v>2507</v>
      </c>
      <c r="K24" s="57" t="s">
        <v>2507</v>
      </c>
      <c r="L24" s="57" t="s">
        <v>2507</v>
      </c>
      <c r="M24" s="57" t="s">
        <v>2507</v>
      </c>
      <c r="N24" s="57" t="s">
        <v>2507</v>
      </c>
      <c r="O24" s="57" t="s">
        <v>2507</v>
      </c>
      <c r="P24" s="57" t="s">
        <v>2507</v>
      </c>
      <c r="Q24" s="57" t="s">
        <v>2507</v>
      </c>
    </row>
    <row r="25" spans="2:17" ht="12.75" customHeight="1" x14ac:dyDescent="0.2">
      <c r="B25" s="18" t="s">
        <v>1691</v>
      </c>
      <c r="C25" s="57" t="s">
        <v>2507</v>
      </c>
      <c r="D25" s="57" t="s">
        <v>2507</v>
      </c>
      <c r="E25" s="57" t="s">
        <v>2507</v>
      </c>
      <c r="F25" s="57" t="s">
        <v>2507</v>
      </c>
      <c r="G25" s="57" t="s">
        <v>2507</v>
      </c>
      <c r="H25" s="57" t="s">
        <v>2507</v>
      </c>
      <c r="I25" s="57" t="s">
        <v>2507</v>
      </c>
      <c r="J25" s="57" t="s">
        <v>2507</v>
      </c>
      <c r="K25" s="57" t="s">
        <v>2507</v>
      </c>
      <c r="L25" s="57" t="s">
        <v>2507</v>
      </c>
      <c r="M25" s="57" t="s">
        <v>2507</v>
      </c>
      <c r="N25" s="57" t="s">
        <v>2507</v>
      </c>
      <c r="O25" s="57" t="s">
        <v>2507</v>
      </c>
      <c r="P25" s="57" t="s">
        <v>2507</v>
      </c>
      <c r="Q25" s="57" t="s">
        <v>2507</v>
      </c>
    </row>
    <row r="26" spans="2:17" ht="12.75" customHeight="1" x14ac:dyDescent="0.2">
      <c r="B26" s="57" t="s">
        <v>2507</v>
      </c>
      <c r="C26" s="57" t="s">
        <v>2507</v>
      </c>
      <c r="D26" s="57" t="s">
        <v>2507</v>
      </c>
      <c r="E26" s="57" t="s">
        <v>2507</v>
      </c>
      <c r="F26" s="57" t="s">
        <v>2507</v>
      </c>
      <c r="G26" s="57" t="s">
        <v>2507</v>
      </c>
      <c r="H26" s="57" t="s">
        <v>2507</v>
      </c>
      <c r="I26" s="57" t="s">
        <v>2507</v>
      </c>
      <c r="J26" s="57" t="s">
        <v>2507</v>
      </c>
      <c r="K26" s="57" t="s">
        <v>2507</v>
      </c>
      <c r="L26" s="57" t="s">
        <v>2507</v>
      </c>
      <c r="M26" s="57" t="s">
        <v>2507</v>
      </c>
      <c r="N26" s="57" t="s">
        <v>2507</v>
      </c>
      <c r="O26" s="57" t="s">
        <v>2507</v>
      </c>
      <c r="P26" s="57" t="s">
        <v>2507</v>
      </c>
      <c r="Q26" s="57" t="s">
        <v>2507</v>
      </c>
    </row>
    <row r="27" spans="2:17" ht="12.75" customHeight="1" x14ac:dyDescent="0.2">
      <c r="B27" s="18" t="s">
        <v>1692</v>
      </c>
      <c r="C27" s="57" t="s">
        <v>2507</v>
      </c>
      <c r="D27" s="57" t="s">
        <v>2507</v>
      </c>
      <c r="E27" s="57" t="s">
        <v>2507</v>
      </c>
      <c r="F27" s="57" t="s">
        <v>2507</v>
      </c>
      <c r="G27" s="57" t="s">
        <v>2507</v>
      </c>
      <c r="H27" s="57" t="s">
        <v>2507</v>
      </c>
      <c r="I27" s="57" t="s">
        <v>2507</v>
      </c>
      <c r="J27" s="57" t="s">
        <v>2507</v>
      </c>
      <c r="K27" s="57" t="s">
        <v>2507</v>
      </c>
      <c r="L27" s="57" t="s">
        <v>2507</v>
      </c>
      <c r="M27" s="57" t="s">
        <v>2507</v>
      </c>
      <c r="N27" s="57" t="s">
        <v>2507</v>
      </c>
      <c r="O27" s="57" t="s">
        <v>2507</v>
      </c>
      <c r="P27" s="57" t="s">
        <v>2507</v>
      </c>
      <c r="Q27" s="57" t="s">
        <v>2507</v>
      </c>
    </row>
    <row r="28" spans="2:17" ht="12.75" customHeight="1" x14ac:dyDescent="0.2">
      <c r="B28" s="57" t="s">
        <v>2507</v>
      </c>
      <c r="C28" s="57" t="s">
        <v>2507</v>
      </c>
      <c r="D28" s="57" t="s">
        <v>2507</v>
      </c>
      <c r="E28" s="57" t="s">
        <v>2507</v>
      </c>
      <c r="F28" s="57" t="s">
        <v>2507</v>
      </c>
      <c r="G28" s="57" t="s">
        <v>2507</v>
      </c>
      <c r="H28" s="57" t="s">
        <v>2507</v>
      </c>
      <c r="I28" s="57" t="s">
        <v>2507</v>
      </c>
      <c r="J28" s="57" t="s">
        <v>2507</v>
      </c>
      <c r="K28" s="57" t="s">
        <v>2507</v>
      </c>
      <c r="L28" s="57" t="s">
        <v>2507</v>
      </c>
      <c r="M28" s="57" t="s">
        <v>2507</v>
      </c>
      <c r="N28" s="57" t="s">
        <v>2507</v>
      </c>
      <c r="O28" s="57" t="s">
        <v>2507</v>
      </c>
      <c r="P28" s="57" t="s">
        <v>2507</v>
      </c>
      <c r="Q28" s="57" t="s">
        <v>2507</v>
      </c>
    </row>
    <row r="29" spans="2:17" ht="12.75" customHeight="1" x14ac:dyDescent="0.2">
      <c r="B29" s="18" t="s">
        <v>1693</v>
      </c>
      <c r="C29" s="57" t="s">
        <v>2507</v>
      </c>
      <c r="D29" s="57" t="s">
        <v>2507</v>
      </c>
      <c r="E29" s="57" t="s">
        <v>2507</v>
      </c>
      <c r="F29" s="57" t="s">
        <v>2507</v>
      </c>
      <c r="G29" s="57" t="s">
        <v>2507</v>
      </c>
      <c r="H29" s="57" t="s">
        <v>2507</v>
      </c>
      <c r="I29" s="57" t="s">
        <v>2507</v>
      </c>
      <c r="J29" s="57" t="s">
        <v>2507</v>
      </c>
      <c r="K29" s="57" t="s">
        <v>2507</v>
      </c>
      <c r="L29" s="57" t="s">
        <v>2507</v>
      </c>
      <c r="M29" s="57" t="s">
        <v>2507</v>
      </c>
      <c r="N29" s="57" t="s">
        <v>2507</v>
      </c>
      <c r="O29" s="57" t="s">
        <v>2507</v>
      </c>
      <c r="P29" s="57" t="s">
        <v>2507</v>
      </c>
      <c r="Q29" s="57" t="s">
        <v>2507</v>
      </c>
    </row>
    <row r="30" spans="2:17" ht="12.75" customHeight="1" x14ac:dyDescent="0.2">
      <c r="B30" s="18" t="s">
        <v>1694</v>
      </c>
      <c r="C30" s="57" t="s">
        <v>2507</v>
      </c>
      <c r="D30" s="57" t="s">
        <v>2507</v>
      </c>
      <c r="E30" s="57" t="s">
        <v>2507</v>
      </c>
      <c r="F30" s="57" t="s">
        <v>2507</v>
      </c>
      <c r="G30" s="57" t="s">
        <v>2507</v>
      </c>
      <c r="H30" s="57" t="s">
        <v>2507</v>
      </c>
      <c r="I30" s="57" t="s">
        <v>2507</v>
      </c>
      <c r="J30" s="57" t="s">
        <v>2507</v>
      </c>
      <c r="K30" s="57" t="s">
        <v>2507</v>
      </c>
      <c r="L30" s="57" t="s">
        <v>2507</v>
      </c>
      <c r="M30" s="57" t="s">
        <v>2507</v>
      </c>
      <c r="N30" s="57" t="s">
        <v>2507</v>
      </c>
      <c r="O30" s="57" t="s">
        <v>2507</v>
      </c>
      <c r="P30" s="57" t="s">
        <v>2507</v>
      </c>
      <c r="Q30" s="57" t="s">
        <v>2507</v>
      </c>
    </row>
    <row r="31" spans="2:17" ht="12.75" customHeight="1" x14ac:dyDescent="0.2">
      <c r="B31" s="18" t="s">
        <v>1695</v>
      </c>
      <c r="C31" s="57" t="s">
        <v>2507</v>
      </c>
      <c r="D31" s="57" t="s">
        <v>2507</v>
      </c>
      <c r="E31" s="57" t="s">
        <v>2507</v>
      </c>
      <c r="F31" s="57" t="s">
        <v>2507</v>
      </c>
      <c r="G31" s="57" t="s">
        <v>2507</v>
      </c>
      <c r="H31" s="57" t="s">
        <v>2507</v>
      </c>
      <c r="I31" s="57" t="s">
        <v>2507</v>
      </c>
      <c r="J31" s="57" t="s">
        <v>2507</v>
      </c>
      <c r="K31" s="57" t="s">
        <v>2507</v>
      </c>
      <c r="L31" s="57" t="s">
        <v>2507</v>
      </c>
      <c r="M31" s="57" t="s">
        <v>2507</v>
      </c>
      <c r="N31" s="57" t="s">
        <v>2507</v>
      </c>
      <c r="O31" s="57" t="s">
        <v>2507</v>
      </c>
      <c r="P31" s="57" t="s">
        <v>2507</v>
      </c>
      <c r="Q31" s="57" t="s">
        <v>2507</v>
      </c>
    </row>
    <row r="32" spans="2:17" ht="12.75" customHeight="1" x14ac:dyDescent="0.2">
      <c r="B32" s="18" t="s">
        <v>1696</v>
      </c>
      <c r="C32" s="57" t="s">
        <v>2507</v>
      </c>
      <c r="D32" s="57" t="s">
        <v>2507</v>
      </c>
      <c r="E32" s="57" t="s">
        <v>2507</v>
      </c>
      <c r="F32" s="57" t="s">
        <v>2507</v>
      </c>
      <c r="G32" s="57" t="s">
        <v>2507</v>
      </c>
      <c r="H32" s="57" t="s">
        <v>2507</v>
      </c>
      <c r="I32" s="57" t="s">
        <v>2507</v>
      </c>
      <c r="J32" s="57" t="s">
        <v>2507</v>
      </c>
      <c r="K32" s="57" t="s">
        <v>2507</v>
      </c>
      <c r="L32" s="57" t="s">
        <v>2507</v>
      </c>
      <c r="M32" s="57" t="s">
        <v>2507</v>
      </c>
      <c r="N32" s="57" t="s">
        <v>2507</v>
      </c>
      <c r="O32" s="57" t="s">
        <v>2507</v>
      </c>
      <c r="P32" s="57" t="s">
        <v>2507</v>
      </c>
      <c r="Q32" s="57" t="s">
        <v>2507</v>
      </c>
    </row>
    <row r="33" spans="2:17" ht="12.75" customHeight="1" x14ac:dyDescent="0.2">
      <c r="B33" s="18" t="s">
        <v>1697</v>
      </c>
      <c r="C33" s="57" t="s">
        <v>2507</v>
      </c>
      <c r="D33" s="57" t="s">
        <v>2507</v>
      </c>
      <c r="E33" s="57" t="s">
        <v>2507</v>
      </c>
      <c r="F33" s="57" t="s">
        <v>2507</v>
      </c>
      <c r="G33" s="57" t="s">
        <v>2507</v>
      </c>
      <c r="H33" s="57" t="s">
        <v>2507</v>
      </c>
      <c r="I33" s="57" t="s">
        <v>2507</v>
      </c>
      <c r="J33" s="57" t="s">
        <v>2507</v>
      </c>
      <c r="K33" s="57" t="s">
        <v>2507</v>
      </c>
      <c r="L33" s="57" t="s">
        <v>2507</v>
      </c>
      <c r="M33" s="57" t="s">
        <v>2507</v>
      </c>
      <c r="N33" s="57" t="s">
        <v>2507</v>
      </c>
      <c r="O33" s="57" t="s">
        <v>2507</v>
      </c>
      <c r="P33" s="57" t="s">
        <v>2507</v>
      </c>
      <c r="Q33" s="57" t="s">
        <v>2507</v>
      </c>
    </row>
    <row r="34" spans="2:17" ht="12.75" customHeight="1" x14ac:dyDescent="0.2">
      <c r="B34" s="58" t="s">
        <v>2507</v>
      </c>
      <c r="C34" s="58" t="s">
        <v>2507</v>
      </c>
      <c r="D34" s="58" t="s">
        <v>2507</v>
      </c>
      <c r="E34" s="58" t="s">
        <v>2507</v>
      </c>
      <c r="F34" s="58" t="s">
        <v>2507</v>
      </c>
      <c r="G34" s="58" t="s">
        <v>2507</v>
      </c>
      <c r="H34" s="58" t="s">
        <v>2507</v>
      </c>
      <c r="I34" s="58" t="s">
        <v>2507</v>
      </c>
      <c r="J34" s="58" t="s">
        <v>2507</v>
      </c>
      <c r="K34" s="58" t="s">
        <v>2507</v>
      </c>
      <c r="L34" s="58" t="s">
        <v>2507</v>
      </c>
      <c r="M34" s="58" t="s">
        <v>2507</v>
      </c>
      <c r="N34" s="58" t="s">
        <v>2507</v>
      </c>
      <c r="O34" s="58" t="s">
        <v>2507</v>
      </c>
      <c r="P34" s="58" t="s">
        <v>2507</v>
      </c>
      <c r="Q34" s="58" t="s">
        <v>2507</v>
      </c>
    </row>
    <row r="35" spans="2:17" ht="12.75" hidden="1" customHeight="1" x14ac:dyDescent="0.2"/>
    <row r="36" spans="2:17" ht="12.75" hidden="1" customHeight="1" x14ac:dyDescent="0.2"/>
    <row r="37" spans="2:17" ht="12.75" hidden="1" customHeight="1" x14ac:dyDescent="0.2"/>
    <row r="38" spans="2:17" ht="12.75" hidden="1" customHeight="1" x14ac:dyDescent="0.2"/>
    <row r="39" spans="2:17" ht="12.75" hidden="1" customHeight="1" x14ac:dyDescent="0.2"/>
    <row r="40" spans="2:17" ht="12.75" hidden="1" customHeight="1" x14ac:dyDescent="0.2"/>
    <row r="41" spans="2:17" ht="12.75" hidden="1" customHeight="1" x14ac:dyDescent="0.2"/>
    <row r="42" spans="2:17" ht="12.75" hidden="1" customHeight="1" x14ac:dyDescent="0.2"/>
    <row r="43" spans="2:17" ht="12.75" hidden="1" customHeight="1" x14ac:dyDescent="0.2"/>
    <row r="44" spans="2:17" ht="12.75" hidden="1" customHeight="1" x14ac:dyDescent="0.2"/>
    <row r="45" spans="2:17" ht="12.75" hidden="1" customHeight="1" x14ac:dyDescent="0.2"/>
    <row r="46" spans="2:17" ht="12.75" hidden="1" customHeight="1" x14ac:dyDescent="0.2"/>
    <row r="47" spans="2:17" ht="12.75" hidden="1" customHeight="1" x14ac:dyDescent="0.2"/>
    <row r="48" spans="2:17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topLeftCell="L1" workbookViewId="0">
      <selection activeCell="Q1" sqref="Q1:XFD1048576"/>
    </sheetView>
  </sheetViews>
  <sheetFormatPr defaultColWidth="0" defaultRowHeight="12.75" customHeight="1" zeroHeight="1" x14ac:dyDescent="0.2"/>
  <cols>
    <col min="1" max="1" width="9.140625" customWidth="1"/>
    <col min="2" max="2" width="69.42578125" bestFit="1" customWidth="1"/>
    <col min="3" max="3" width="36.5703125" bestFit="1" customWidth="1"/>
    <col min="4" max="4" width="10.85546875" customWidth="1"/>
    <col min="5" max="5" width="12.42578125" bestFit="1" customWidth="1"/>
    <col min="6" max="6" width="17.5703125" bestFit="1" customWidth="1"/>
    <col min="7" max="7" width="10.85546875" customWidth="1"/>
    <col min="8" max="8" width="13.7109375" bestFit="1" customWidth="1"/>
    <col min="9" max="9" width="16.28515625" bestFit="1" customWidth="1"/>
    <col min="10" max="10" width="18.85546875" bestFit="1" customWidth="1"/>
    <col min="11" max="11" width="12.42578125" bestFit="1" customWidth="1"/>
    <col min="12" max="12" width="12" customWidth="1"/>
    <col min="13" max="13" width="13.7109375" bestFit="1" customWidth="1"/>
    <col min="14" max="14" width="29" bestFit="1" customWidth="1"/>
    <col min="15" max="15" width="34" bestFit="1" customWidth="1"/>
    <col min="16" max="16" width="32.7109375" bestFit="1" customWidth="1"/>
    <col min="53" max="16384" width="9.140625" hidden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12956</v>
      </c>
    </row>
    <row r="5" spans="2:16" ht="12.75" customHeight="1" x14ac:dyDescent="0.2"/>
    <row r="6" spans="2:16" ht="12.75" customHeight="1" thickBot="1" x14ac:dyDescent="0.25">
      <c r="B6" s="66" t="s">
        <v>1698</v>
      </c>
      <c r="C6" s="68" t="s">
        <v>2507</v>
      </c>
      <c r="D6" s="68" t="s">
        <v>2508</v>
      </c>
      <c r="E6" s="68" t="s">
        <v>2509</v>
      </c>
      <c r="F6" s="68" t="s">
        <v>2510</v>
      </c>
      <c r="G6" s="68" t="s">
        <v>2511</v>
      </c>
      <c r="H6" s="68" t="s">
        <v>2512</v>
      </c>
      <c r="I6" s="68" t="s">
        <v>2513</v>
      </c>
      <c r="J6" s="68" t="s">
        <v>2514</v>
      </c>
      <c r="K6" s="68" t="s">
        <v>2515</v>
      </c>
      <c r="L6" s="68" t="s">
        <v>2516</v>
      </c>
      <c r="M6" s="68" t="s">
        <v>2517</v>
      </c>
      <c r="N6" s="68" t="s">
        <v>2518</v>
      </c>
      <c r="O6" s="68" t="s">
        <v>2519</v>
      </c>
      <c r="P6" s="68" t="s">
        <v>2520</v>
      </c>
    </row>
    <row r="7" spans="2:16" ht="12.75" customHeight="1" thickBot="1" x14ac:dyDescent="0.25">
      <c r="B7" s="74" t="s">
        <v>1699</v>
      </c>
      <c r="C7" s="80" t="s">
        <v>2507</v>
      </c>
      <c r="D7" s="80" t="s">
        <v>2507</v>
      </c>
      <c r="E7" s="80" t="s">
        <v>2507</v>
      </c>
      <c r="F7" s="80" t="s">
        <v>2507</v>
      </c>
      <c r="G7" s="80" t="s">
        <v>2507</v>
      </c>
      <c r="H7" s="80" t="s">
        <v>2507</v>
      </c>
      <c r="I7" s="80" t="s">
        <v>2507</v>
      </c>
      <c r="J7" s="80" t="s">
        <v>2507</v>
      </c>
      <c r="K7" s="80" t="s">
        <v>2507</v>
      </c>
      <c r="L7" s="80" t="s">
        <v>2507</v>
      </c>
      <c r="M7" s="80" t="s">
        <v>2507</v>
      </c>
      <c r="N7" s="80" t="s">
        <v>2507</v>
      </c>
      <c r="O7" s="80" t="s">
        <v>2507</v>
      </c>
      <c r="P7" s="80" t="s">
        <v>2507</v>
      </c>
    </row>
    <row r="8" spans="2:16" ht="12.75" customHeight="1" x14ac:dyDescent="0.2">
      <c r="B8" s="59" t="s">
        <v>71</v>
      </c>
      <c r="C8" s="4" t="s">
        <v>72</v>
      </c>
      <c r="D8" s="4" t="s">
        <v>74</v>
      </c>
      <c r="E8" s="4" t="s">
        <v>75</v>
      </c>
      <c r="F8" s="4" t="s">
        <v>137</v>
      </c>
      <c r="G8" s="4" t="s">
        <v>138</v>
      </c>
      <c r="H8" s="4" t="s">
        <v>76</v>
      </c>
      <c r="I8" s="4" t="s">
        <v>77</v>
      </c>
      <c r="J8" s="4" t="s">
        <v>78</v>
      </c>
      <c r="K8" s="4" t="s">
        <v>139</v>
      </c>
      <c r="L8" s="4" t="s">
        <v>140</v>
      </c>
      <c r="M8" s="4" t="s">
        <v>9</v>
      </c>
      <c r="N8" s="4" t="s">
        <v>142</v>
      </c>
      <c r="O8" s="4" t="s">
        <v>80</v>
      </c>
      <c r="P8" s="62" t="s">
        <v>143</v>
      </c>
    </row>
    <row r="9" spans="2:16" ht="12.75" customHeight="1" x14ac:dyDescent="0.2">
      <c r="B9" s="70" t="s">
        <v>2507</v>
      </c>
      <c r="C9" s="56" t="s">
        <v>2507</v>
      </c>
      <c r="D9" s="56" t="s">
        <v>2507</v>
      </c>
      <c r="E9" s="56" t="s">
        <v>2507</v>
      </c>
      <c r="F9" s="6" t="s">
        <v>144</v>
      </c>
      <c r="G9" s="6" t="s">
        <v>145</v>
      </c>
      <c r="H9" s="56" t="s">
        <v>2507</v>
      </c>
      <c r="I9" s="6" t="s">
        <v>12</v>
      </c>
      <c r="J9" s="6" t="s">
        <v>12</v>
      </c>
      <c r="K9" s="6" t="s">
        <v>146</v>
      </c>
      <c r="L9" s="6" t="s">
        <v>147</v>
      </c>
      <c r="M9" s="6" t="s">
        <v>11</v>
      </c>
      <c r="N9" s="6" t="s">
        <v>12</v>
      </c>
      <c r="O9" s="6" t="s">
        <v>12</v>
      </c>
      <c r="P9" s="63" t="s">
        <v>12</v>
      </c>
    </row>
    <row r="10" spans="2:16" ht="12.75" customHeight="1" x14ac:dyDescent="0.2">
      <c r="B10" s="70" t="s">
        <v>2507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3" t="s">
        <v>151</v>
      </c>
    </row>
    <row r="11" spans="2:16" ht="12.75" customHeight="1" x14ac:dyDescent="0.2">
      <c r="B11" s="60" t="s">
        <v>1700</v>
      </c>
      <c r="C11" s="57" t="s">
        <v>2507</v>
      </c>
      <c r="D11" s="57" t="s">
        <v>2507</v>
      </c>
      <c r="E11" s="57" t="s">
        <v>2507</v>
      </c>
      <c r="F11" s="57" t="s">
        <v>2507</v>
      </c>
      <c r="G11" s="57" t="s">
        <v>2507</v>
      </c>
      <c r="H11" s="57" t="s">
        <v>2507</v>
      </c>
      <c r="I11" s="57" t="s">
        <v>2507</v>
      </c>
      <c r="J11" s="57" t="s">
        <v>2507</v>
      </c>
      <c r="K11" s="57" t="s">
        <v>2507</v>
      </c>
      <c r="L11" s="57" t="s">
        <v>2507</v>
      </c>
      <c r="M11" s="57" t="s">
        <v>2507</v>
      </c>
      <c r="N11" s="57" t="s">
        <v>2507</v>
      </c>
      <c r="O11" s="57" t="s">
        <v>2507</v>
      </c>
      <c r="P11" s="71" t="s">
        <v>2507</v>
      </c>
    </row>
    <row r="12" spans="2:16" ht="12.75" customHeight="1" x14ac:dyDescent="0.2">
      <c r="B12" s="60" t="s">
        <v>1701</v>
      </c>
      <c r="C12" s="57" t="s">
        <v>2507</v>
      </c>
      <c r="D12" s="57" t="s">
        <v>2507</v>
      </c>
      <c r="E12" s="57" t="s">
        <v>2507</v>
      </c>
      <c r="F12" s="57" t="s">
        <v>2507</v>
      </c>
      <c r="G12" s="57" t="s">
        <v>2507</v>
      </c>
      <c r="H12" s="57" t="s">
        <v>2507</v>
      </c>
      <c r="I12" s="57" t="s">
        <v>2507</v>
      </c>
      <c r="J12" s="57" t="s">
        <v>2507</v>
      </c>
      <c r="K12" s="57" t="s">
        <v>2507</v>
      </c>
      <c r="L12" s="57" t="s">
        <v>2507</v>
      </c>
      <c r="M12" s="57" t="s">
        <v>2507</v>
      </c>
      <c r="N12" s="57" t="s">
        <v>2507</v>
      </c>
      <c r="O12" s="57" t="s">
        <v>2507</v>
      </c>
      <c r="P12" s="71" t="s">
        <v>2507</v>
      </c>
    </row>
    <row r="13" spans="2:16" ht="12.75" customHeight="1" x14ac:dyDescent="0.2">
      <c r="B13" s="60" t="s">
        <v>1702</v>
      </c>
      <c r="C13" s="57" t="s">
        <v>2507</v>
      </c>
      <c r="D13" s="57" t="s">
        <v>2507</v>
      </c>
      <c r="E13" s="57" t="s">
        <v>2507</v>
      </c>
      <c r="F13" s="57" t="s">
        <v>2507</v>
      </c>
      <c r="G13" s="57" t="s">
        <v>2507</v>
      </c>
      <c r="H13" s="57" t="s">
        <v>2507</v>
      </c>
      <c r="I13" s="57" t="s">
        <v>2507</v>
      </c>
      <c r="J13" s="57" t="s">
        <v>2507</v>
      </c>
      <c r="K13" s="57" t="s">
        <v>2507</v>
      </c>
      <c r="L13" s="57" t="s">
        <v>2507</v>
      </c>
      <c r="M13" s="57" t="s">
        <v>2507</v>
      </c>
      <c r="N13" s="57" t="s">
        <v>2507</v>
      </c>
      <c r="O13" s="57" t="s">
        <v>2507</v>
      </c>
      <c r="P13" s="71" t="s">
        <v>2507</v>
      </c>
    </row>
    <row r="14" spans="2:16" ht="12.75" customHeight="1" x14ac:dyDescent="0.2">
      <c r="B14" s="60" t="s">
        <v>1703</v>
      </c>
      <c r="C14" s="57" t="s">
        <v>2507</v>
      </c>
      <c r="D14" s="57" t="s">
        <v>2507</v>
      </c>
      <c r="E14" s="57" t="s">
        <v>2507</v>
      </c>
      <c r="F14" s="57" t="s">
        <v>2507</v>
      </c>
      <c r="G14" s="57" t="s">
        <v>2507</v>
      </c>
      <c r="H14" s="57" t="s">
        <v>2507</v>
      </c>
      <c r="I14" s="57" t="s">
        <v>2507</v>
      </c>
      <c r="J14" s="57" t="s">
        <v>2507</v>
      </c>
      <c r="K14" s="57" t="s">
        <v>2507</v>
      </c>
      <c r="L14" s="57" t="s">
        <v>2507</v>
      </c>
      <c r="M14" s="57" t="s">
        <v>2507</v>
      </c>
      <c r="N14" s="57" t="s">
        <v>2507</v>
      </c>
      <c r="O14" s="57" t="s">
        <v>2507</v>
      </c>
      <c r="P14" s="71" t="s">
        <v>2507</v>
      </c>
    </row>
    <row r="15" spans="2:16" ht="12.75" customHeight="1" thickBot="1" x14ac:dyDescent="0.25">
      <c r="B15" s="60" t="s">
        <v>1704</v>
      </c>
      <c r="C15" s="57" t="s">
        <v>2507</v>
      </c>
      <c r="D15" s="57" t="s">
        <v>2507</v>
      </c>
      <c r="E15" s="57" t="s">
        <v>2507</v>
      </c>
      <c r="F15" s="57" t="s">
        <v>2507</v>
      </c>
      <c r="G15" s="57" t="s">
        <v>2507</v>
      </c>
      <c r="H15" s="57" t="s">
        <v>2507</v>
      </c>
      <c r="I15" s="57" t="s">
        <v>2507</v>
      </c>
      <c r="J15" s="57" t="s">
        <v>2507</v>
      </c>
      <c r="K15" s="57" t="s">
        <v>2507</v>
      </c>
      <c r="L15" s="57" t="s">
        <v>2507</v>
      </c>
      <c r="M15" s="57" t="s">
        <v>2507</v>
      </c>
      <c r="N15" s="57" t="s">
        <v>2507</v>
      </c>
      <c r="O15" s="57" t="s">
        <v>2507</v>
      </c>
      <c r="P15" s="71" t="s">
        <v>2507</v>
      </c>
    </row>
    <row r="16" spans="2:16" ht="12.75" customHeight="1" x14ac:dyDescent="0.2">
      <c r="B16" s="67" t="s">
        <v>1705</v>
      </c>
      <c r="C16" s="72" t="s">
        <v>2507</v>
      </c>
      <c r="D16" s="72" t="s">
        <v>2507</v>
      </c>
      <c r="E16" s="72" t="s">
        <v>2507</v>
      </c>
      <c r="F16" s="72" t="s">
        <v>2507</v>
      </c>
      <c r="G16" s="72" t="s">
        <v>2507</v>
      </c>
      <c r="H16" s="72" t="s">
        <v>2507</v>
      </c>
      <c r="I16" s="72" t="s">
        <v>2507</v>
      </c>
      <c r="J16" s="72" t="s">
        <v>2507</v>
      </c>
      <c r="K16" s="72" t="s">
        <v>2507</v>
      </c>
      <c r="L16" s="72" t="s">
        <v>2507</v>
      </c>
      <c r="M16" s="72" t="s">
        <v>2507</v>
      </c>
      <c r="N16" s="72" t="s">
        <v>2507</v>
      </c>
      <c r="O16" s="72" t="s">
        <v>2507</v>
      </c>
      <c r="P16" s="73" t="s">
        <v>2507</v>
      </c>
    </row>
    <row r="17" ht="12.75" hidden="1" customHeight="1" x14ac:dyDescent="0.2"/>
    <row r="18" ht="12.75" hidden="1" customHeight="1" x14ac:dyDescent="0.2"/>
    <row r="19" ht="12.75" hidden="1" customHeight="1" x14ac:dyDescent="0.2"/>
    <row r="20" ht="12.75" hidden="1" customHeight="1" x14ac:dyDescent="0.2"/>
    <row r="21" ht="12.75" hidden="1" customHeight="1" x14ac:dyDescent="0.2"/>
    <row r="22" ht="12.75" hidden="1" customHeight="1" x14ac:dyDescent="0.2"/>
    <row r="23" ht="12.75" hidden="1" customHeight="1" x14ac:dyDescent="0.2"/>
    <row r="24" ht="12.75" hidden="1" customHeight="1" x14ac:dyDescent="0.2"/>
    <row r="25" ht="12.75" hidden="1" customHeight="1" x14ac:dyDescent="0.2"/>
    <row r="26" ht="12.75" hidden="1" customHeight="1" x14ac:dyDescent="0.2"/>
    <row r="27" ht="12.75" hidden="1" customHeight="1" x14ac:dyDescent="0.2"/>
    <row r="28" ht="12.75" hidden="1" customHeight="1" x14ac:dyDescent="0.2"/>
    <row r="29" ht="12.75" hidden="1" customHeight="1" x14ac:dyDescent="0.2"/>
    <row r="30" ht="12.75" hidden="1" customHeight="1" x14ac:dyDescent="0.2"/>
    <row r="31" ht="12.75" hidden="1" customHeight="1" x14ac:dyDescent="0.2"/>
    <row r="3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N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58" bestFit="1" customWidth="1"/>
    <col min="3" max="3" width="36.5703125" bestFit="1" customWidth="1"/>
    <col min="4" max="4" width="13.710937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5" bestFit="1" customWidth="1"/>
    <col min="13" max="13" width="18.85546875" bestFit="1" customWidth="1"/>
    <col min="14" max="14" width="13.7109375" bestFit="1" customWidth="1"/>
    <col min="15" max="15" width="12" customWidth="1"/>
    <col min="16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12956</v>
      </c>
    </row>
    <row r="5" spans="2:19" ht="12.75" customHeight="1" x14ac:dyDescent="0.2"/>
    <row r="6" spans="2:19" ht="12.75" customHeight="1" thickBot="1" x14ac:dyDescent="0.25">
      <c r="B6" s="66" t="s">
        <v>1706</v>
      </c>
      <c r="C6" s="68" t="s">
        <v>2507</v>
      </c>
      <c r="D6" s="68" t="s">
        <v>2508</v>
      </c>
      <c r="E6" s="68" t="s">
        <v>2509</v>
      </c>
      <c r="F6" s="68" t="s">
        <v>2510</v>
      </c>
      <c r="G6" s="68" t="s">
        <v>2511</v>
      </c>
      <c r="H6" s="68" t="s">
        <v>2512</v>
      </c>
      <c r="I6" s="68" t="s">
        <v>2513</v>
      </c>
      <c r="J6" s="68" t="s">
        <v>2514</v>
      </c>
      <c r="K6" s="68" t="s">
        <v>2515</v>
      </c>
      <c r="L6" s="68" t="s">
        <v>2516</v>
      </c>
      <c r="M6" s="68" t="s">
        <v>2517</v>
      </c>
      <c r="N6" s="68" t="s">
        <v>2518</v>
      </c>
      <c r="O6" s="68" t="s">
        <v>2519</v>
      </c>
      <c r="P6" s="68" t="s">
        <v>2520</v>
      </c>
      <c r="Q6" s="68" t="s">
        <v>2521</v>
      </c>
      <c r="R6" s="68" t="s">
        <v>2522</v>
      </c>
      <c r="S6" s="68" t="s">
        <v>2523</v>
      </c>
    </row>
    <row r="7" spans="2:19" ht="12.75" customHeight="1" thickBot="1" x14ac:dyDescent="0.25">
      <c r="B7" s="74" t="s">
        <v>1707</v>
      </c>
      <c r="C7" s="80" t="s">
        <v>2507</v>
      </c>
      <c r="D7" s="80" t="s">
        <v>2507</v>
      </c>
      <c r="E7" s="80" t="s">
        <v>2507</v>
      </c>
      <c r="F7" s="80" t="s">
        <v>2507</v>
      </c>
      <c r="G7" s="80" t="s">
        <v>2507</v>
      </c>
      <c r="H7" s="80" t="s">
        <v>2507</v>
      </c>
      <c r="I7" s="80" t="s">
        <v>2507</v>
      </c>
      <c r="J7" s="80" t="s">
        <v>2507</v>
      </c>
      <c r="K7" s="80" t="s">
        <v>2507</v>
      </c>
      <c r="L7" s="80" t="s">
        <v>2507</v>
      </c>
      <c r="M7" s="80" t="s">
        <v>2507</v>
      </c>
      <c r="N7" s="80" t="s">
        <v>2507</v>
      </c>
      <c r="O7" s="80" t="s">
        <v>2507</v>
      </c>
      <c r="P7" s="80" t="s">
        <v>2507</v>
      </c>
      <c r="Q7" s="80" t="s">
        <v>2507</v>
      </c>
      <c r="R7" s="80" t="s">
        <v>2507</v>
      </c>
      <c r="S7" s="80" t="s">
        <v>2507</v>
      </c>
    </row>
    <row r="8" spans="2:19" ht="12.75" customHeight="1" x14ac:dyDescent="0.2">
      <c r="B8" s="59" t="s">
        <v>71</v>
      </c>
      <c r="C8" s="4" t="s">
        <v>72</v>
      </c>
      <c r="D8" s="4" t="s">
        <v>219</v>
      </c>
      <c r="E8" s="4" t="s">
        <v>73</v>
      </c>
      <c r="F8" s="4" t="s">
        <v>220</v>
      </c>
      <c r="G8" s="4" t="s">
        <v>74</v>
      </c>
      <c r="H8" s="4" t="s">
        <v>75</v>
      </c>
      <c r="I8" s="4" t="s">
        <v>137</v>
      </c>
      <c r="J8" s="4" t="s">
        <v>138</v>
      </c>
      <c r="K8" s="4" t="s">
        <v>76</v>
      </c>
      <c r="L8" s="4" t="s">
        <v>221</v>
      </c>
      <c r="M8" s="4" t="s">
        <v>78</v>
      </c>
      <c r="N8" s="4" t="s">
        <v>139</v>
      </c>
      <c r="O8" s="4" t="s">
        <v>140</v>
      </c>
      <c r="P8" s="4" t="s">
        <v>9</v>
      </c>
      <c r="Q8" s="4" t="s">
        <v>142</v>
      </c>
      <c r="R8" s="4" t="s">
        <v>80</v>
      </c>
      <c r="S8" s="62" t="s">
        <v>222</v>
      </c>
    </row>
    <row r="9" spans="2:19" ht="12.75" customHeight="1" x14ac:dyDescent="0.2">
      <c r="B9" s="70" t="s">
        <v>2507</v>
      </c>
      <c r="C9" s="56" t="s">
        <v>2507</v>
      </c>
      <c r="D9" s="56" t="s">
        <v>2507</v>
      </c>
      <c r="E9" s="56" t="s">
        <v>2507</v>
      </c>
      <c r="F9" s="56" t="s">
        <v>2507</v>
      </c>
      <c r="G9" s="56" t="s">
        <v>2507</v>
      </c>
      <c r="H9" s="56" t="s">
        <v>2507</v>
      </c>
      <c r="I9" s="6" t="s">
        <v>144</v>
      </c>
      <c r="J9" s="6" t="s">
        <v>145</v>
      </c>
      <c r="K9" s="56" t="s">
        <v>2507</v>
      </c>
      <c r="L9" s="6" t="s">
        <v>12</v>
      </c>
      <c r="M9" s="6" t="s">
        <v>12</v>
      </c>
      <c r="N9" s="6" t="s">
        <v>146</v>
      </c>
      <c r="O9" s="6" t="s">
        <v>147</v>
      </c>
      <c r="P9" s="6" t="s">
        <v>11</v>
      </c>
      <c r="Q9" s="6" t="s">
        <v>12</v>
      </c>
      <c r="R9" s="6" t="s">
        <v>12</v>
      </c>
      <c r="S9" s="63" t="s">
        <v>12</v>
      </c>
    </row>
    <row r="10" spans="2:19" ht="12.75" customHeight="1" x14ac:dyDescent="0.2">
      <c r="B10" s="70" t="s">
        <v>2507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" t="s">
        <v>153</v>
      </c>
      <c r="S10" s="63" t="s">
        <v>223</v>
      </c>
    </row>
    <row r="11" spans="2:19" ht="12.75" customHeight="1" x14ac:dyDescent="0.2">
      <c r="B11" s="88" t="s">
        <v>1708</v>
      </c>
      <c r="C11" s="57" t="s">
        <v>2507</v>
      </c>
      <c r="D11" s="57" t="s">
        <v>2507</v>
      </c>
      <c r="E11" s="57" t="s">
        <v>2507</v>
      </c>
      <c r="F11" s="57" t="s">
        <v>2507</v>
      </c>
      <c r="G11" s="57" t="s">
        <v>2507</v>
      </c>
      <c r="H11" s="57" t="s">
        <v>2507</v>
      </c>
      <c r="I11" s="57" t="s">
        <v>2507</v>
      </c>
      <c r="J11" s="23">
        <v>0.22949865375299999</v>
      </c>
      <c r="K11" s="57" t="s">
        <v>2507</v>
      </c>
      <c r="L11" s="57" t="s">
        <v>2507</v>
      </c>
      <c r="M11" s="57" t="s">
        <v>2507</v>
      </c>
      <c r="N11" s="57" t="s">
        <v>2507</v>
      </c>
      <c r="O11" s="57" t="s">
        <v>2507</v>
      </c>
      <c r="P11" s="23">
        <v>2395.5500000000002</v>
      </c>
      <c r="Q11" s="57" t="s">
        <v>2507</v>
      </c>
      <c r="R11" s="20">
        <v>1</v>
      </c>
      <c r="S11" s="64">
        <v>1.9634326630000002E-3</v>
      </c>
    </row>
    <row r="12" spans="2:19" ht="12.75" customHeight="1" x14ac:dyDescent="0.2">
      <c r="B12" s="88" t="s">
        <v>1709</v>
      </c>
      <c r="C12" s="57" t="s">
        <v>2507</v>
      </c>
      <c r="D12" s="57" t="s">
        <v>2507</v>
      </c>
      <c r="E12" s="57" t="s">
        <v>2507</v>
      </c>
      <c r="F12" s="57" t="s">
        <v>2507</v>
      </c>
      <c r="G12" s="57" t="s">
        <v>2507</v>
      </c>
      <c r="H12" s="57" t="s">
        <v>2507</v>
      </c>
      <c r="I12" s="57" t="s">
        <v>2507</v>
      </c>
      <c r="J12" s="23">
        <v>0.22949865375299999</v>
      </c>
      <c r="K12" s="57" t="s">
        <v>2507</v>
      </c>
      <c r="L12" s="57" t="s">
        <v>2507</v>
      </c>
      <c r="M12" s="57" t="s">
        <v>2507</v>
      </c>
      <c r="N12" s="57" t="s">
        <v>2507</v>
      </c>
      <c r="O12" s="57" t="s">
        <v>2507</v>
      </c>
      <c r="P12" s="23">
        <v>2395.5500000000002</v>
      </c>
      <c r="Q12" s="57" t="s">
        <v>2507</v>
      </c>
      <c r="R12" s="20">
        <v>1</v>
      </c>
      <c r="S12" s="64">
        <v>1.9634326630000002E-3</v>
      </c>
    </row>
    <row r="13" spans="2:19" ht="12.75" customHeight="1" x14ac:dyDescent="0.2">
      <c r="B13" s="88" t="s">
        <v>1710</v>
      </c>
      <c r="C13" s="57" t="s">
        <v>2507</v>
      </c>
      <c r="D13" s="57" t="s">
        <v>2507</v>
      </c>
      <c r="E13" s="57" t="s">
        <v>2507</v>
      </c>
      <c r="F13" s="57" t="s">
        <v>2507</v>
      </c>
      <c r="G13" s="57" t="s">
        <v>2507</v>
      </c>
      <c r="H13" s="57" t="s">
        <v>2507</v>
      </c>
      <c r="I13" s="57" t="s">
        <v>2507</v>
      </c>
      <c r="J13" s="57" t="s">
        <v>2507</v>
      </c>
      <c r="K13" s="57" t="s">
        <v>2507</v>
      </c>
      <c r="L13" s="57" t="s">
        <v>2507</v>
      </c>
      <c r="M13" s="57" t="s">
        <v>2507</v>
      </c>
      <c r="N13" s="57" t="s">
        <v>2507</v>
      </c>
      <c r="O13" s="57" t="s">
        <v>2507</v>
      </c>
      <c r="P13" s="57" t="s">
        <v>2507</v>
      </c>
      <c r="Q13" s="57" t="s">
        <v>2507</v>
      </c>
      <c r="R13" s="57" t="s">
        <v>2507</v>
      </c>
      <c r="S13" s="71" t="s">
        <v>2507</v>
      </c>
    </row>
    <row r="14" spans="2:19" ht="12.75" customHeight="1" x14ac:dyDescent="0.2">
      <c r="B14" s="88" t="s">
        <v>1711</v>
      </c>
      <c r="C14" s="57" t="s">
        <v>2507</v>
      </c>
      <c r="D14" s="57" t="s">
        <v>2507</v>
      </c>
      <c r="E14" s="57" t="s">
        <v>2507</v>
      </c>
      <c r="F14" s="57" t="s">
        <v>2507</v>
      </c>
      <c r="G14" s="57" t="s">
        <v>2507</v>
      </c>
      <c r="H14" s="57" t="s">
        <v>2507</v>
      </c>
      <c r="I14" s="57" t="s">
        <v>2507</v>
      </c>
      <c r="J14" s="23">
        <v>0.22949865375299999</v>
      </c>
      <c r="K14" s="57" t="s">
        <v>2507</v>
      </c>
      <c r="L14" s="57" t="s">
        <v>2507</v>
      </c>
      <c r="M14" s="57" t="s">
        <v>2507</v>
      </c>
      <c r="N14" s="57" t="s">
        <v>2507</v>
      </c>
      <c r="O14" s="57" t="s">
        <v>2507</v>
      </c>
      <c r="P14" s="23">
        <v>2395.5500000000002</v>
      </c>
      <c r="Q14" s="57" t="s">
        <v>2507</v>
      </c>
      <c r="R14" s="20">
        <v>1</v>
      </c>
      <c r="S14" s="64">
        <v>1.9634326630000002E-3</v>
      </c>
    </row>
    <row r="15" spans="2:19" ht="12.75" customHeight="1" x14ac:dyDescent="0.2">
      <c r="B15" s="89" t="s">
        <v>1712</v>
      </c>
      <c r="C15" s="14" t="s">
        <v>1713</v>
      </c>
      <c r="D15" s="14" t="s">
        <v>1714</v>
      </c>
      <c r="E15" s="22">
        <v>520036070</v>
      </c>
      <c r="F15" s="14" t="s">
        <v>1397</v>
      </c>
      <c r="G15" s="14" t="s">
        <v>233</v>
      </c>
      <c r="H15" s="14" t="s">
        <v>234</v>
      </c>
      <c r="I15" s="57" t="s">
        <v>2507</v>
      </c>
      <c r="J15" s="25">
        <v>0.09</v>
      </c>
      <c r="K15" s="14" t="s">
        <v>49</v>
      </c>
      <c r="L15" s="13">
        <v>4.9000000000000002E-2</v>
      </c>
      <c r="M15" s="13">
        <v>9.0800000000000006E-2</v>
      </c>
      <c r="N15" s="24">
        <v>1250000</v>
      </c>
      <c r="O15" s="24">
        <v>108.1</v>
      </c>
      <c r="P15" s="24">
        <v>1351.25</v>
      </c>
      <c r="Q15" s="13">
        <v>2.0833333330000001E-3</v>
      </c>
      <c r="R15" s="13">
        <v>0.56406670701899997</v>
      </c>
      <c r="S15" s="65">
        <v>1.107506997E-3</v>
      </c>
    </row>
    <row r="16" spans="2:19" ht="12.75" customHeight="1" x14ac:dyDescent="0.2">
      <c r="B16" s="89" t="s">
        <v>1715</v>
      </c>
      <c r="C16" s="14" t="s">
        <v>1716</v>
      </c>
      <c r="D16" s="14" t="s">
        <v>1714</v>
      </c>
      <c r="E16" s="22">
        <v>520036104</v>
      </c>
      <c r="F16" s="14" t="s">
        <v>1397</v>
      </c>
      <c r="G16" s="14" t="s">
        <v>233</v>
      </c>
      <c r="H16" s="14" t="s">
        <v>234</v>
      </c>
      <c r="I16" s="57" t="s">
        <v>2507</v>
      </c>
      <c r="J16" s="25">
        <v>0.41</v>
      </c>
      <c r="K16" s="14" t="s">
        <v>49</v>
      </c>
      <c r="L16" s="13">
        <v>3.6499999999999998E-2</v>
      </c>
      <c r="M16" s="13">
        <v>6.8900000000000003E-2</v>
      </c>
      <c r="N16" s="24">
        <v>1000000</v>
      </c>
      <c r="O16" s="24">
        <v>104.43</v>
      </c>
      <c r="P16" s="24">
        <v>1044.3</v>
      </c>
      <c r="Q16" s="13">
        <v>6.7826086899999997E-4</v>
      </c>
      <c r="R16" s="13">
        <v>0.43593329298</v>
      </c>
      <c r="S16" s="65">
        <v>8.5592566600000005E-4</v>
      </c>
    </row>
    <row r="17" spans="2:19" ht="12.75" customHeight="1" x14ac:dyDescent="0.2">
      <c r="B17" s="88" t="s">
        <v>1717</v>
      </c>
      <c r="C17" s="57" t="s">
        <v>2507</v>
      </c>
      <c r="D17" s="57" t="s">
        <v>2507</v>
      </c>
      <c r="E17" s="57" t="s">
        <v>2507</v>
      </c>
      <c r="F17" s="57" t="s">
        <v>2507</v>
      </c>
      <c r="G17" s="57" t="s">
        <v>2507</v>
      </c>
      <c r="H17" s="57" t="s">
        <v>2507</v>
      </c>
      <c r="I17" s="57" t="s">
        <v>2507</v>
      </c>
      <c r="J17" s="57" t="s">
        <v>2507</v>
      </c>
      <c r="K17" s="57" t="s">
        <v>2507</v>
      </c>
      <c r="L17" s="57" t="s">
        <v>2507</v>
      </c>
      <c r="M17" s="57" t="s">
        <v>2507</v>
      </c>
      <c r="N17" s="57" t="s">
        <v>2507</v>
      </c>
      <c r="O17" s="57" t="s">
        <v>2507</v>
      </c>
      <c r="P17" s="57" t="s">
        <v>2507</v>
      </c>
      <c r="Q17" s="57" t="s">
        <v>2507</v>
      </c>
      <c r="R17" s="57" t="s">
        <v>2507</v>
      </c>
      <c r="S17" s="71" t="s">
        <v>2507</v>
      </c>
    </row>
    <row r="18" spans="2:19" ht="12.75" customHeight="1" x14ac:dyDescent="0.2">
      <c r="B18" s="88" t="s">
        <v>1718</v>
      </c>
      <c r="C18" s="57" t="s">
        <v>2507</v>
      </c>
      <c r="D18" s="57" t="s">
        <v>2507</v>
      </c>
      <c r="E18" s="57" t="s">
        <v>2507</v>
      </c>
      <c r="F18" s="57" t="s">
        <v>2507</v>
      </c>
      <c r="G18" s="57" t="s">
        <v>2507</v>
      </c>
      <c r="H18" s="57" t="s">
        <v>2507</v>
      </c>
      <c r="I18" s="57" t="s">
        <v>2507</v>
      </c>
      <c r="J18" s="57" t="s">
        <v>2507</v>
      </c>
      <c r="K18" s="57" t="s">
        <v>2507</v>
      </c>
      <c r="L18" s="57" t="s">
        <v>2507</v>
      </c>
      <c r="M18" s="57" t="s">
        <v>2507</v>
      </c>
      <c r="N18" s="57" t="s">
        <v>2507</v>
      </c>
      <c r="O18" s="57" t="s">
        <v>2507</v>
      </c>
      <c r="P18" s="57" t="s">
        <v>2507</v>
      </c>
      <c r="Q18" s="57" t="s">
        <v>2507</v>
      </c>
      <c r="R18" s="57" t="s">
        <v>2507</v>
      </c>
      <c r="S18" s="71" t="s">
        <v>2507</v>
      </c>
    </row>
    <row r="19" spans="2:19" ht="12.75" customHeight="1" thickBot="1" x14ac:dyDescent="0.25">
      <c r="B19" s="88" t="s">
        <v>1719</v>
      </c>
      <c r="C19" s="57" t="s">
        <v>2507</v>
      </c>
      <c r="D19" s="57" t="s">
        <v>2507</v>
      </c>
      <c r="E19" s="57" t="s">
        <v>2507</v>
      </c>
      <c r="F19" s="57" t="s">
        <v>2507</v>
      </c>
      <c r="G19" s="57" t="s">
        <v>2507</v>
      </c>
      <c r="H19" s="57" t="s">
        <v>2507</v>
      </c>
      <c r="I19" s="57" t="s">
        <v>2507</v>
      </c>
      <c r="J19" s="57" t="s">
        <v>2507</v>
      </c>
      <c r="K19" s="57" t="s">
        <v>2507</v>
      </c>
      <c r="L19" s="57" t="s">
        <v>2507</v>
      </c>
      <c r="M19" s="57" t="s">
        <v>2507</v>
      </c>
      <c r="N19" s="57" t="s">
        <v>2507</v>
      </c>
      <c r="O19" s="57" t="s">
        <v>2507</v>
      </c>
      <c r="P19" s="57" t="s">
        <v>2507</v>
      </c>
      <c r="Q19" s="57" t="s">
        <v>2507</v>
      </c>
      <c r="R19" s="57" t="s">
        <v>2507</v>
      </c>
      <c r="S19" s="71" t="s">
        <v>2507</v>
      </c>
    </row>
    <row r="20" spans="2:19" ht="12.75" customHeight="1" x14ac:dyDescent="0.2">
      <c r="B20" s="90" t="s">
        <v>1720</v>
      </c>
      <c r="C20" s="72" t="s">
        <v>2507</v>
      </c>
      <c r="D20" s="72" t="s">
        <v>2507</v>
      </c>
      <c r="E20" s="72" t="s">
        <v>2507</v>
      </c>
      <c r="F20" s="72" t="s">
        <v>2507</v>
      </c>
      <c r="G20" s="72" t="s">
        <v>2507</v>
      </c>
      <c r="H20" s="72" t="s">
        <v>2507</v>
      </c>
      <c r="I20" s="72" t="s">
        <v>2507</v>
      </c>
      <c r="J20" s="72" t="s">
        <v>2507</v>
      </c>
      <c r="K20" s="72" t="s">
        <v>2507</v>
      </c>
      <c r="L20" s="72" t="s">
        <v>2507</v>
      </c>
      <c r="M20" s="72" t="s">
        <v>2507</v>
      </c>
      <c r="N20" s="72" t="s">
        <v>2507</v>
      </c>
      <c r="O20" s="72" t="s">
        <v>2507</v>
      </c>
      <c r="P20" s="72" t="s">
        <v>2507</v>
      </c>
      <c r="Q20" s="72" t="s">
        <v>2507</v>
      </c>
      <c r="R20" s="72" t="s">
        <v>2507</v>
      </c>
      <c r="S20" s="73" t="s">
        <v>2507</v>
      </c>
    </row>
    <row r="21" spans="2:19" ht="12.75" hidden="1" customHeight="1" x14ac:dyDescent="0.2"/>
    <row r="22" spans="2:19" ht="12.75" hidden="1" customHeight="1" x14ac:dyDescent="0.2"/>
    <row r="23" spans="2:19" ht="12.75" hidden="1" customHeight="1" x14ac:dyDescent="0.2"/>
    <row r="24" spans="2:19" ht="12.75" hidden="1" customHeight="1" x14ac:dyDescent="0.2"/>
    <row r="25" spans="2:19" ht="12.75" hidden="1" customHeight="1" x14ac:dyDescent="0.2"/>
    <row r="26" spans="2:19" ht="12.75" hidden="1" customHeight="1" x14ac:dyDescent="0.2"/>
    <row r="27" spans="2:19" ht="12.75" hidden="1" customHeight="1" x14ac:dyDescent="0.2"/>
    <row r="28" spans="2:19" ht="12.75" hidden="1" customHeight="1" x14ac:dyDescent="0.2"/>
    <row r="29" spans="2:19" ht="12.75" hidden="1" customHeight="1" x14ac:dyDescent="0.2"/>
    <row r="30" spans="2:19" ht="12.75" hidden="1" customHeight="1" x14ac:dyDescent="0.2"/>
    <row r="31" spans="2:19" ht="12.75" hidden="1" customHeight="1" x14ac:dyDescent="0.2"/>
    <row r="32" spans="2:19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O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36.5703125" bestFit="1" customWidth="1"/>
    <col min="4" max="4" width="1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6.28515625" bestFit="1" customWidth="1"/>
    <col min="13" max="13" width="17.5703125" bestFit="1" customWidth="1"/>
    <col min="14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12956</v>
      </c>
    </row>
    <row r="5" spans="2:19" ht="12.75" customHeight="1" x14ac:dyDescent="0.2"/>
    <row r="6" spans="2:19" ht="12.75" customHeight="1" thickBot="1" x14ac:dyDescent="0.25">
      <c r="B6" s="66" t="s">
        <v>1721</v>
      </c>
      <c r="C6" s="68" t="s">
        <v>2507</v>
      </c>
      <c r="D6" s="68" t="s">
        <v>2508</v>
      </c>
      <c r="E6" s="68" t="s">
        <v>2509</v>
      </c>
      <c r="F6" s="68" t="s">
        <v>2510</v>
      </c>
      <c r="G6" s="68" t="s">
        <v>2511</v>
      </c>
      <c r="H6" s="68" t="s">
        <v>2512</v>
      </c>
      <c r="I6" s="68" t="s">
        <v>2513</v>
      </c>
      <c r="J6" s="68" t="s">
        <v>2514</v>
      </c>
      <c r="K6" s="68" t="s">
        <v>2515</v>
      </c>
      <c r="L6" s="68" t="s">
        <v>2516</v>
      </c>
      <c r="M6" s="68" t="s">
        <v>2517</v>
      </c>
      <c r="N6" s="68" t="s">
        <v>2518</v>
      </c>
      <c r="O6" s="68" t="s">
        <v>2519</v>
      </c>
      <c r="P6" s="68" t="s">
        <v>2520</v>
      </c>
      <c r="Q6" s="68" t="s">
        <v>2521</v>
      </c>
      <c r="R6" s="68" t="s">
        <v>2522</v>
      </c>
      <c r="S6" s="68" t="s">
        <v>2523</v>
      </c>
    </row>
    <row r="7" spans="2:19" ht="12.75" customHeight="1" thickBot="1" x14ac:dyDescent="0.25">
      <c r="B7" s="74" t="s">
        <v>1722</v>
      </c>
      <c r="C7" s="80" t="s">
        <v>2507</v>
      </c>
      <c r="D7" s="80" t="s">
        <v>2507</v>
      </c>
      <c r="E7" s="80" t="s">
        <v>2507</v>
      </c>
      <c r="F7" s="80" t="s">
        <v>2507</v>
      </c>
      <c r="G7" s="80" t="s">
        <v>2507</v>
      </c>
      <c r="H7" s="80" t="s">
        <v>2507</v>
      </c>
      <c r="I7" s="80" t="s">
        <v>2507</v>
      </c>
      <c r="J7" s="80" t="s">
        <v>2507</v>
      </c>
      <c r="K7" s="80" t="s">
        <v>2507</v>
      </c>
      <c r="L7" s="80" t="s">
        <v>2507</v>
      </c>
      <c r="M7" s="80" t="s">
        <v>2507</v>
      </c>
      <c r="N7" s="80" t="s">
        <v>2507</v>
      </c>
      <c r="O7" s="80" t="s">
        <v>2507</v>
      </c>
      <c r="P7" s="80" t="s">
        <v>2507</v>
      </c>
      <c r="Q7" s="80" t="s">
        <v>2507</v>
      </c>
      <c r="R7" s="80" t="s">
        <v>2507</v>
      </c>
      <c r="S7" s="80" t="s">
        <v>2507</v>
      </c>
    </row>
    <row r="8" spans="2:19" ht="12.75" customHeight="1" x14ac:dyDescent="0.2">
      <c r="B8" s="59" t="s">
        <v>71</v>
      </c>
      <c r="C8" s="4" t="s">
        <v>72</v>
      </c>
      <c r="D8" s="4" t="s">
        <v>1723</v>
      </c>
      <c r="E8" s="4" t="s">
        <v>73</v>
      </c>
      <c r="F8" s="4" t="s">
        <v>220</v>
      </c>
      <c r="G8" s="4" t="s">
        <v>74</v>
      </c>
      <c r="H8" s="4" t="s">
        <v>75</v>
      </c>
      <c r="I8" s="4" t="s">
        <v>137</v>
      </c>
      <c r="J8" s="4" t="s">
        <v>138</v>
      </c>
      <c r="K8" s="4" t="s">
        <v>76</v>
      </c>
      <c r="L8" s="4" t="s">
        <v>77</v>
      </c>
      <c r="M8" s="4" t="s">
        <v>241</v>
      </c>
      <c r="N8" s="4" t="s">
        <v>139</v>
      </c>
      <c r="O8" s="4" t="s">
        <v>140</v>
      </c>
      <c r="P8" s="4" t="s">
        <v>9</v>
      </c>
      <c r="Q8" s="4" t="s">
        <v>142</v>
      </c>
      <c r="R8" s="4" t="s">
        <v>80</v>
      </c>
      <c r="S8" s="62" t="s">
        <v>222</v>
      </c>
    </row>
    <row r="9" spans="2:19" ht="12.75" customHeight="1" x14ac:dyDescent="0.2">
      <c r="B9" s="70" t="s">
        <v>2507</v>
      </c>
      <c r="C9" s="56" t="s">
        <v>2507</v>
      </c>
      <c r="D9" s="56" t="s">
        <v>2507</v>
      </c>
      <c r="E9" s="56" t="s">
        <v>2507</v>
      </c>
      <c r="F9" s="56" t="s">
        <v>2507</v>
      </c>
      <c r="G9" s="56" t="s">
        <v>2507</v>
      </c>
      <c r="H9" s="56" t="s">
        <v>2507</v>
      </c>
      <c r="I9" s="6" t="s">
        <v>144</v>
      </c>
      <c r="J9" s="6" t="s">
        <v>145</v>
      </c>
      <c r="K9" s="56" t="s">
        <v>2507</v>
      </c>
      <c r="L9" s="6" t="s">
        <v>12</v>
      </c>
      <c r="M9" s="6" t="s">
        <v>12</v>
      </c>
      <c r="N9" s="6" t="s">
        <v>146</v>
      </c>
      <c r="O9" s="6" t="s">
        <v>147</v>
      </c>
      <c r="P9" s="6" t="s">
        <v>11</v>
      </c>
      <c r="Q9" s="6" t="s">
        <v>12</v>
      </c>
      <c r="R9" s="6" t="s">
        <v>12</v>
      </c>
      <c r="S9" s="63" t="s">
        <v>12</v>
      </c>
    </row>
    <row r="10" spans="2:19" ht="12.75" customHeight="1" x14ac:dyDescent="0.2">
      <c r="B10" s="70" t="s">
        <v>2507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" t="s">
        <v>153</v>
      </c>
      <c r="S10" s="63" t="s">
        <v>223</v>
      </c>
    </row>
    <row r="11" spans="2:19" ht="12.75" customHeight="1" x14ac:dyDescent="0.2">
      <c r="B11" s="60" t="s">
        <v>1724</v>
      </c>
      <c r="C11" s="57" t="s">
        <v>2507</v>
      </c>
      <c r="D11" s="57" t="s">
        <v>2507</v>
      </c>
      <c r="E11" s="57" t="s">
        <v>2507</v>
      </c>
      <c r="F11" s="57" t="s">
        <v>2507</v>
      </c>
      <c r="G11" s="57" t="s">
        <v>2507</v>
      </c>
      <c r="H11" s="57" t="s">
        <v>2507</v>
      </c>
      <c r="I11" s="57" t="s">
        <v>2507</v>
      </c>
      <c r="J11" s="23">
        <v>4.3135061399770001</v>
      </c>
      <c r="K11" s="57" t="s">
        <v>2507</v>
      </c>
      <c r="L11" s="57" t="s">
        <v>2507</v>
      </c>
      <c r="M11" s="57" t="s">
        <v>2507</v>
      </c>
      <c r="N11" s="57" t="s">
        <v>2507</v>
      </c>
      <c r="O11" s="57" t="s">
        <v>2507</v>
      </c>
      <c r="P11" s="23">
        <v>11867.397269999999</v>
      </c>
      <c r="Q11" s="57" t="s">
        <v>2507</v>
      </c>
      <c r="R11" s="20">
        <v>1</v>
      </c>
      <c r="S11" s="64">
        <v>9.7267163829999996E-3</v>
      </c>
    </row>
    <row r="12" spans="2:19" ht="12.75" customHeight="1" x14ac:dyDescent="0.2">
      <c r="B12" s="60" t="s">
        <v>1725</v>
      </c>
      <c r="C12" s="57" t="s">
        <v>2507</v>
      </c>
      <c r="D12" s="57" t="s">
        <v>2507</v>
      </c>
      <c r="E12" s="57" t="s">
        <v>2507</v>
      </c>
      <c r="F12" s="57" t="s">
        <v>2507</v>
      </c>
      <c r="G12" s="57" t="s">
        <v>2507</v>
      </c>
      <c r="H12" s="57" t="s">
        <v>2507</v>
      </c>
      <c r="I12" s="57" t="s">
        <v>2507</v>
      </c>
      <c r="J12" s="23">
        <v>4.3135061399770001</v>
      </c>
      <c r="K12" s="57" t="s">
        <v>2507</v>
      </c>
      <c r="L12" s="57" t="s">
        <v>2507</v>
      </c>
      <c r="M12" s="57" t="s">
        <v>2507</v>
      </c>
      <c r="N12" s="57" t="s">
        <v>2507</v>
      </c>
      <c r="O12" s="57" t="s">
        <v>2507</v>
      </c>
      <c r="P12" s="23">
        <v>11867.397269999999</v>
      </c>
      <c r="Q12" s="57" t="s">
        <v>2507</v>
      </c>
      <c r="R12" s="20">
        <v>1</v>
      </c>
      <c r="S12" s="64">
        <v>9.7267163829999996E-3</v>
      </c>
    </row>
    <row r="13" spans="2:19" ht="12.75" customHeight="1" x14ac:dyDescent="0.2">
      <c r="B13" s="60" t="s">
        <v>1726</v>
      </c>
      <c r="C13" s="57" t="s">
        <v>2507</v>
      </c>
      <c r="D13" s="57" t="s">
        <v>2507</v>
      </c>
      <c r="E13" s="57" t="s">
        <v>2507</v>
      </c>
      <c r="F13" s="57" t="s">
        <v>2507</v>
      </c>
      <c r="G13" s="57" t="s">
        <v>2507</v>
      </c>
      <c r="H13" s="57" t="s">
        <v>2507</v>
      </c>
      <c r="I13" s="57" t="s">
        <v>2507</v>
      </c>
      <c r="J13" s="23">
        <v>6.1777503239970004</v>
      </c>
      <c r="K13" s="57" t="s">
        <v>2507</v>
      </c>
      <c r="L13" s="57" t="s">
        <v>2507</v>
      </c>
      <c r="M13" s="57" t="s">
        <v>2507</v>
      </c>
      <c r="N13" s="57" t="s">
        <v>2507</v>
      </c>
      <c r="O13" s="57" t="s">
        <v>2507</v>
      </c>
      <c r="P13" s="23">
        <v>5114.1781700000001</v>
      </c>
      <c r="Q13" s="57" t="s">
        <v>2507</v>
      </c>
      <c r="R13" s="20">
        <v>0.43094353830400001</v>
      </c>
      <c r="S13" s="64">
        <v>4.1916655740000001E-3</v>
      </c>
    </row>
    <row r="14" spans="2:19" ht="12.75" customHeight="1" x14ac:dyDescent="0.2">
      <c r="B14" s="61" t="s">
        <v>1727</v>
      </c>
      <c r="C14" s="14" t="s">
        <v>1728</v>
      </c>
      <c r="D14" s="14" t="s">
        <v>1714</v>
      </c>
      <c r="E14" s="22">
        <v>1150</v>
      </c>
      <c r="F14" s="14" t="s">
        <v>725</v>
      </c>
      <c r="G14" s="14" t="s">
        <v>95</v>
      </c>
      <c r="H14" s="14" t="s">
        <v>96</v>
      </c>
      <c r="I14" s="57" t="s">
        <v>2507</v>
      </c>
      <c r="J14" s="24">
        <v>6.12</v>
      </c>
      <c r="K14" s="14" t="s">
        <v>49</v>
      </c>
      <c r="L14" s="13">
        <v>4.9000000000000002E-2</v>
      </c>
      <c r="M14" s="13">
        <v>2.6599999999999999E-2</v>
      </c>
      <c r="N14" s="24">
        <v>506071.48</v>
      </c>
      <c r="O14" s="24">
        <v>153.22999999999999</v>
      </c>
      <c r="P14" s="24">
        <v>775.45333000000005</v>
      </c>
      <c r="Q14" s="13">
        <v>3.3711305599999999E-4</v>
      </c>
      <c r="R14" s="13">
        <v>6.5343167701999993E-2</v>
      </c>
      <c r="S14" s="65">
        <v>6.3557445899999998E-4</v>
      </c>
    </row>
    <row r="15" spans="2:19" ht="12.75" customHeight="1" x14ac:dyDescent="0.2">
      <c r="B15" s="61" t="s">
        <v>1729</v>
      </c>
      <c r="C15" s="14" t="s">
        <v>1730</v>
      </c>
      <c r="D15" s="14" t="s">
        <v>1714</v>
      </c>
      <c r="E15" s="22">
        <v>1150</v>
      </c>
      <c r="F15" s="14" t="s">
        <v>1731</v>
      </c>
      <c r="G15" s="14" t="s">
        <v>95</v>
      </c>
      <c r="H15" s="14" t="s">
        <v>96</v>
      </c>
      <c r="I15" s="57" t="s">
        <v>2507</v>
      </c>
      <c r="J15" s="24">
        <v>9.7899999999999991</v>
      </c>
      <c r="K15" s="14" t="s">
        <v>49</v>
      </c>
      <c r="L15" s="13">
        <v>4.1000000000000002E-2</v>
      </c>
      <c r="M15" s="13">
        <v>2.8299999999999999E-2</v>
      </c>
      <c r="N15" s="24">
        <v>1196581.26</v>
      </c>
      <c r="O15" s="24">
        <v>132.19</v>
      </c>
      <c r="P15" s="24">
        <v>1581.7607700000001</v>
      </c>
      <c r="Q15" s="13">
        <v>3.2952024099999999E-4</v>
      </c>
      <c r="R15" s="13">
        <v>0.133286240783</v>
      </c>
      <c r="S15" s="65">
        <v>1.296437461E-3</v>
      </c>
    </row>
    <row r="16" spans="2:19" ht="12.75" customHeight="1" x14ac:dyDescent="0.2">
      <c r="B16" s="61" t="s">
        <v>1732</v>
      </c>
      <c r="C16" s="14" t="s">
        <v>1733</v>
      </c>
      <c r="D16" s="14" t="s">
        <v>1714</v>
      </c>
      <c r="E16" s="22">
        <v>1315</v>
      </c>
      <c r="F16" s="14" t="s">
        <v>696</v>
      </c>
      <c r="G16" s="14" t="s">
        <v>275</v>
      </c>
      <c r="H16" s="14" t="s">
        <v>276</v>
      </c>
      <c r="I16" s="57" t="s">
        <v>2507</v>
      </c>
      <c r="J16" s="24">
        <v>5.29</v>
      </c>
      <c r="K16" s="14" t="s">
        <v>49</v>
      </c>
      <c r="L16" s="13">
        <v>2.1399999999999999E-2</v>
      </c>
      <c r="M16" s="13">
        <v>2.1499999999999998E-2</v>
      </c>
      <c r="N16" s="24">
        <v>334026.14</v>
      </c>
      <c r="O16" s="24">
        <v>113.7</v>
      </c>
      <c r="P16" s="24">
        <v>379.78771999999998</v>
      </c>
      <c r="Q16" s="13">
        <v>8.5651020199999995E-4</v>
      </c>
      <c r="R16" s="13">
        <v>3.2002612818000001E-2</v>
      </c>
      <c r="S16" s="65">
        <v>3.1128033799999999E-4</v>
      </c>
    </row>
    <row r="17" spans="2:19" ht="12.75" customHeight="1" x14ac:dyDescent="0.2">
      <c r="B17" s="61" t="s">
        <v>1734</v>
      </c>
      <c r="C17" s="14" t="s">
        <v>1735</v>
      </c>
      <c r="D17" s="14" t="s">
        <v>1714</v>
      </c>
      <c r="E17" s="22">
        <v>2388</v>
      </c>
      <c r="F17" s="14" t="s">
        <v>1731</v>
      </c>
      <c r="G17" s="14" t="s">
        <v>275</v>
      </c>
      <c r="H17" s="14" t="s">
        <v>276</v>
      </c>
      <c r="I17" s="57" t="s">
        <v>2507</v>
      </c>
      <c r="J17" s="24">
        <v>4.5999999999999996</v>
      </c>
      <c r="K17" s="14" t="s">
        <v>49</v>
      </c>
      <c r="L17" s="13">
        <v>1.55E-2</v>
      </c>
      <c r="M17" s="13">
        <v>2.7099999999999999E-2</v>
      </c>
      <c r="N17" s="24">
        <v>1567500</v>
      </c>
      <c r="O17" s="24">
        <v>100.13</v>
      </c>
      <c r="P17" s="24">
        <v>1569.53775</v>
      </c>
      <c r="Q17" s="13">
        <v>2.7499999999999998E-3</v>
      </c>
      <c r="R17" s="13">
        <v>0.13225627441999999</v>
      </c>
      <c r="S17" s="65">
        <v>1.286419271E-3</v>
      </c>
    </row>
    <row r="18" spans="2:19" ht="12.75" customHeight="1" x14ac:dyDescent="0.2">
      <c r="B18" s="61" t="s">
        <v>1736</v>
      </c>
      <c r="C18" s="14" t="s">
        <v>1737</v>
      </c>
      <c r="D18" s="14" t="s">
        <v>1714</v>
      </c>
      <c r="E18" s="22">
        <v>1809</v>
      </c>
      <c r="F18" s="14" t="s">
        <v>725</v>
      </c>
      <c r="G18" s="14" t="s">
        <v>275</v>
      </c>
      <c r="H18" s="14" t="s">
        <v>276</v>
      </c>
      <c r="I18" s="57" t="s">
        <v>2507</v>
      </c>
      <c r="J18" s="24">
        <v>7.93</v>
      </c>
      <c r="K18" s="14" t="s">
        <v>49</v>
      </c>
      <c r="L18" s="13">
        <v>8.3000000000000001E-3</v>
      </c>
      <c r="M18" s="13">
        <v>2.6700000000000002E-2</v>
      </c>
      <c r="N18" s="24">
        <v>101934.76</v>
      </c>
      <c r="O18" s="24">
        <v>96.33</v>
      </c>
      <c r="P18" s="24">
        <v>98.193749999999994</v>
      </c>
      <c r="Q18" s="13">
        <v>3.0838857600000002E-4</v>
      </c>
      <c r="R18" s="13">
        <v>8.2742447869999999E-3</v>
      </c>
      <c r="S18" s="65">
        <v>8.0481232335556898E-5</v>
      </c>
    </row>
    <row r="19" spans="2:19" ht="12.75" customHeight="1" x14ac:dyDescent="0.2">
      <c r="B19" s="61" t="s">
        <v>1738</v>
      </c>
      <c r="C19" s="14" t="s">
        <v>1739</v>
      </c>
      <c r="D19" s="14" t="s">
        <v>1714</v>
      </c>
      <c r="E19" s="22">
        <v>1418</v>
      </c>
      <c r="F19" s="14" t="s">
        <v>725</v>
      </c>
      <c r="G19" s="14" t="s">
        <v>307</v>
      </c>
      <c r="H19" s="14" t="s">
        <v>276</v>
      </c>
      <c r="I19" s="57" t="s">
        <v>2507</v>
      </c>
      <c r="J19" s="24">
        <v>1.65</v>
      </c>
      <c r="K19" s="14" t="s">
        <v>49</v>
      </c>
      <c r="L19" s="13">
        <v>5.6000000000000001E-2</v>
      </c>
      <c r="M19" s="13">
        <v>2.35E-2</v>
      </c>
      <c r="N19" s="24">
        <v>428111.68</v>
      </c>
      <c r="O19" s="24">
        <v>141.88</v>
      </c>
      <c r="P19" s="24">
        <v>607.40485000000001</v>
      </c>
      <c r="Q19" s="13">
        <v>1.1288512880000001E-3</v>
      </c>
      <c r="R19" s="13">
        <v>5.1182650768E-2</v>
      </c>
      <c r="S19" s="65">
        <v>4.9783912699999996E-4</v>
      </c>
    </row>
    <row r="20" spans="2:19" ht="12.75" customHeight="1" x14ac:dyDescent="0.2">
      <c r="B20" s="61" t="s">
        <v>1740</v>
      </c>
      <c r="C20" s="14" t="s">
        <v>1741</v>
      </c>
      <c r="D20" s="14" t="s">
        <v>1714</v>
      </c>
      <c r="E20" s="22">
        <v>2422</v>
      </c>
      <c r="F20" s="14" t="s">
        <v>696</v>
      </c>
      <c r="G20" s="14" t="s">
        <v>434</v>
      </c>
      <c r="H20" s="14" t="s">
        <v>96</v>
      </c>
      <c r="I20" s="57" t="s">
        <v>2507</v>
      </c>
      <c r="J20" s="24">
        <v>3.46</v>
      </c>
      <c r="K20" s="14" t="s">
        <v>49</v>
      </c>
      <c r="L20" s="13">
        <v>3.6400000000000002E-2</v>
      </c>
      <c r="M20" s="13">
        <v>3.2399999999999998E-2</v>
      </c>
      <c r="N20" s="24">
        <v>100000</v>
      </c>
      <c r="O20" s="24">
        <v>102.04</v>
      </c>
      <c r="P20" s="24">
        <v>102.04</v>
      </c>
      <c r="Q20" s="13">
        <v>2.02330032E-4</v>
      </c>
      <c r="R20" s="13">
        <v>8.5983470239999991E-3</v>
      </c>
      <c r="S20" s="65">
        <v>8.3633682872079199E-5</v>
      </c>
    </row>
    <row r="21" spans="2:19" ht="12.75" customHeight="1" x14ac:dyDescent="0.2">
      <c r="B21" s="60" t="s">
        <v>1742</v>
      </c>
      <c r="C21" s="57" t="s">
        <v>2507</v>
      </c>
      <c r="D21" s="57" t="s">
        <v>2507</v>
      </c>
      <c r="E21" s="57" t="s">
        <v>2507</v>
      </c>
      <c r="F21" s="57" t="s">
        <v>2507</v>
      </c>
      <c r="G21" s="57" t="s">
        <v>2507</v>
      </c>
      <c r="H21" s="57" t="s">
        <v>2507</v>
      </c>
      <c r="I21" s="57" t="s">
        <v>2507</v>
      </c>
      <c r="J21" s="23">
        <v>2.9017235858669999</v>
      </c>
      <c r="K21" s="57" t="s">
        <v>2507</v>
      </c>
      <c r="L21" s="57" t="s">
        <v>2507</v>
      </c>
      <c r="M21" s="57" t="s">
        <v>2507</v>
      </c>
      <c r="N21" s="57" t="s">
        <v>2507</v>
      </c>
      <c r="O21" s="57" t="s">
        <v>2507</v>
      </c>
      <c r="P21" s="23">
        <v>6753.2191000000003</v>
      </c>
      <c r="Q21" s="57" t="s">
        <v>2507</v>
      </c>
      <c r="R21" s="20">
        <v>0.56905646169500002</v>
      </c>
      <c r="S21" s="64">
        <v>5.5350508090000004E-3</v>
      </c>
    </row>
    <row r="22" spans="2:19" ht="12.75" customHeight="1" x14ac:dyDescent="0.2">
      <c r="B22" s="61" t="s">
        <v>1743</v>
      </c>
      <c r="C22" s="14" t="s">
        <v>1744</v>
      </c>
      <c r="D22" s="14" t="s">
        <v>1714</v>
      </c>
      <c r="E22" s="22">
        <v>1315</v>
      </c>
      <c r="F22" s="14" t="s">
        <v>696</v>
      </c>
      <c r="G22" s="14" t="s">
        <v>275</v>
      </c>
      <c r="H22" s="14" t="s">
        <v>276</v>
      </c>
      <c r="I22" s="57" t="s">
        <v>2507</v>
      </c>
      <c r="J22" s="24">
        <v>4.8899999999999997</v>
      </c>
      <c r="K22" s="14" t="s">
        <v>49</v>
      </c>
      <c r="L22" s="13">
        <v>3.7400000000000003E-2</v>
      </c>
      <c r="M22" s="13">
        <v>4.9200000000000001E-2</v>
      </c>
      <c r="N22" s="24">
        <v>707349.48</v>
      </c>
      <c r="O22" s="24">
        <v>95.74</v>
      </c>
      <c r="P22" s="24">
        <v>677.21639000000005</v>
      </c>
      <c r="Q22" s="13">
        <v>1.1367954879999999E-3</v>
      </c>
      <c r="R22" s="13">
        <v>5.7065283532000001E-2</v>
      </c>
      <c r="S22" s="65">
        <v>5.5505782800000002E-4</v>
      </c>
    </row>
    <row r="23" spans="2:19" ht="12.75" customHeight="1" x14ac:dyDescent="0.2">
      <c r="B23" s="61" t="s">
        <v>1745</v>
      </c>
      <c r="C23" s="14" t="s">
        <v>1746</v>
      </c>
      <c r="D23" s="14" t="s">
        <v>1714</v>
      </c>
      <c r="E23" s="22">
        <v>1315</v>
      </c>
      <c r="F23" s="14" t="s">
        <v>696</v>
      </c>
      <c r="G23" s="14" t="s">
        <v>275</v>
      </c>
      <c r="H23" s="14" t="s">
        <v>276</v>
      </c>
      <c r="I23" s="57" t="s">
        <v>2507</v>
      </c>
      <c r="J23" s="24">
        <v>1.17</v>
      </c>
      <c r="K23" s="14" t="s">
        <v>49</v>
      </c>
      <c r="L23" s="13">
        <v>2.5000000000000001E-2</v>
      </c>
      <c r="M23" s="13">
        <v>4.41E-2</v>
      </c>
      <c r="N23" s="24">
        <v>539848.78</v>
      </c>
      <c r="O23" s="24">
        <v>98.59</v>
      </c>
      <c r="P23" s="24">
        <v>532.23690999999997</v>
      </c>
      <c r="Q23" s="13">
        <v>1.3230110930000001E-3</v>
      </c>
      <c r="R23" s="13">
        <v>4.4848663770999997E-2</v>
      </c>
      <c r="S23" s="65">
        <v>4.3623023200000001E-4</v>
      </c>
    </row>
    <row r="24" spans="2:19" ht="12.75" customHeight="1" x14ac:dyDescent="0.2">
      <c r="B24" s="61" t="s">
        <v>1747</v>
      </c>
      <c r="C24" s="14" t="s">
        <v>1748</v>
      </c>
      <c r="D24" s="14" t="s">
        <v>1714</v>
      </c>
      <c r="E24" s="22">
        <v>1666</v>
      </c>
      <c r="F24" s="14" t="s">
        <v>1749</v>
      </c>
      <c r="G24" s="14" t="s">
        <v>718</v>
      </c>
      <c r="H24" s="14" t="s">
        <v>276</v>
      </c>
      <c r="I24" s="57" t="s">
        <v>2507</v>
      </c>
      <c r="J24" s="24">
        <v>2.2400000000000002</v>
      </c>
      <c r="K24" s="14" t="s">
        <v>49</v>
      </c>
      <c r="L24" s="13">
        <v>3.1E-2</v>
      </c>
      <c r="M24" s="13">
        <v>4.7500000000000001E-2</v>
      </c>
      <c r="N24" s="24">
        <v>82908.320000000007</v>
      </c>
      <c r="O24" s="24">
        <v>96.57</v>
      </c>
      <c r="P24" s="24">
        <v>80.06456</v>
      </c>
      <c r="Q24" s="13">
        <v>1.17578606E-4</v>
      </c>
      <c r="R24" s="13">
        <v>6.7465981099999999E-3</v>
      </c>
      <c r="S24" s="65">
        <v>6.5622246377230103E-5</v>
      </c>
    </row>
    <row r="25" spans="2:19" ht="12.75" customHeight="1" x14ac:dyDescent="0.2">
      <c r="B25" s="61" t="s">
        <v>1750</v>
      </c>
      <c r="C25" s="14" t="s">
        <v>1751</v>
      </c>
      <c r="D25" s="14" t="s">
        <v>1714</v>
      </c>
      <c r="E25" s="22">
        <v>2250</v>
      </c>
      <c r="F25" s="14" t="s">
        <v>1752</v>
      </c>
      <c r="G25" s="14" t="s">
        <v>434</v>
      </c>
      <c r="H25" s="14" t="s">
        <v>96</v>
      </c>
      <c r="I25" s="57" t="s">
        <v>2507</v>
      </c>
      <c r="J25" s="24">
        <v>3.52</v>
      </c>
      <c r="K25" s="14" t="s">
        <v>49</v>
      </c>
      <c r="L25" s="13">
        <v>3.3500000000000002E-2</v>
      </c>
      <c r="M25" s="13">
        <v>6.2399999999999997E-2</v>
      </c>
      <c r="N25" s="24">
        <v>360000</v>
      </c>
      <c r="O25" s="24">
        <v>90.79</v>
      </c>
      <c r="P25" s="24">
        <v>326.84399999999999</v>
      </c>
      <c r="Q25" s="13">
        <v>4.4999999999999999E-4</v>
      </c>
      <c r="R25" s="13">
        <v>2.7541338051000001E-2</v>
      </c>
      <c r="S25" s="65">
        <v>2.6788678400000001E-4</v>
      </c>
    </row>
    <row r="26" spans="2:19" ht="12.75" customHeight="1" x14ac:dyDescent="0.2">
      <c r="B26" s="61" t="s">
        <v>1753</v>
      </c>
      <c r="C26" s="14" t="s">
        <v>1754</v>
      </c>
      <c r="D26" s="14" t="s">
        <v>1714</v>
      </c>
      <c r="E26" s="22">
        <v>2419</v>
      </c>
      <c r="F26" s="14" t="s">
        <v>1397</v>
      </c>
      <c r="G26" s="14" t="s">
        <v>450</v>
      </c>
      <c r="H26" s="14" t="s">
        <v>276</v>
      </c>
      <c r="I26" s="57" t="s">
        <v>2507</v>
      </c>
      <c r="J26" s="24">
        <v>1.18</v>
      </c>
      <c r="K26" s="14" t="s">
        <v>49</v>
      </c>
      <c r="L26" s="13">
        <v>7.2499999999999995E-2</v>
      </c>
      <c r="M26" s="13">
        <v>7.6499999999999999E-2</v>
      </c>
      <c r="N26" s="24">
        <v>415800.3</v>
      </c>
      <c r="O26" s="24">
        <v>98.53</v>
      </c>
      <c r="P26" s="24">
        <v>409.68804</v>
      </c>
      <c r="Q26" s="13">
        <v>5.797101509E-3</v>
      </c>
      <c r="R26" s="13">
        <v>3.4522147583999997E-2</v>
      </c>
      <c r="S26" s="65">
        <v>3.3578713799999998E-4</v>
      </c>
    </row>
    <row r="27" spans="2:19" ht="12.75" customHeight="1" x14ac:dyDescent="0.2">
      <c r="B27" s="61" t="s">
        <v>1755</v>
      </c>
      <c r="C27" s="14" t="s">
        <v>1756</v>
      </c>
      <c r="D27" s="14" t="s">
        <v>1714</v>
      </c>
      <c r="E27" s="22">
        <v>318</v>
      </c>
      <c r="F27" s="14" t="s">
        <v>1757</v>
      </c>
      <c r="G27" s="14" t="s">
        <v>501</v>
      </c>
      <c r="H27" s="14" t="s">
        <v>276</v>
      </c>
      <c r="I27" s="57" t="s">
        <v>2507</v>
      </c>
      <c r="J27" s="24">
        <v>1.97</v>
      </c>
      <c r="K27" s="14" t="s">
        <v>49</v>
      </c>
      <c r="L27" s="13">
        <v>2.1000000000000001E-2</v>
      </c>
      <c r="M27" s="13">
        <v>6.3500000000000001E-2</v>
      </c>
      <c r="N27" s="24">
        <v>168571.5</v>
      </c>
      <c r="O27" s="24">
        <v>93.83</v>
      </c>
      <c r="P27" s="24">
        <v>158.17063999999999</v>
      </c>
      <c r="Q27" s="13">
        <v>2.6855640619999998E-3</v>
      </c>
      <c r="R27" s="13">
        <v>1.3328165931999999E-2</v>
      </c>
      <c r="S27" s="65">
        <v>1.2963928900000001E-4</v>
      </c>
    </row>
    <row r="28" spans="2:19" ht="12.75" customHeight="1" x14ac:dyDescent="0.2">
      <c r="B28" s="61" t="s">
        <v>1758</v>
      </c>
      <c r="C28" s="14" t="s">
        <v>1759</v>
      </c>
      <c r="D28" s="14" t="s">
        <v>1714</v>
      </c>
      <c r="E28" s="22">
        <v>1763</v>
      </c>
      <c r="F28" s="14" t="s">
        <v>1397</v>
      </c>
      <c r="G28" s="14" t="s">
        <v>501</v>
      </c>
      <c r="H28" s="14" t="s">
        <v>276</v>
      </c>
      <c r="I28" s="57" t="s">
        <v>2507</v>
      </c>
      <c r="J28" s="24">
        <v>4.1399999999999997</v>
      </c>
      <c r="K28" s="14" t="s">
        <v>49</v>
      </c>
      <c r="L28" s="13">
        <v>7.3099999999999998E-2</v>
      </c>
      <c r="M28" s="13">
        <v>7.3700000000000002E-2</v>
      </c>
      <c r="N28" s="24">
        <v>16</v>
      </c>
      <c r="O28" s="24">
        <v>5156460</v>
      </c>
      <c r="P28" s="24">
        <v>825.03359999999998</v>
      </c>
      <c r="Q28" s="13">
        <v>3.2000000000000002E-3</v>
      </c>
      <c r="R28" s="13">
        <v>6.9521023121000003E-2</v>
      </c>
      <c r="S28" s="65">
        <v>6.7621127400000001E-4</v>
      </c>
    </row>
    <row r="29" spans="2:19" ht="12.75" customHeight="1" x14ac:dyDescent="0.2">
      <c r="B29" s="61" t="s">
        <v>1760</v>
      </c>
      <c r="C29" s="14" t="s">
        <v>1761</v>
      </c>
      <c r="D29" s="14" t="s">
        <v>1714</v>
      </c>
      <c r="E29" s="22">
        <v>1721</v>
      </c>
      <c r="F29" s="14" t="s">
        <v>519</v>
      </c>
      <c r="G29" s="14" t="s">
        <v>562</v>
      </c>
      <c r="H29" s="14" t="s">
        <v>96</v>
      </c>
      <c r="I29" s="57" t="s">
        <v>2507</v>
      </c>
      <c r="J29" s="24">
        <v>2.82</v>
      </c>
      <c r="K29" s="14" t="s">
        <v>49</v>
      </c>
      <c r="L29" s="13">
        <v>2.86E-2</v>
      </c>
      <c r="M29" s="13">
        <v>6.6299999999999998E-2</v>
      </c>
      <c r="N29" s="24">
        <v>428571.48</v>
      </c>
      <c r="O29" s="24">
        <v>90.22</v>
      </c>
      <c r="P29" s="24">
        <v>386.65719000000001</v>
      </c>
      <c r="Q29" s="13">
        <v>3.7488753599999999E-3</v>
      </c>
      <c r="R29" s="13">
        <v>3.2581465100999997E-2</v>
      </c>
      <c r="S29" s="65">
        <v>3.1691066999999998E-4</v>
      </c>
    </row>
    <row r="30" spans="2:19" ht="12.75" customHeight="1" x14ac:dyDescent="0.2">
      <c r="B30" s="61" t="s">
        <v>1762</v>
      </c>
      <c r="C30" s="14" t="s">
        <v>1763</v>
      </c>
      <c r="D30" s="14" t="s">
        <v>1714</v>
      </c>
      <c r="E30" s="22">
        <v>608</v>
      </c>
      <c r="F30" s="14" t="s">
        <v>1757</v>
      </c>
      <c r="G30" s="14" t="s">
        <v>544</v>
      </c>
      <c r="H30" s="14" t="s">
        <v>276</v>
      </c>
      <c r="I30" s="57" t="s">
        <v>2507</v>
      </c>
      <c r="J30" s="24">
        <v>2.65</v>
      </c>
      <c r="K30" s="14" t="s">
        <v>49</v>
      </c>
      <c r="L30" s="13">
        <v>4.4699999999999997E-2</v>
      </c>
      <c r="M30" s="13">
        <v>7.0999999999999994E-2</v>
      </c>
      <c r="N30" s="24">
        <v>1593777.85</v>
      </c>
      <c r="O30" s="24">
        <v>93.71</v>
      </c>
      <c r="P30" s="24">
        <v>1493.5292199999999</v>
      </c>
      <c r="Q30" s="13">
        <v>3.3038510239999999E-3</v>
      </c>
      <c r="R30" s="13">
        <v>0.12585145554800001</v>
      </c>
      <c r="S30" s="65">
        <v>1.224121414E-3</v>
      </c>
    </row>
    <row r="31" spans="2:19" ht="12.75" customHeight="1" x14ac:dyDescent="0.2">
      <c r="B31" s="61" t="s">
        <v>1764</v>
      </c>
      <c r="C31" s="14" t="s">
        <v>1765</v>
      </c>
      <c r="D31" s="14" t="s">
        <v>1714</v>
      </c>
      <c r="E31" s="22">
        <v>209</v>
      </c>
      <c r="F31" s="14" t="s">
        <v>1397</v>
      </c>
      <c r="G31" s="14" t="s">
        <v>943</v>
      </c>
      <c r="H31" s="14" t="s">
        <v>276</v>
      </c>
      <c r="I31" s="57" t="s">
        <v>2507</v>
      </c>
      <c r="J31" s="24">
        <v>3.51</v>
      </c>
      <c r="K31" s="14" t="s">
        <v>49</v>
      </c>
      <c r="L31" s="13">
        <v>7.7499999999999999E-2</v>
      </c>
      <c r="M31" s="13">
        <v>8.8200000000000001E-2</v>
      </c>
      <c r="N31" s="24">
        <v>540000</v>
      </c>
      <c r="O31" s="24">
        <v>97.04</v>
      </c>
      <c r="P31" s="24">
        <v>524.01599999999996</v>
      </c>
      <c r="Q31" s="13">
        <v>1.5428571428E-2</v>
      </c>
      <c r="R31" s="13">
        <v>4.4155933106000002E-2</v>
      </c>
      <c r="S31" s="65">
        <v>4.2949223699999999E-4</v>
      </c>
    </row>
    <row r="32" spans="2:19" ht="12.75" customHeight="1" x14ac:dyDescent="0.2">
      <c r="B32" s="61" t="s">
        <v>1766</v>
      </c>
      <c r="C32" s="14" t="s">
        <v>1767</v>
      </c>
      <c r="D32" s="14" t="s">
        <v>1714</v>
      </c>
      <c r="E32" s="22">
        <v>604</v>
      </c>
      <c r="F32" s="14" t="s">
        <v>1397</v>
      </c>
      <c r="G32" s="14" t="s">
        <v>233</v>
      </c>
      <c r="H32" s="14" t="s">
        <v>234</v>
      </c>
      <c r="I32" s="57" t="s">
        <v>2507</v>
      </c>
      <c r="J32" s="24">
        <v>2.73</v>
      </c>
      <c r="K32" s="14" t="s">
        <v>49</v>
      </c>
      <c r="L32" s="13">
        <v>9.35E-2</v>
      </c>
      <c r="M32" s="13">
        <v>6.13E-2</v>
      </c>
      <c r="N32" s="24">
        <v>1174818.3999999999</v>
      </c>
      <c r="O32" s="24">
        <v>100</v>
      </c>
      <c r="P32" s="24">
        <v>1174.8184000000001</v>
      </c>
      <c r="Q32" s="13">
        <v>2.8E-3</v>
      </c>
      <c r="R32" s="13">
        <v>9.8995455639000002E-2</v>
      </c>
      <c r="S32" s="65">
        <v>9.6290071999999998E-4</v>
      </c>
    </row>
    <row r="33" spans="2:19" ht="12.75" customHeight="1" x14ac:dyDescent="0.2">
      <c r="B33" s="61" t="s">
        <v>1768</v>
      </c>
      <c r="C33" s="14" t="s">
        <v>1769</v>
      </c>
      <c r="D33" s="14" t="s">
        <v>1714</v>
      </c>
      <c r="E33" s="22">
        <v>599</v>
      </c>
      <c r="F33" s="14" t="s">
        <v>526</v>
      </c>
      <c r="G33" s="14" t="s">
        <v>233</v>
      </c>
      <c r="H33" s="14" t="s">
        <v>234</v>
      </c>
      <c r="I33" s="57" t="s">
        <v>2507</v>
      </c>
      <c r="J33" s="24">
        <v>0.16</v>
      </c>
      <c r="K33" s="14" t="s">
        <v>49</v>
      </c>
      <c r="L33" s="13">
        <v>4.1500000000000002E-2</v>
      </c>
      <c r="M33" s="13">
        <v>0.1167</v>
      </c>
      <c r="N33" s="24">
        <v>164500</v>
      </c>
      <c r="O33" s="24">
        <v>100.27</v>
      </c>
      <c r="P33" s="24">
        <v>164.94415000000001</v>
      </c>
      <c r="Q33" s="13">
        <v>4.1124999999999998E-3</v>
      </c>
      <c r="R33" s="13">
        <v>1.3898932196E-2</v>
      </c>
      <c r="S33" s="65">
        <v>1.3519097100000001E-4</v>
      </c>
    </row>
    <row r="34" spans="2:19" ht="12.75" customHeight="1" x14ac:dyDescent="0.2">
      <c r="B34" s="60" t="s">
        <v>1770</v>
      </c>
      <c r="C34" s="57" t="s">
        <v>2507</v>
      </c>
      <c r="D34" s="57" t="s">
        <v>2507</v>
      </c>
      <c r="E34" s="57" t="s">
        <v>2507</v>
      </c>
      <c r="F34" s="57" t="s">
        <v>2507</v>
      </c>
      <c r="G34" s="57" t="s">
        <v>2507</v>
      </c>
      <c r="H34" s="57" t="s">
        <v>2507</v>
      </c>
      <c r="I34" s="57" t="s">
        <v>2507</v>
      </c>
      <c r="J34" s="57" t="s">
        <v>2507</v>
      </c>
      <c r="K34" s="57" t="s">
        <v>2507</v>
      </c>
      <c r="L34" s="57" t="s">
        <v>2507</v>
      </c>
      <c r="M34" s="57" t="s">
        <v>2507</v>
      </c>
      <c r="N34" s="57" t="s">
        <v>2507</v>
      </c>
      <c r="O34" s="57" t="s">
        <v>2507</v>
      </c>
      <c r="P34" s="57" t="s">
        <v>2507</v>
      </c>
      <c r="Q34" s="57" t="s">
        <v>2507</v>
      </c>
      <c r="R34" s="57" t="s">
        <v>2507</v>
      </c>
      <c r="S34" s="71" t="s">
        <v>2507</v>
      </c>
    </row>
    <row r="35" spans="2:19" ht="12.75" customHeight="1" x14ac:dyDescent="0.2">
      <c r="B35" s="60" t="s">
        <v>1771</v>
      </c>
      <c r="C35" s="57" t="s">
        <v>2507</v>
      </c>
      <c r="D35" s="57" t="s">
        <v>2507</v>
      </c>
      <c r="E35" s="57" t="s">
        <v>2507</v>
      </c>
      <c r="F35" s="57" t="s">
        <v>2507</v>
      </c>
      <c r="G35" s="57" t="s">
        <v>2507</v>
      </c>
      <c r="H35" s="57" t="s">
        <v>2507</v>
      </c>
      <c r="I35" s="57" t="s">
        <v>2507</v>
      </c>
      <c r="J35" s="57" t="s">
        <v>2507</v>
      </c>
      <c r="K35" s="57" t="s">
        <v>2507</v>
      </c>
      <c r="L35" s="57" t="s">
        <v>2507</v>
      </c>
      <c r="M35" s="57" t="s">
        <v>2507</v>
      </c>
      <c r="N35" s="57" t="s">
        <v>2507</v>
      </c>
      <c r="O35" s="57" t="s">
        <v>2507</v>
      </c>
      <c r="P35" s="57" t="s">
        <v>2507</v>
      </c>
      <c r="Q35" s="57" t="s">
        <v>2507</v>
      </c>
      <c r="R35" s="57" t="s">
        <v>2507</v>
      </c>
      <c r="S35" s="71" t="s">
        <v>2507</v>
      </c>
    </row>
    <row r="36" spans="2:19" ht="12.75" customHeight="1" x14ac:dyDescent="0.2">
      <c r="B36" s="60" t="s">
        <v>1772</v>
      </c>
      <c r="C36" s="57" t="s">
        <v>2507</v>
      </c>
      <c r="D36" s="57" t="s">
        <v>2507</v>
      </c>
      <c r="E36" s="57" t="s">
        <v>2507</v>
      </c>
      <c r="F36" s="57" t="s">
        <v>2507</v>
      </c>
      <c r="G36" s="57" t="s">
        <v>2507</v>
      </c>
      <c r="H36" s="57" t="s">
        <v>2507</v>
      </c>
      <c r="I36" s="57" t="s">
        <v>2507</v>
      </c>
      <c r="J36" s="57" t="s">
        <v>2507</v>
      </c>
      <c r="K36" s="57" t="s">
        <v>2507</v>
      </c>
      <c r="L36" s="57" t="s">
        <v>2507</v>
      </c>
      <c r="M36" s="57" t="s">
        <v>2507</v>
      </c>
      <c r="N36" s="57" t="s">
        <v>2507</v>
      </c>
      <c r="O36" s="57" t="s">
        <v>2507</v>
      </c>
      <c r="P36" s="57" t="s">
        <v>2507</v>
      </c>
      <c r="Q36" s="57" t="s">
        <v>2507</v>
      </c>
      <c r="R36" s="57" t="s">
        <v>2507</v>
      </c>
      <c r="S36" s="71" t="s">
        <v>2507</v>
      </c>
    </row>
    <row r="37" spans="2:19" ht="12.75" customHeight="1" thickBot="1" x14ac:dyDescent="0.25">
      <c r="B37" s="60" t="s">
        <v>1773</v>
      </c>
      <c r="C37" s="57" t="s">
        <v>2507</v>
      </c>
      <c r="D37" s="57" t="s">
        <v>2507</v>
      </c>
      <c r="E37" s="57" t="s">
        <v>2507</v>
      </c>
      <c r="F37" s="57" t="s">
        <v>2507</v>
      </c>
      <c r="G37" s="57" t="s">
        <v>2507</v>
      </c>
      <c r="H37" s="57" t="s">
        <v>2507</v>
      </c>
      <c r="I37" s="57" t="s">
        <v>2507</v>
      </c>
      <c r="J37" s="57" t="s">
        <v>2507</v>
      </c>
      <c r="K37" s="57" t="s">
        <v>2507</v>
      </c>
      <c r="L37" s="57" t="s">
        <v>2507</v>
      </c>
      <c r="M37" s="57" t="s">
        <v>2507</v>
      </c>
      <c r="N37" s="57" t="s">
        <v>2507</v>
      </c>
      <c r="O37" s="57" t="s">
        <v>2507</v>
      </c>
      <c r="P37" s="57" t="s">
        <v>2507</v>
      </c>
      <c r="Q37" s="57" t="s">
        <v>2507</v>
      </c>
      <c r="R37" s="57" t="s">
        <v>2507</v>
      </c>
      <c r="S37" s="71" t="s">
        <v>2507</v>
      </c>
    </row>
    <row r="38" spans="2:19" ht="12.75" customHeight="1" x14ac:dyDescent="0.2">
      <c r="B38" s="67" t="s">
        <v>1774</v>
      </c>
      <c r="C38" s="72" t="s">
        <v>2507</v>
      </c>
      <c r="D38" s="72" t="s">
        <v>2507</v>
      </c>
      <c r="E38" s="72" t="s">
        <v>2507</v>
      </c>
      <c r="F38" s="72" t="s">
        <v>2507</v>
      </c>
      <c r="G38" s="72" t="s">
        <v>2507</v>
      </c>
      <c r="H38" s="72" t="s">
        <v>2507</v>
      </c>
      <c r="I38" s="72" t="s">
        <v>2507</v>
      </c>
      <c r="J38" s="72" t="s">
        <v>2507</v>
      </c>
      <c r="K38" s="72" t="s">
        <v>2507</v>
      </c>
      <c r="L38" s="72" t="s">
        <v>2507</v>
      </c>
      <c r="M38" s="72" t="s">
        <v>2507</v>
      </c>
      <c r="N38" s="72" t="s">
        <v>2507</v>
      </c>
      <c r="O38" s="72" t="s">
        <v>2507</v>
      </c>
      <c r="P38" s="72" t="s">
        <v>2507</v>
      </c>
      <c r="Q38" s="72" t="s">
        <v>2507</v>
      </c>
      <c r="R38" s="72" t="s">
        <v>2507</v>
      </c>
      <c r="S38" s="73" t="s">
        <v>2507</v>
      </c>
    </row>
    <row r="39" spans="2:19" ht="12.75" hidden="1" customHeight="1" x14ac:dyDescent="0.2"/>
    <row r="40" spans="2:19" ht="12.75" hidden="1" customHeight="1" x14ac:dyDescent="0.2"/>
    <row r="41" spans="2:19" ht="12.75" hidden="1" customHeight="1" x14ac:dyDescent="0.2"/>
    <row r="42" spans="2:19" ht="12.75" hidden="1" customHeight="1" x14ac:dyDescent="0.2"/>
    <row r="43" spans="2:19" ht="12.75" hidden="1" customHeight="1" x14ac:dyDescent="0.2"/>
    <row r="44" spans="2:19" ht="12.75" hidden="1" customHeight="1" x14ac:dyDescent="0.2"/>
    <row r="45" spans="2:19" ht="12.75" hidden="1" customHeight="1" x14ac:dyDescent="0.2"/>
    <row r="46" spans="2:19" ht="12.75" hidden="1" customHeight="1" x14ac:dyDescent="0.2"/>
    <row r="47" spans="2:19" ht="12.75" hidden="1" customHeight="1" x14ac:dyDescent="0.2"/>
    <row r="48" spans="2:19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topLeftCell="H1" workbookViewId="0">
      <selection activeCell="N1" sqref="N1:XFD1048576"/>
    </sheetView>
  </sheetViews>
  <sheetFormatPr defaultColWidth="0" defaultRowHeight="12.75" customHeight="1" zeroHeight="1" x14ac:dyDescent="0.2"/>
  <cols>
    <col min="1" max="1" width="9.140625" customWidth="1"/>
    <col min="2" max="2" width="73.28515625" bestFit="1" customWidth="1"/>
    <col min="3" max="3" width="36.5703125" bestFit="1" customWidth="1"/>
    <col min="4" max="4" width="13.7109375" bestFit="1" customWidth="1"/>
    <col min="5" max="5" width="16.28515625" bestFit="1" customWidth="1"/>
    <col min="6" max="6" width="35.28515625" bestFit="1" customWidth="1"/>
    <col min="7" max="7" width="15" bestFit="1" customWidth="1"/>
    <col min="8" max="9" width="12.42578125" bestFit="1" customWidth="1"/>
    <col min="10" max="10" width="13.7109375" bestFit="1" customWidth="1"/>
    <col min="11" max="11" width="29" bestFit="1" customWidth="1"/>
    <col min="12" max="12" width="34" bestFit="1" customWidth="1"/>
    <col min="13" max="13" width="30.140625" bestFit="1" customWidth="1"/>
    <col min="53" max="16384" width="9.140625" hidden="1"/>
  </cols>
  <sheetData>
    <row r="1" spans="2:13" ht="12.75" customHeight="1" x14ac:dyDescent="0.2">
      <c r="B1" s="1" t="s">
        <v>69</v>
      </c>
      <c r="C1" s="1" t="s">
        <v>1</v>
      </c>
    </row>
    <row r="2" spans="2:13" ht="12.75" customHeight="1" x14ac:dyDescent="0.2">
      <c r="B2" s="1" t="s">
        <v>2</v>
      </c>
      <c r="C2" s="1" t="s">
        <v>3</v>
      </c>
    </row>
    <row r="3" spans="2:13" ht="12.75" customHeight="1" x14ac:dyDescent="0.2">
      <c r="B3" s="1" t="s">
        <v>4</v>
      </c>
      <c r="C3" s="1" t="s">
        <v>5</v>
      </c>
    </row>
    <row r="4" spans="2:13" ht="12.75" customHeight="1" x14ac:dyDescent="0.2">
      <c r="B4" s="1" t="s">
        <v>6</v>
      </c>
      <c r="C4" s="2">
        <v>12956</v>
      </c>
    </row>
    <row r="5" spans="2:13" ht="12.75" customHeight="1" x14ac:dyDescent="0.2"/>
    <row r="6" spans="2:13" ht="12.75" customHeight="1" thickBot="1" x14ac:dyDescent="0.25">
      <c r="B6" s="66" t="s">
        <v>1775</v>
      </c>
      <c r="C6" s="68" t="s">
        <v>2507</v>
      </c>
      <c r="D6" s="68" t="s">
        <v>2508</v>
      </c>
      <c r="E6" s="68" t="s">
        <v>2509</v>
      </c>
      <c r="F6" s="68" t="s">
        <v>2510</v>
      </c>
      <c r="G6" s="68" t="s">
        <v>2511</v>
      </c>
      <c r="H6" s="68" t="s">
        <v>2512</v>
      </c>
      <c r="I6" s="68" t="s">
        <v>2513</v>
      </c>
      <c r="J6" s="68" t="s">
        <v>2514</v>
      </c>
      <c r="K6" s="68" t="s">
        <v>2515</v>
      </c>
      <c r="L6" s="68" t="s">
        <v>2516</v>
      </c>
      <c r="M6" s="68" t="s">
        <v>2517</v>
      </c>
    </row>
    <row r="7" spans="2:13" ht="12.75" customHeight="1" thickBot="1" x14ac:dyDescent="0.25">
      <c r="B7" s="74" t="s">
        <v>1776</v>
      </c>
      <c r="C7" s="80" t="s">
        <v>2507</v>
      </c>
      <c r="D7" s="80" t="s">
        <v>2507</v>
      </c>
      <c r="E7" s="80" t="s">
        <v>2507</v>
      </c>
      <c r="F7" s="80" t="s">
        <v>2507</v>
      </c>
      <c r="G7" s="80" t="s">
        <v>2507</v>
      </c>
      <c r="H7" s="80" t="s">
        <v>2507</v>
      </c>
      <c r="I7" s="80" t="s">
        <v>2507</v>
      </c>
      <c r="J7" s="80" t="s">
        <v>2507</v>
      </c>
      <c r="K7" s="80" t="s">
        <v>2507</v>
      </c>
      <c r="L7" s="80" t="s">
        <v>2507</v>
      </c>
      <c r="M7" s="80" t="s">
        <v>2507</v>
      </c>
    </row>
    <row r="8" spans="2:13" ht="12.75" customHeight="1" x14ac:dyDescent="0.2">
      <c r="B8" s="59" t="s">
        <v>71</v>
      </c>
      <c r="C8" s="4" t="s">
        <v>72</v>
      </c>
      <c r="D8" s="4" t="s">
        <v>219</v>
      </c>
      <c r="E8" s="4" t="s">
        <v>73</v>
      </c>
      <c r="F8" s="4" t="s">
        <v>220</v>
      </c>
      <c r="G8" s="4" t="s">
        <v>76</v>
      </c>
      <c r="H8" s="4" t="s">
        <v>139</v>
      </c>
      <c r="I8" s="4" t="s">
        <v>140</v>
      </c>
      <c r="J8" s="4" t="s">
        <v>9</v>
      </c>
      <c r="K8" s="4" t="s">
        <v>142</v>
      </c>
      <c r="L8" s="4" t="s">
        <v>80</v>
      </c>
      <c r="M8" s="62" t="s">
        <v>222</v>
      </c>
    </row>
    <row r="9" spans="2:13" ht="12.75" customHeight="1" x14ac:dyDescent="0.2">
      <c r="B9" s="70" t="s">
        <v>2507</v>
      </c>
      <c r="C9" s="56" t="s">
        <v>2507</v>
      </c>
      <c r="D9" s="56" t="s">
        <v>2507</v>
      </c>
      <c r="E9" s="56" t="s">
        <v>2507</v>
      </c>
      <c r="F9" s="56" t="s">
        <v>2507</v>
      </c>
      <c r="G9" s="56" t="s">
        <v>2507</v>
      </c>
      <c r="H9" s="6" t="s">
        <v>146</v>
      </c>
      <c r="I9" s="6" t="s">
        <v>147</v>
      </c>
      <c r="J9" s="6" t="s">
        <v>11</v>
      </c>
      <c r="K9" s="6" t="s">
        <v>12</v>
      </c>
      <c r="L9" s="6" t="s">
        <v>12</v>
      </c>
      <c r="M9" s="63" t="s">
        <v>12</v>
      </c>
    </row>
    <row r="10" spans="2:13" ht="12.75" customHeight="1" x14ac:dyDescent="0.2">
      <c r="B10" s="70" t="s">
        <v>2507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3" t="s">
        <v>148</v>
      </c>
    </row>
    <row r="11" spans="2:13" ht="12.75" customHeight="1" x14ac:dyDescent="0.2">
      <c r="B11" s="60" t="s">
        <v>1777</v>
      </c>
      <c r="C11" s="57" t="s">
        <v>2507</v>
      </c>
      <c r="D11" s="57" t="s">
        <v>2507</v>
      </c>
      <c r="E11" s="57" t="s">
        <v>2507</v>
      </c>
      <c r="F11" s="57" t="s">
        <v>2507</v>
      </c>
      <c r="G11" s="57" t="s">
        <v>2507</v>
      </c>
      <c r="H11" s="57" t="s">
        <v>2507</v>
      </c>
      <c r="I11" s="57" t="s">
        <v>2507</v>
      </c>
      <c r="J11" s="23">
        <v>13804.44332</v>
      </c>
      <c r="K11" s="57" t="s">
        <v>2507</v>
      </c>
      <c r="L11" s="20">
        <v>1</v>
      </c>
      <c r="M11" s="64">
        <v>1.1314351576E-2</v>
      </c>
    </row>
    <row r="12" spans="2:13" ht="12.75" customHeight="1" x14ac:dyDescent="0.2">
      <c r="B12" s="60" t="s">
        <v>1778</v>
      </c>
      <c r="C12" s="57" t="s">
        <v>2507</v>
      </c>
      <c r="D12" s="57" t="s">
        <v>2507</v>
      </c>
      <c r="E12" s="57" t="s">
        <v>2507</v>
      </c>
      <c r="F12" s="57" t="s">
        <v>2507</v>
      </c>
      <c r="G12" s="57" t="s">
        <v>2507</v>
      </c>
      <c r="H12" s="57" t="s">
        <v>2507</v>
      </c>
      <c r="I12" s="57" t="s">
        <v>2507</v>
      </c>
      <c r="J12" s="23">
        <v>6968.1699099999996</v>
      </c>
      <c r="K12" s="57" t="s">
        <v>2507</v>
      </c>
      <c r="L12" s="20">
        <v>0.50477732049500001</v>
      </c>
      <c r="M12" s="64">
        <v>5.7112280709999998E-3</v>
      </c>
    </row>
    <row r="13" spans="2:13" ht="12.75" customHeight="1" x14ac:dyDescent="0.2">
      <c r="B13" s="60" t="s">
        <v>1779</v>
      </c>
      <c r="C13" s="57" t="s">
        <v>2507</v>
      </c>
      <c r="D13" s="57" t="s">
        <v>2507</v>
      </c>
      <c r="E13" s="57" t="s">
        <v>2507</v>
      </c>
      <c r="F13" s="57" t="s">
        <v>2507</v>
      </c>
      <c r="G13" s="57" t="s">
        <v>2507</v>
      </c>
      <c r="H13" s="57" t="s">
        <v>2507</v>
      </c>
      <c r="I13" s="57" t="s">
        <v>2507</v>
      </c>
      <c r="J13" s="23">
        <v>6968.1699099999996</v>
      </c>
      <c r="K13" s="57" t="s">
        <v>2507</v>
      </c>
      <c r="L13" s="20">
        <v>0.50477732049500001</v>
      </c>
      <c r="M13" s="64">
        <v>5.7112280709999998E-3</v>
      </c>
    </row>
    <row r="14" spans="2:13" ht="12.75" customHeight="1" x14ac:dyDescent="0.2">
      <c r="B14" s="61" t="s">
        <v>1780</v>
      </c>
      <c r="C14" s="14" t="s">
        <v>1781</v>
      </c>
      <c r="D14" s="14" t="s">
        <v>1714</v>
      </c>
      <c r="E14" s="22">
        <v>994</v>
      </c>
      <c r="F14" s="14" t="s">
        <v>1782</v>
      </c>
      <c r="G14" s="14" t="s">
        <v>50</v>
      </c>
      <c r="H14" s="24">
        <v>64.84</v>
      </c>
      <c r="I14" s="24">
        <v>193476</v>
      </c>
      <c r="J14" s="24">
        <v>455.00655999999998</v>
      </c>
      <c r="K14" s="13">
        <v>1.23150157477029E-6</v>
      </c>
      <c r="L14" s="13">
        <v>3.2960877121000001E-2</v>
      </c>
      <c r="M14" s="65">
        <v>3.7293095199999999E-4</v>
      </c>
    </row>
    <row r="15" spans="2:13" ht="12.75" customHeight="1" x14ac:dyDescent="0.2">
      <c r="B15" s="61" t="s">
        <v>1783</v>
      </c>
      <c r="C15" s="14" t="s">
        <v>1784</v>
      </c>
      <c r="D15" s="14" t="s">
        <v>1714</v>
      </c>
      <c r="E15" s="22">
        <v>823</v>
      </c>
      <c r="F15" s="14" t="s">
        <v>1785</v>
      </c>
      <c r="G15" s="14" t="s">
        <v>49</v>
      </c>
      <c r="H15" s="24">
        <v>170000</v>
      </c>
      <c r="I15" s="24">
        <v>128.3938</v>
      </c>
      <c r="J15" s="24">
        <v>218.26946000000001</v>
      </c>
      <c r="K15" s="13">
        <v>3.0000440699999998E-4</v>
      </c>
      <c r="L15" s="13">
        <v>1.5811536542000001E-2</v>
      </c>
      <c r="M15" s="65">
        <v>1.78897283E-4</v>
      </c>
    </row>
    <row r="16" spans="2:13" ht="12.75" customHeight="1" x14ac:dyDescent="0.2">
      <c r="B16" s="61" t="s">
        <v>1786</v>
      </c>
      <c r="C16" s="14" t="s">
        <v>1787</v>
      </c>
      <c r="D16" s="14" t="s">
        <v>1714</v>
      </c>
      <c r="E16" s="22">
        <v>994</v>
      </c>
      <c r="F16" s="14" t="s">
        <v>1788</v>
      </c>
      <c r="G16" s="14" t="s">
        <v>50</v>
      </c>
      <c r="H16" s="24">
        <v>2180.5300000000002</v>
      </c>
      <c r="I16" s="24">
        <v>4425.12</v>
      </c>
      <c r="J16" s="24">
        <v>349.97311000000002</v>
      </c>
      <c r="K16" s="13">
        <v>4.3610600872212003E-5</v>
      </c>
      <c r="L16" s="13">
        <v>2.5352207392999999E-2</v>
      </c>
      <c r="M16" s="65">
        <v>2.86843787E-4</v>
      </c>
    </row>
    <row r="17" spans="2:13" ht="12.75" customHeight="1" x14ac:dyDescent="0.2">
      <c r="B17" s="61" t="s">
        <v>1789</v>
      </c>
      <c r="C17" s="14" t="s">
        <v>1790</v>
      </c>
      <c r="D17" s="14" t="s">
        <v>1714</v>
      </c>
      <c r="E17" s="22">
        <v>994</v>
      </c>
      <c r="F17" s="14" t="s">
        <v>1788</v>
      </c>
      <c r="G17" s="14" t="s">
        <v>50</v>
      </c>
      <c r="H17" s="24">
        <v>13888.89</v>
      </c>
      <c r="I17" s="24">
        <v>424</v>
      </c>
      <c r="J17" s="24">
        <v>213.59002000000001</v>
      </c>
      <c r="K17" s="13">
        <v>3.9977871899999999E-4</v>
      </c>
      <c r="L17" s="13">
        <v>1.5472555832000001E-2</v>
      </c>
      <c r="M17" s="65">
        <v>1.7506193600000001E-4</v>
      </c>
    </row>
    <row r="18" spans="2:13" ht="12.75" customHeight="1" x14ac:dyDescent="0.2">
      <c r="B18" s="61" t="s">
        <v>1791</v>
      </c>
      <c r="C18" s="14" t="s">
        <v>1792</v>
      </c>
      <c r="D18" s="14" t="s">
        <v>1714</v>
      </c>
      <c r="E18" s="22">
        <v>994</v>
      </c>
      <c r="F18" s="14" t="s">
        <v>1793</v>
      </c>
      <c r="G18" s="14" t="s">
        <v>50</v>
      </c>
      <c r="H18" s="24">
        <v>49080.47</v>
      </c>
      <c r="I18" s="24">
        <v>337.77</v>
      </c>
      <c r="J18" s="24">
        <v>601.28080999999997</v>
      </c>
      <c r="K18" s="13">
        <v>3.3605251599999999E-4</v>
      </c>
      <c r="L18" s="13">
        <v>4.3557048702000001E-2</v>
      </c>
      <c r="M18" s="65">
        <v>4.9281976200000002E-4</v>
      </c>
    </row>
    <row r="19" spans="2:13" ht="12.75" customHeight="1" x14ac:dyDescent="0.2">
      <c r="B19" s="61" t="s">
        <v>1794</v>
      </c>
      <c r="C19" s="14" t="s">
        <v>1795</v>
      </c>
      <c r="D19" s="14" t="s">
        <v>1714</v>
      </c>
      <c r="E19" s="22">
        <v>994</v>
      </c>
      <c r="F19" s="14" t="s">
        <v>1793</v>
      </c>
      <c r="G19" s="14" t="s">
        <v>50</v>
      </c>
      <c r="H19" s="24">
        <v>1300.0999999999999</v>
      </c>
      <c r="I19" s="24">
        <v>6483.0325999999995</v>
      </c>
      <c r="J19" s="24">
        <v>305.70497999999998</v>
      </c>
      <c r="K19" s="13">
        <v>4.9569495357296901E-5</v>
      </c>
      <c r="L19" s="13">
        <v>2.2145404410999998E-2</v>
      </c>
      <c r="M19" s="65">
        <v>2.50560891E-4</v>
      </c>
    </row>
    <row r="20" spans="2:13" ht="12.75" customHeight="1" x14ac:dyDescent="0.2">
      <c r="B20" s="61" t="s">
        <v>1796</v>
      </c>
      <c r="C20" s="14" t="s">
        <v>1797</v>
      </c>
      <c r="D20" s="14" t="s">
        <v>1714</v>
      </c>
      <c r="E20" s="22">
        <v>993</v>
      </c>
      <c r="F20" s="14" t="s">
        <v>1793</v>
      </c>
      <c r="G20" s="14" t="s">
        <v>50</v>
      </c>
      <c r="H20" s="24">
        <v>24452.43</v>
      </c>
      <c r="I20" s="24">
        <v>830.05280000000005</v>
      </c>
      <c r="J20" s="24">
        <v>736.16522999999995</v>
      </c>
      <c r="K20" s="13">
        <v>9.7809731700000007E-4</v>
      </c>
      <c r="L20" s="13">
        <v>5.3328135943000003E-2</v>
      </c>
      <c r="M20" s="65">
        <v>6.0337327800000001E-4</v>
      </c>
    </row>
    <row r="21" spans="2:13" ht="12.75" customHeight="1" x14ac:dyDescent="0.2">
      <c r="B21" s="61" t="s">
        <v>1798</v>
      </c>
      <c r="C21" s="14" t="s">
        <v>1799</v>
      </c>
      <c r="D21" s="14" t="s">
        <v>1714</v>
      </c>
      <c r="E21" s="22">
        <v>994</v>
      </c>
      <c r="F21" s="14" t="s">
        <v>1793</v>
      </c>
      <c r="G21" s="14" t="s">
        <v>50</v>
      </c>
      <c r="H21" s="24">
        <v>882.06</v>
      </c>
      <c r="I21" s="24">
        <v>20229.371999999999</v>
      </c>
      <c r="J21" s="24">
        <v>647.18447000000003</v>
      </c>
      <c r="K21" s="13">
        <v>4.2790215445722198E-5</v>
      </c>
      <c r="L21" s="13">
        <v>4.6882330202999999E-2</v>
      </c>
      <c r="M21" s="65">
        <v>5.30443166E-4</v>
      </c>
    </row>
    <row r="22" spans="2:13" ht="12.75" customHeight="1" x14ac:dyDescent="0.2">
      <c r="B22" s="61" t="s">
        <v>1800</v>
      </c>
      <c r="C22" s="14" t="s">
        <v>1801</v>
      </c>
      <c r="D22" s="14" t="s">
        <v>1714</v>
      </c>
      <c r="E22" s="22">
        <v>994</v>
      </c>
      <c r="F22" s="14" t="s">
        <v>65</v>
      </c>
      <c r="G22" s="14" t="s">
        <v>50</v>
      </c>
      <c r="H22" s="24">
        <v>1526.61</v>
      </c>
      <c r="I22" s="24">
        <v>3341.93</v>
      </c>
      <c r="J22" s="24">
        <v>185.04315</v>
      </c>
      <c r="K22" s="13">
        <v>6.1664394499999996E-4</v>
      </c>
      <c r="L22" s="13">
        <v>1.3404607900999999E-2</v>
      </c>
      <c r="M22" s="65">
        <v>1.5166444600000001E-4</v>
      </c>
    </row>
    <row r="23" spans="2:13" ht="12.75" customHeight="1" x14ac:dyDescent="0.2">
      <c r="B23" s="61" t="s">
        <v>1802</v>
      </c>
      <c r="C23" s="14" t="s">
        <v>1803</v>
      </c>
      <c r="D23" s="14" t="s">
        <v>1714</v>
      </c>
      <c r="E23" s="22">
        <v>994</v>
      </c>
      <c r="F23" s="14" t="s">
        <v>65</v>
      </c>
      <c r="G23" s="14" t="s">
        <v>50</v>
      </c>
      <c r="H23" s="24">
        <v>-0.01</v>
      </c>
      <c r="I23" s="24">
        <v>100</v>
      </c>
      <c r="J23" s="24">
        <v>-4.0000000000000003E-5</v>
      </c>
      <c r="K23" s="13">
        <v>-4.0393024124733702E-9</v>
      </c>
      <c r="L23" s="13">
        <v>-2.8976177505142601E-9</v>
      </c>
      <c r="M23" s="65">
        <v>-3.2784665963182799E-11</v>
      </c>
    </row>
    <row r="24" spans="2:13" ht="12.75" customHeight="1" x14ac:dyDescent="0.2">
      <c r="B24" s="61" t="s">
        <v>1804</v>
      </c>
      <c r="C24" s="14" t="s">
        <v>1805</v>
      </c>
      <c r="D24" s="14" t="s">
        <v>1714</v>
      </c>
      <c r="E24" s="22">
        <v>994</v>
      </c>
      <c r="F24" s="14" t="s">
        <v>367</v>
      </c>
      <c r="G24" s="14" t="s">
        <v>50</v>
      </c>
      <c r="H24" s="24">
        <v>36213</v>
      </c>
      <c r="I24" s="24">
        <v>57.216000000000001</v>
      </c>
      <c r="J24" s="24">
        <v>75.150099999999995</v>
      </c>
      <c r="K24" s="13">
        <v>6.8779097E-4</v>
      </c>
      <c r="L24" s="13">
        <v>5.4439065920000003E-3</v>
      </c>
      <c r="M24" s="65">
        <v>6.1594273139994502E-5</v>
      </c>
    </row>
    <row r="25" spans="2:13" ht="12.75" customHeight="1" x14ac:dyDescent="0.2">
      <c r="B25" s="61" t="s">
        <v>1806</v>
      </c>
      <c r="C25" s="14" t="s">
        <v>1807</v>
      </c>
      <c r="D25" s="14" t="s">
        <v>1714</v>
      </c>
      <c r="E25" s="22">
        <v>994</v>
      </c>
      <c r="F25" s="14" t="s">
        <v>1433</v>
      </c>
      <c r="G25" s="14" t="s">
        <v>50</v>
      </c>
      <c r="H25" s="24">
        <v>1585.07</v>
      </c>
      <c r="I25" s="24">
        <v>3541</v>
      </c>
      <c r="J25" s="24">
        <v>203.57382000000001</v>
      </c>
      <c r="K25" s="13">
        <v>3.0792090999999999E-4</v>
      </c>
      <c r="L25" s="13">
        <v>1.4746977858999999E-2</v>
      </c>
      <c r="M25" s="65">
        <v>1.6685249200000001E-4</v>
      </c>
    </row>
    <row r="26" spans="2:13" ht="12.75" customHeight="1" x14ac:dyDescent="0.2">
      <c r="B26" s="61" t="s">
        <v>1808</v>
      </c>
      <c r="C26" s="14" t="s">
        <v>1809</v>
      </c>
      <c r="D26" s="14" t="s">
        <v>1714</v>
      </c>
      <c r="E26" s="22">
        <v>994</v>
      </c>
      <c r="F26" s="14" t="s">
        <v>1433</v>
      </c>
      <c r="G26" s="14" t="s">
        <v>50</v>
      </c>
      <c r="H26" s="24">
        <v>15013.11</v>
      </c>
      <c r="I26" s="24">
        <v>547.85</v>
      </c>
      <c r="J26" s="24">
        <v>298.31830000000002</v>
      </c>
      <c r="K26" s="13">
        <v>1.3268964339999999E-3</v>
      </c>
      <c r="L26" s="13">
        <v>2.1610310034000001E-2</v>
      </c>
      <c r="M26" s="65">
        <v>2.4450664499999999E-4</v>
      </c>
    </row>
    <row r="27" spans="2:13" ht="12.75" customHeight="1" x14ac:dyDescent="0.2">
      <c r="B27" s="61" t="s">
        <v>1810</v>
      </c>
      <c r="C27" s="14" t="s">
        <v>1811</v>
      </c>
      <c r="D27" s="14" t="s">
        <v>1714</v>
      </c>
      <c r="E27" s="22">
        <v>994</v>
      </c>
      <c r="F27" s="14" t="s">
        <v>469</v>
      </c>
      <c r="G27" s="14" t="s">
        <v>50</v>
      </c>
      <c r="H27" s="24">
        <v>18129.669999999998</v>
      </c>
      <c r="I27" s="24">
        <v>100</v>
      </c>
      <c r="J27" s="24">
        <v>65.756309999999999</v>
      </c>
      <c r="K27" s="13">
        <v>2.2735389230000001E-3</v>
      </c>
      <c r="L27" s="13">
        <v>4.7634162760000001E-3</v>
      </c>
      <c r="M27" s="65">
        <v>5.3894966458037402E-5</v>
      </c>
    </row>
    <row r="28" spans="2:13" ht="12.75" customHeight="1" x14ac:dyDescent="0.2">
      <c r="B28" s="61" t="s">
        <v>1812</v>
      </c>
      <c r="C28" s="14" t="s">
        <v>1813</v>
      </c>
      <c r="D28" s="14" t="s">
        <v>1714</v>
      </c>
      <c r="E28" s="22">
        <v>999</v>
      </c>
      <c r="F28" s="14" t="s">
        <v>469</v>
      </c>
      <c r="G28" s="14" t="s">
        <v>49</v>
      </c>
      <c r="H28" s="24">
        <v>500000</v>
      </c>
      <c r="I28" s="24">
        <v>123.75</v>
      </c>
      <c r="J28" s="24">
        <v>618.75</v>
      </c>
      <c r="K28" s="13">
        <v>9.2395166700000005E-4</v>
      </c>
      <c r="L28" s="13">
        <v>4.4822524577999998E-2</v>
      </c>
      <c r="M28" s="65">
        <v>5.07137801E-4</v>
      </c>
    </row>
    <row r="29" spans="2:13" ht="12.75" customHeight="1" x14ac:dyDescent="0.2">
      <c r="B29" s="61" t="s">
        <v>1814</v>
      </c>
      <c r="C29" s="14" t="s">
        <v>1815</v>
      </c>
      <c r="D29" s="14" t="s">
        <v>1714</v>
      </c>
      <c r="E29" s="22">
        <v>999</v>
      </c>
      <c r="F29" s="14" t="s">
        <v>469</v>
      </c>
      <c r="G29" s="14" t="s">
        <v>49</v>
      </c>
      <c r="H29" s="24">
        <v>420420</v>
      </c>
      <c r="I29" s="24">
        <v>84.715000000000003</v>
      </c>
      <c r="J29" s="24">
        <v>356.15879999999999</v>
      </c>
      <c r="K29" s="13">
        <v>4.2000000000000002E-4</v>
      </c>
      <c r="L29" s="13">
        <v>2.5800301522E-2</v>
      </c>
      <c r="M29" s="65">
        <v>2.9191368200000002E-4</v>
      </c>
    </row>
    <row r="30" spans="2:13" ht="12.75" customHeight="1" x14ac:dyDescent="0.2">
      <c r="B30" s="61" t="s">
        <v>1816</v>
      </c>
      <c r="C30" s="14" t="s">
        <v>1817</v>
      </c>
      <c r="D30" s="14" t="s">
        <v>1714</v>
      </c>
      <c r="E30" s="22">
        <v>803</v>
      </c>
      <c r="F30" s="14" t="s">
        <v>1749</v>
      </c>
      <c r="G30" s="14" t="s">
        <v>50</v>
      </c>
      <c r="H30" s="24">
        <v>235000</v>
      </c>
      <c r="I30" s="24">
        <v>107.3398</v>
      </c>
      <c r="J30" s="24">
        <v>914.90542000000005</v>
      </c>
      <c r="K30" s="13">
        <v>3.5602765419078998E-5</v>
      </c>
      <c r="L30" s="13">
        <v>6.6276154625E-2</v>
      </c>
      <c r="M30" s="65">
        <v>7.4987171400000001E-4</v>
      </c>
    </row>
    <row r="31" spans="2:13" ht="12.75" customHeight="1" x14ac:dyDescent="0.2">
      <c r="B31" s="61" t="s">
        <v>1818</v>
      </c>
      <c r="C31" s="14" t="s">
        <v>1819</v>
      </c>
      <c r="D31" s="14" t="s">
        <v>1714</v>
      </c>
      <c r="E31" s="22">
        <v>999</v>
      </c>
      <c r="F31" s="14" t="s">
        <v>1471</v>
      </c>
      <c r="G31" s="14" t="s">
        <v>49</v>
      </c>
      <c r="H31" s="24">
        <v>2313.48</v>
      </c>
      <c r="I31" s="24">
        <v>6280.45</v>
      </c>
      <c r="J31" s="24">
        <v>145.29695000000001</v>
      </c>
      <c r="K31" s="13">
        <v>7.9898737188419398E-5</v>
      </c>
      <c r="L31" s="13">
        <v>1.0525375534999999E-2</v>
      </c>
      <c r="M31" s="65">
        <v>1.19087799E-4</v>
      </c>
    </row>
    <row r="32" spans="2:13" ht="12.75" customHeight="1" x14ac:dyDescent="0.2">
      <c r="B32" s="61" t="s">
        <v>1820</v>
      </c>
      <c r="C32" s="14" t="s">
        <v>1821</v>
      </c>
      <c r="D32" s="14" t="s">
        <v>1714</v>
      </c>
      <c r="E32" s="22">
        <v>994</v>
      </c>
      <c r="F32" s="14" t="s">
        <v>1731</v>
      </c>
      <c r="G32" s="14" t="s">
        <v>50</v>
      </c>
      <c r="H32" s="24">
        <v>6626.56</v>
      </c>
      <c r="I32" s="24">
        <v>2046</v>
      </c>
      <c r="J32" s="24">
        <v>491.74655000000001</v>
      </c>
      <c r="K32" s="13">
        <v>2.0079432100000001E-4</v>
      </c>
      <c r="L32" s="13">
        <v>3.56223383E-2</v>
      </c>
      <c r="M32" s="65">
        <v>4.0304365899999998E-4</v>
      </c>
    </row>
    <row r="33" spans="2:13" ht="12.75" customHeight="1" x14ac:dyDescent="0.2">
      <c r="B33" s="61" t="s">
        <v>1822</v>
      </c>
      <c r="C33" s="14" t="s">
        <v>1823</v>
      </c>
      <c r="D33" s="14" t="s">
        <v>1714</v>
      </c>
      <c r="E33" s="22">
        <v>999</v>
      </c>
      <c r="F33" s="14" t="s">
        <v>1824</v>
      </c>
      <c r="G33" s="14" t="s">
        <v>49</v>
      </c>
      <c r="H33" s="24">
        <v>73028.570000000007</v>
      </c>
      <c r="I33" s="24">
        <v>100</v>
      </c>
      <c r="J33" s="24">
        <v>73.028570000000002</v>
      </c>
      <c r="K33" s="13">
        <v>8.5714284030000004E-3</v>
      </c>
      <c r="L33" s="13">
        <v>5.2902220179999997E-3</v>
      </c>
      <c r="M33" s="65">
        <v>5.9855431830472702E-5</v>
      </c>
    </row>
    <row r="34" spans="2:13" ht="12.75" customHeight="1" x14ac:dyDescent="0.2">
      <c r="B34" s="61" t="s">
        <v>1825</v>
      </c>
      <c r="C34" s="14" t="s">
        <v>1826</v>
      </c>
      <c r="D34" s="14" t="s">
        <v>1714</v>
      </c>
      <c r="E34" s="22">
        <v>994</v>
      </c>
      <c r="F34" s="14" t="s">
        <v>1038</v>
      </c>
      <c r="G34" s="14" t="s">
        <v>50</v>
      </c>
      <c r="H34" s="24">
        <v>-0.01</v>
      </c>
      <c r="I34" s="24">
        <v>100</v>
      </c>
      <c r="J34" s="24">
        <v>-4.0000000000000003E-5</v>
      </c>
      <c r="K34" s="13">
        <v>-2.3122951624426699E-10</v>
      </c>
      <c r="L34" s="13">
        <v>-2.8976177505142601E-9</v>
      </c>
      <c r="M34" s="65">
        <v>-3.2784665963182799E-11</v>
      </c>
    </row>
    <row r="35" spans="2:13" ht="12.75" customHeight="1" x14ac:dyDescent="0.2">
      <c r="B35" s="61" t="s">
        <v>1827</v>
      </c>
      <c r="C35" s="14" t="s">
        <v>1828</v>
      </c>
      <c r="D35" s="14" t="s">
        <v>1714</v>
      </c>
      <c r="E35" s="22">
        <v>999</v>
      </c>
      <c r="F35" s="14" t="s">
        <v>1829</v>
      </c>
      <c r="G35" s="14" t="s">
        <v>50</v>
      </c>
      <c r="H35" s="24">
        <v>3657.95</v>
      </c>
      <c r="I35" s="24">
        <v>100</v>
      </c>
      <c r="J35" s="24">
        <v>13.267379999999999</v>
      </c>
      <c r="K35" s="13">
        <v>4.2735661800000002E-4</v>
      </c>
      <c r="L35" s="13">
        <v>9.6109489400000002E-4</v>
      </c>
      <c r="M35" s="65">
        <v>1.0874165537665299E-5</v>
      </c>
    </row>
    <row r="36" spans="2:13" ht="12.75" customHeight="1" x14ac:dyDescent="0.2">
      <c r="B36" s="60" t="s">
        <v>1830</v>
      </c>
      <c r="C36" s="57" t="s">
        <v>2507</v>
      </c>
      <c r="D36" s="57" t="s">
        <v>2507</v>
      </c>
      <c r="E36" s="57" t="s">
        <v>2507</v>
      </c>
      <c r="F36" s="57" t="s">
        <v>2507</v>
      </c>
      <c r="G36" s="57" t="s">
        <v>2507</v>
      </c>
      <c r="H36" s="57" t="s">
        <v>2507</v>
      </c>
      <c r="I36" s="57" t="s">
        <v>2507</v>
      </c>
      <c r="J36" s="23">
        <v>6836.2734099999998</v>
      </c>
      <c r="K36" s="57" t="s">
        <v>2507</v>
      </c>
      <c r="L36" s="20">
        <v>0.49522267950400001</v>
      </c>
      <c r="M36" s="64">
        <v>5.6031235040000004E-3</v>
      </c>
    </row>
    <row r="37" spans="2:13" ht="12.75" customHeight="1" x14ac:dyDescent="0.2">
      <c r="B37" s="60" t="s">
        <v>1831</v>
      </c>
      <c r="C37" s="57" t="s">
        <v>2507</v>
      </c>
      <c r="D37" s="57" t="s">
        <v>2507</v>
      </c>
      <c r="E37" s="57" t="s">
        <v>2507</v>
      </c>
      <c r="F37" s="57" t="s">
        <v>2507</v>
      </c>
      <c r="G37" s="57" t="s">
        <v>2507</v>
      </c>
      <c r="H37" s="57" t="s">
        <v>2507</v>
      </c>
      <c r="I37" s="57" t="s">
        <v>2507</v>
      </c>
      <c r="J37" s="23">
        <v>3019.2401599999998</v>
      </c>
      <c r="K37" s="57" t="s">
        <v>2507</v>
      </c>
      <c r="L37" s="20">
        <v>0.21871509701700001</v>
      </c>
      <c r="M37" s="64">
        <v>2.4746195020000001E-3</v>
      </c>
    </row>
    <row r="38" spans="2:13" ht="12.75" customHeight="1" x14ac:dyDescent="0.2">
      <c r="B38" s="61" t="s">
        <v>1832</v>
      </c>
      <c r="C38" s="14" t="s">
        <v>1833</v>
      </c>
      <c r="D38" s="14" t="s">
        <v>1714</v>
      </c>
      <c r="E38" s="22">
        <v>994</v>
      </c>
      <c r="F38" s="14" t="s">
        <v>1148</v>
      </c>
      <c r="G38" s="14" t="s">
        <v>50</v>
      </c>
      <c r="H38" s="24">
        <v>8527.69</v>
      </c>
      <c r="I38" s="24">
        <v>867.74519999999995</v>
      </c>
      <c r="J38" s="24">
        <v>268.39299999999997</v>
      </c>
      <c r="K38" s="13">
        <v>2.98611246849314E-5</v>
      </c>
      <c r="L38" s="13">
        <v>1.9442508022E-2</v>
      </c>
      <c r="M38" s="65">
        <v>2.1997937100000001E-4</v>
      </c>
    </row>
    <row r="39" spans="2:13" ht="12.75" customHeight="1" x14ac:dyDescent="0.2">
      <c r="B39" s="61" t="s">
        <v>1834</v>
      </c>
      <c r="C39" s="14" t="s">
        <v>1835</v>
      </c>
      <c r="D39" s="14" t="s">
        <v>1714</v>
      </c>
      <c r="E39" s="22">
        <v>994</v>
      </c>
      <c r="F39" s="14" t="s">
        <v>1116</v>
      </c>
      <c r="G39" s="14" t="s">
        <v>50</v>
      </c>
      <c r="H39" s="24">
        <v>55848.06</v>
      </c>
      <c r="I39" s="24">
        <v>128.77789999999999</v>
      </c>
      <c r="J39" s="24">
        <v>260.85368999999997</v>
      </c>
      <c r="K39" s="13">
        <v>4.0542836991553098E-5</v>
      </c>
      <c r="L39" s="13">
        <v>1.8896357060000001E-2</v>
      </c>
      <c r="M39" s="65">
        <v>2.1380002699999999E-4</v>
      </c>
    </row>
    <row r="40" spans="2:13" ht="12.75" customHeight="1" x14ac:dyDescent="0.2">
      <c r="B40" s="61" t="s">
        <v>1836</v>
      </c>
      <c r="C40" s="14" t="s">
        <v>1837</v>
      </c>
      <c r="D40" s="14" t="s">
        <v>1714</v>
      </c>
      <c r="E40" s="22">
        <v>803</v>
      </c>
      <c r="F40" s="14" t="s">
        <v>1838</v>
      </c>
      <c r="G40" s="14" t="s">
        <v>50</v>
      </c>
      <c r="H40" s="24">
        <v>8754.94</v>
      </c>
      <c r="I40" s="24">
        <v>228.44200000000001</v>
      </c>
      <c r="J40" s="24">
        <v>72.539860000000004</v>
      </c>
      <c r="K40" s="13">
        <v>1.2475789200000001E-4</v>
      </c>
      <c r="L40" s="13">
        <v>5.254819648E-3</v>
      </c>
      <c r="M40" s="65">
        <v>5.9454876977901103E-5</v>
      </c>
    </row>
    <row r="41" spans="2:13" ht="12.75" customHeight="1" x14ac:dyDescent="0.2">
      <c r="B41" s="61" t="s">
        <v>1839</v>
      </c>
      <c r="C41" s="14" t="s">
        <v>1840</v>
      </c>
      <c r="D41" s="14" t="s">
        <v>1714</v>
      </c>
      <c r="E41" s="22">
        <v>994</v>
      </c>
      <c r="F41" s="14" t="s">
        <v>212</v>
      </c>
      <c r="G41" s="14" t="s">
        <v>50</v>
      </c>
      <c r="H41" s="24">
        <v>100000</v>
      </c>
      <c r="I41" s="24">
        <v>100</v>
      </c>
      <c r="J41" s="24">
        <v>362.7</v>
      </c>
      <c r="K41" s="13">
        <v>9.0090090000000003E-4</v>
      </c>
      <c r="L41" s="13">
        <v>2.6274148952E-2</v>
      </c>
      <c r="M41" s="65">
        <v>2.9727495800000001E-4</v>
      </c>
    </row>
    <row r="42" spans="2:13" x14ac:dyDescent="0.2">
      <c r="B42" s="61" t="s">
        <v>1841</v>
      </c>
      <c r="C42" s="14" t="s">
        <v>1842</v>
      </c>
      <c r="D42" s="14" t="s">
        <v>1714</v>
      </c>
      <c r="E42" s="22">
        <v>994</v>
      </c>
      <c r="F42" s="14" t="s">
        <v>1123</v>
      </c>
      <c r="G42" s="14" t="s">
        <v>50</v>
      </c>
      <c r="H42" s="24">
        <v>513.58000000000004</v>
      </c>
      <c r="I42" s="24">
        <v>6908.0465000000004</v>
      </c>
      <c r="J42" s="24">
        <v>128.67995999999999</v>
      </c>
      <c r="K42" s="13">
        <v>2.0250060120000002E-3</v>
      </c>
      <c r="L42" s="13">
        <v>9.3216334049999999E-3</v>
      </c>
      <c r="M42" s="65">
        <v>1.05468237E-4</v>
      </c>
    </row>
    <row r="43" spans="2:13" x14ac:dyDescent="0.2">
      <c r="B43" s="61" t="s">
        <v>1843</v>
      </c>
      <c r="C43" s="14" t="s">
        <v>1844</v>
      </c>
      <c r="D43" s="14" t="s">
        <v>1714</v>
      </c>
      <c r="E43" s="22">
        <v>994</v>
      </c>
      <c r="F43" s="14" t="s">
        <v>1123</v>
      </c>
      <c r="G43" s="14" t="s">
        <v>50</v>
      </c>
      <c r="H43" s="24">
        <v>27825.05</v>
      </c>
      <c r="I43" s="24">
        <v>458.00839999999999</v>
      </c>
      <c r="J43" s="24">
        <v>462.22874999999999</v>
      </c>
      <c r="K43" s="13">
        <v>1.81995469E-4</v>
      </c>
      <c r="L43" s="13">
        <v>3.3484055769000001E-2</v>
      </c>
      <c r="M43" s="65">
        <v>3.7885037900000002E-4</v>
      </c>
    </row>
    <row r="44" spans="2:13" x14ac:dyDescent="0.2">
      <c r="B44" s="61" t="s">
        <v>1845</v>
      </c>
      <c r="C44" s="14" t="s">
        <v>1846</v>
      </c>
      <c r="D44" s="14" t="s">
        <v>1714</v>
      </c>
      <c r="E44" s="22">
        <v>999</v>
      </c>
      <c r="F44" s="14" t="s">
        <v>1123</v>
      </c>
      <c r="G44" s="14" t="s">
        <v>50</v>
      </c>
      <c r="H44" s="24">
        <v>4533.63</v>
      </c>
      <c r="I44" s="24">
        <v>1711</v>
      </c>
      <c r="J44" s="24">
        <v>281.34787</v>
      </c>
      <c r="K44" s="13">
        <v>3.4079335033405001E-5</v>
      </c>
      <c r="L44" s="13">
        <v>2.0380964554E-2</v>
      </c>
      <c r="M44" s="65">
        <v>2.3059739800000001E-4</v>
      </c>
    </row>
    <row r="45" spans="2:13" x14ac:dyDescent="0.2">
      <c r="B45" s="61" t="s">
        <v>1847</v>
      </c>
      <c r="C45" s="14" t="s">
        <v>1848</v>
      </c>
      <c r="D45" s="14" t="s">
        <v>1714</v>
      </c>
      <c r="E45" s="22">
        <v>994</v>
      </c>
      <c r="F45" s="14" t="s">
        <v>1123</v>
      </c>
      <c r="G45" s="14" t="s">
        <v>50</v>
      </c>
      <c r="H45" s="24">
        <v>10264.719999999999</v>
      </c>
      <c r="I45" s="24">
        <v>1948.9755</v>
      </c>
      <c r="J45" s="24">
        <v>725.60630000000003</v>
      </c>
      <c r="K45" s="13">
        <v>6.9311611384360199E-5</v>
      </c>
      <c r="L45" s="13">
        <v>5.2563242369E-2</v>
      </c>
      <c r="M45" s="65">
        <v>5.9471900400000005E-4</v>
      </c>
    </row>
    <row r="46" spans="2:13" x14ac:dyDescent="0.2">
      <c r="B46" s="61" t="s">
        <v>1849</v>
      </c>
      <c r="C46" s="14" t="s">
        <v>1850</v>
      </c>
      <c r="D46" s="14" t="s">
        <v>1714</v>
      </c>
      <c r="E46" s="22">
        <v>994</v>
      </c>
      <c r="F46" s="14" t="s">
        <v>1123</v>
      </c>
      <c r="G46" s="14" t="s">
        <v>50</v>
      </c>
      <c r="H46" s="24">
        <v>29940.18</v>
      </c>
      <c r="I46" s="24">
        <v>93</v>
      </c>
      <c r="J46" s="24">
        <v>100.99151999999999</v>
      </c>
      <c r="K46" s="13">
        <v>6.5511176655930501E-5</v>
      </c>
      <c r="L46" s="13">
        <v>7.3158705250000004E-3</v>
      </c>
      <c r="M46" s="65">
        <v>8.27743312078523E-5</v>
      </c>
    </row>
    <row r="47" spans="2:13" x14ac:dyDescent="0.2">
      <c r="B47" s="61" t="s">
        <v>1851</v>
      </c>
      <c r="C47" s="14" t="s">
        <v>1852</v>
      </c>
      <c r="D47" s="14" t="s">
        <v>1714</v>
      </c>
      <c r="E47" s="22">
        <v>994</v>
      </c>
      <c r="F47" s="14" t="s">
        <v>1123</v>
      </c>
      <c r="G47" s="14" t="s">
        <v>50</v>
      </c>
      <c r="H47" s="24">
        <v>27586.2</v>
      </c>
      <c r="I47" s="24">
        <v>93</v>
      </c>
      <c r="J47" s="24">
        <v>93.051289999999995</v>
      </c>
      <c r="K47" s="13">
        <v>1.04118304E-4</v>
      </c>
      <c r="L47" s="13">
        <v>6.7406767399999998E-3</v>
      </c>
      <c r="M47" s="65">
        <v>7.6266386502331203E-5</v>
      </c>
    </row>
    <row r="48" spans="2:13" x14ac:dyDescent="0.2">
      <c r="B48" s="61" t="s">
        <v>1853</v>
      </c>
      <c r="C48" s="14" t="s">
        <v>1854</v>
      </c>
      <c r="D48" s="14" t="s">
        <v>1714</v>
      </c>
      <c r="E48" s="22">
        <v>994</v>
      </c>
      <c r="F48" s="14" t="s">
        <v>1537</v>
      </c>
      <c r="G48" s="14" t="s">
        <v>50</v>
      </c>
      <c r="H48" s="24">
        <v>6860.43</v>
      </c>
      <c r="I48" s="24">
        <v>1056.3447000000001</v>
      </c>
      <c r="J48" s="24">
        <v>262.84791999999999</v>
      </c>
      <c r="K48" s="13">
        <v>3.3498973499999999E-4</v>
      </c>
      <c r="L48" s="13">
        <v>1.9040819965999999E-2</v>
      </c>
      <c r="M48" s="65">
        <v>2.1543453099999999E-4</v>
      </c>
    </row>
    <row r="49" spans="2:13" x14ac:dyDescent="0.2">
      <c r="B49" s="60" t="s">
        <v>1855</v>
      </c>
      <c r="C49" s="57" t="s">
        <v>2507</v>
      </c>
      <c r="D49" s="57" t="s">
        <v>2507</v>
      </c>
      <c r="E49" s="57" t="s">
        <v>2507</v>
      </c>
      <c r="F49" s="57" t="s">
        <v>2507</v>
      </c>
      <c r="G49" s="57" t="s">
        <v>2507</v>
      </c>
      <c r="H49" s="57" t="s">
        <v>2507</v>
      </c>
      <c r="I49" s="57" t="s">
        <v>2507</v>
      </c>
      <c r="J49" s="23">
        <v>3817.03325</v>
      </c>
      <c r="K49" s="57" t="s">
        <v>2507</v>
      </c>
      <c r="L49" s="20">
        <v>0.27650758248700003</v>
      </c>
      <c r="M49" s="64">
        <v>3.1285040009999998E-3</v>
      </c>
    </row>
    <row r="50" spans="2:13" x14ac:dyDescent="0.2">
      <c r="B50" s="61" t="s">
        <v>1856</v>
      </c>
      <c r="C50" s="14" t="s">
        <v>1857</v>
      </c>
      <c r="D50" s="14" t="s">
        <v>1714</v>
      </c>
      <c r="E50" s="22">
        <v>994</v>
      </c>
      <c r="F50" s="14" t="s">
        <v>1116</v>
      </c>
      <c r="G50" s="14" t="s">
        <v>50</v>
      </c>
      <c r="H50" s="24">
        <v>1123.5999999999999</v>
      </c>
      <c r="I50" s="24">
        <v>10514</v>
      </c>
      <c r="J50" s="24">
        <v>428.47674999999998</v>
      </c>
      <c r="K50" s="13">
        <v>4.1991808091875997E-6</v>
      </c>
      <c r="L50" s="13">
        <v>3.1039045912000001E-2</v>
      </c>
      <c r="M50" s="65">
        <v>3.5118667800000002E-4</v>
      </c>
    </row>
    <row r="51" spans="2:13" x14ac:dyDescent="0.2">
      <c r="B51" s="61" t="s">
        <v>1858</v>
      </c>
      <c r="C51" s="14" t="s">
        <v>1859</v>
      </c>
      <c r="D51" s="14" t="s">
        <v>1714</v>
      </c>
      <c r="E51" s="22">
        <v>994</v>
      </c>
      <c r="F51" s="14" t="s">
        <v>1522</v>
      </c>
      <c r="G51" s="14" t="s">
        <v>50</v>
      </c>
      <c r="H51" s="24">
        <v>21428.57</v>
      </c>
      <c r="I51" s="24">
        <v>100</v>
      </c>
      <c r="J51" s="24">
        <v>77.721419999999995</v>
      </c>
      <c r="K51" s="13">
        <v>4.0955362100000001E-4</v>
      </c>
      <c r="L51" s="13">
        <v>5.6301741540000002E-3</v>
      </c>
      <c r="M51" s="65">
        <v>6.3701769822105793E-5</v>
      </c>
    </row>
    <row r="52" spans="2:13" x14ac:dyDescent="0.2">
      <c r="B52" s="61" t="s">
        <v>1860</v>
      </c>
      <c r="C52" s="14" t="s">
        <v>1861</v>
      </c>
      <c r="D52" s="14" t="s">
        <v>1714</v>
      </c>
      <c r="E52" s="22">
        <v>994</v>
      </c>
      <c r="F52" s="14" t="s">
        <v>1522</v>
      </c>
      <c r="G52" s="14" t="s">
        <v>50</v>
      </c>
      <c r="H52" s="24">
        <v>278.55</v>
      </c>
      <c r="I52" s="24">
        <v>17223</v>
      </c>
      <c r="J52" s="24">
        <v>174.00412</v>
      </c>
      <c r="K52" s="13">
        <v>3.08357248593861E-6</v>
      </c>
      <c r="L52" s="13">
        <v>1.2604935669000001E-2</v>
      </c>
      <c r="M52" s="65">
        <v>1.42616673E-4</v>
      </c>
    </row>
    <row r="53" spans="2:13" x14ac:dyDescent="0.2">
      <c r="B53" s="61" t="s">
        <v>1862</v>
      </c>
      <c r="C53" s="14" t="s">
        <v>1863</v>
      </c>
      <c r="D53" s="14" t="s">
        <v>1714</v>
      </c>
      <c r="E53" s="22">
        <v>994</v>
      </c>
      <c r="F53" s="14" t="s">
        <v>1864</v>
      </c>
      <c r="G53" s="14" t="s">
        <v>50</v>
      </c>
      <c r="H53" s="24">
        <v>64931.19</v>
      </c>
      <c r="I53" s="24">
        <v>87.23</v>
      </c>
      <c r="J53" s="24">
        <v>205.43137999999999</v>
      </c>
      <c r="K53" s="13">
        <v>1.7317448599999999E-4</v>
      </c>
      <c r="L53" s="13">
        <v>1.488154033E-2</v>
      </c>
      <c r="M53" s="65">
        <v>1.6837497899999999E-4</v>
      </c>
    </row>
    <row r="54" spans="2:13" x14ac:dyDescent="0.2">
      <c r="B54" s="61" t="s">
        <v>1865</v>
      </c>
      <c r="C54" s="14" t="s">
        <v>1866</v>
      </c>
      <c r="D54" s="14" t="s">
        <v>1714</v>
      </c>
      <c r="E54" s="22">
        <v>995</v>
      </c>
      <c r="F54" s="14" t="s">
        <v>1102</v>
      </c>
      <c r="G54" s="14" t="s">
        <v>50</v>
      </c>
      <c r="H54" s="24">
        <v>13156</v>
      </c>
      <c r="I54" s="24">
        <v>2500</v>
      </c>
      <c r="J54" s="24">
        <v>1192.9203</v>
      </c>
      <c r="K54" s="13">
        <v>4.15733608420306E-7</v>
      </c>
      <c r="L54" s="13">
        <v>8.6415675905000003E-2</v>
      </c>
      <c r="M54" s="65">
        <v>9.7773733799999996E-4</v>
      </c>
    </row>
    <row r="55" spans="2:13" x14ac:dyDescent="0.2">
      <c r="B55" s="61" t="s">
        <v>1867</v>
      </c>
      <c r="C55" s="14" t="s">
        <v>1868</v>
      </c>
      <c r="D55" s="14" t="s">
        <v>1714</v>
      </c>
      <c r="E55" s="22">
        <v>999</v>
      </c>
      <c r="F55" s="14" t="s">
        <v>1129</v>
      </c>
      <c r="G55" s="14" t="s">
        <v>49</v>
      </c>
      <c r="H55" s="24">
        <v>54540</v>
      </c>
      <c r="I55" s="24">
        <v>100</v>
      </c>
      <c r="J55" s="24">
        <v>54.54</v>
      </c>
      <c r="K55" s="13">
        <v>1.9016279999999999E-4</v>
      </c>
      <c r="L55" s="13">
        <v>3.950901802E-3</v>
      </c>
      <c r="M55" s="65">
        <v>4.4701892040799698E-5</v>
      </c>
    </row>
    <row r="56" spans="2:13" x14ac:dyDescent="0.2">
      <c r="B56" s="61" t="s">
        <v>1869</v>
      </c>
      <c r="C56" s="14" t="s">
        <v>1870</v>
      </c>
      <c r="D56" s="14" t="s">
        <v>1714</v>
      </c>
      <c r="E56" s="22">
        <v>994</v>
      </c>
      <c r="F56" s="14" t="s">
        <v>1123</v>
      </c>
      <c r="G56" s="14" t="s">
        <v>50</v>
      </c>
      <c r="H56" s="24">
        <v>69471.460000000006</v>
      </c>
      <c r="I56" s="24">
        <v>40.484299999999998</v>
      </c>
      <c r="J56" s="24">
        <v>102.0095</v>
      </c>
      <c r="K56" s="13">
        <v>2.1749999800000001E-4</v>
      </c>
      <c r="L56" s="13">
        <v>7.3896134479999997E-3</v>
      </c>
      <c r="M56" s="65">
        <v>8.3608684564282298E-5</v>
      </c>
    </row>
    <row r="57" spans="2:13" x14ac:dyDescent="0.2">
      <c r="B57" s="61" t="s">
        <v>1871</v>
      </c>
      <c r="C57" s="14" t="s">
        <v>1872</v>
      </c>
      <c r="D57" s="14" t="s">
        <v>1714</v>
      </c>
      <c r="E57" s="22">
        <v>994</v>
      </c>
      <c r="F57" s="14" t="s">
        <v>1123</v>
      </c>
      <c r="G57" s="14" t="s">
        <v>50</v>
      </c>
      <c r="H57" s="24">
        <v>1145.73</v>
      </c>
      <c r="I57" s="24">
        <v>11512</v>
      </c>
      <c r="J57" s="24">
        <v>478.38837999999998</v>
      </c>
      <c r="K57" s="13">
        <v>4.4353436899999997E-4</v>
      </c>
      <c r="L57" s="13">
        <v>3.4654666537999999E-2</v>
      </c>
      <c r="M57" s="65">
        <v>3.9209508000000003E-4</v>
      </c>
    </row>
    <row r="58" spans="2:13" x14ac:dyDescent="0.2">
      <c r="B58" s="61" t="s">
        <v>1873</v>
      </c>
      <c r="C58" s="14" t="s">
        <v>1874</v>
      </c>
      <c r="D58" s="14" t="s">
        <v>1714</v>
      </c>
      <c r="E58" s="22">
        <v>993</v>
      </c>
      <c r="F58" s="14" t="s">
        <v>1537</v>
      </c>
      <c r="G58" s="14" t="s">
        <v>50</v>
      </c>
      <c r="H58" s="24">
        <v>17585.63</v>
      </c>
      <c r="I58" s="24">
        <v>878.7</v>
      </c>
      <c r="J58" s="24">
        <v>560.46191999999996</v>
      </c>
      <c r="K58" s="13">
        <v>1.70666633E-4</v>
      </c>
      <c r="L58" s="13">
        <v>4.0600110196000003E-2</v>
      </c>
      <c r="M58" s="65">
        <v>4.5936392000000002E-4</v>
      </c>
    </row>
    <row r="59" spans="2:13" ht="13.5" thickBot="1" x14ac:dyDescent="0.25">
      <c r="B59" s="61" t="s">
        <v>1875</v>
      </c>
      <c r="C59" s="14" t="s">
        <v>1876</v>
      </c>
      <c r="D59" s="14" t="s">
        <v>1714</v>
      </c>
      <c r="E59" s="22">
        <v>994</v>
      </c>
      <c r="F59" s="14" t="s">
        <v>1877</v>
      </c>
      <c r="G59" s="14" t="s">
        <v>50</v>
      </c>
      <c r="H59" s="24">
        <v>29921.82</v>
      </c>
      <c r="I59" s="24">
        <v>333.31</v>
      </c>
      <c r="J59" s="24">
        <v>361.72948000000002</v>
      </c>
      <c r="K59" s="13">
        <v>3.273550192711E-5</v>
      </c>
      <c r="L59" s="13">
        <v>2.6203844053000001E-2</v>
      </c>
      <c r="M59" s="65">
        <v>2.9647950399999998E-4</v>
      </c>
    </row>
    <row r="60" spans="2:13" x14ac:dyDescent="0.2">
      <c r="B60" s="75" t="s">
        <v>1858</v>
      </c>
      <c r="C60" s="76" t="s">
        <v>1878</v>
      </c>
      <c r="D60" s="76" t="s">
        <v>1714</v>
      </c>
      <c r="E60" s="84">
        <v>999</v>
      </c>
      <c r="F60" s="76" t="s">
        <v>1877</v>
      </c>
      <c r="G60" s="76" t="s">
        <v>50</v>
      </c>
      <c r="H60" s="77">
        <v>30001.83</v>
      </c>
      <c r="I60" s="77">
        <v>166.65649999999999</v>
      </c>
      <c r="J60" s="77">
        <v>181.35</v>
      </c>
      <c r="K60" s="78">
        <v>4.1425215500000002E-4</v>
      </c>
      <c r="L60" s="78">
        <v>1.3137074476E-2</v>
      </c>
      <c r="M60" s="79">
        <v>1.48637479E-4</v>
      </c>
    </row>
    <row r="61" spans="2:13" ht="12.75" hidden="1" customHeight="1" x14ac:dyDescent="0.2"/>
    <row r="62" spans="2:13" ht="12.75" hidden="1" customHeight="1" x14ac:dyDescent="0.2"/>
    <row r="63" spans="2:13" ht="12.75" hidden="1" customHeight="1" x14ac:dyDescent="0.2"/>
    <row r="64" spans="2:13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41.5703125" bestFit="1" customWidth="1"/>
    <col min="3" max="3" width="36.5703125" bestFit="1" customWidth="1"/>
    <col min="4" max="4" width="15" bestFit="1" customWidth="1"/>
    <col min="5" max="5" width="17.5703125" bestFit="1" customWidth="1"/>
    <col min="6" max="6" width="12.42578125" bestFit="1" customWidth="1"/>
    <col min="7" max="7" width="10.85546875" customWidth="1"/>
    <col min="8" max="8" width="13.7109375" bestFit="1" customWidth="1"/>
    <col min="9" max="9" width="29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12956</v>
      </c>
    </row>
    <row r="5" spans="2:11" ht="12.75" customHeight="1" x14ac:dyDescent="0.2"/>
    <row r="6" spans="2:11" ht="12.75" customHeight="1" thickBot="1" x14ac:dyDescent="0.25">
      <c r="B6" s="66" t="s">
        <v>1879</v>
      </c>
      <c r="C6" s="68" t="s">
        <v>2507</v>
      </c>
      <c r="D6" s="68" t="s">
        <v>2508</v>
      </c>
      <c r="E6" s="68" t="s">
        <v>2509</v>
      </c>
      <c r="F6" s="68" t="s">
        <v>2510</v>
      </c>
      <c r="G6" s="68" t="s">
        <v>2511</v>
      </c>
      <c r="H6" s="68" t="s">
        <v>2512</v>
      </c>
      <c r="I6" s="68" t="s">
        <v>2513</v>
      </c>
      <c r="J6" s="68" t="s">
        <v>2514</v>
      </c>
      <c r="K6" s="68" t="s">
        <v>2515</v>
      </c>
    </row>
    <row r="7" spans="2:11" ht="12.75" customHeight="1" thickBot="1" x14ac:dyDescent="0.25">
      <c r="B7" s="74" t="s">
        <v>1880</v>
      </c>
      <c r="C7" s="80" t="s">
        <v>2507</v>
      </c>
      <c r="D7" s="80" t="s">
        <v>2507</v>
      </c>
      <c r="E7" s="80" t="s">
        <v>2507</v>
      </c>
      <c r="F7" s="80" t="s">
        <v>2507</v>
      </c>
      <c r="G7" s="80" t="s">
        <v>2507</v>
      </c>
      <c r="H7" s="80" t="s">
        <v>2507</v>
      </c>
      <c r="I7" s="80" t="s">
        <v>2507</v>
      </c>
      <c r="J7" s="80" t="s">
        <v>2507</v>
      </c>
      <c r="K7" s="80" t="s">
        <v>2507</v>
      </c>
    </row>
    <row r="8" spans="2:11" ht="12.75" customHeight="1" x14ac:dyDescent="0.2">
      <c r="B8" s="59" t="s">
        <v>71</v>
      </c>
      <c r="C8" s="4" t="s">
        <v>72</v>
      </c>
      <c r="D8" s="4" t="s">
        <v>76</v>
      </c>
      <c r="E8" s="4" t="s">
        <v>137</v>
      </c>
      <c r="F8" s="4" t="s">
        <v>139</v>
      </c>
      <c r="G8" s="4" t="s">
        <v>140</v>
      </c>
      <c r="H8" s="4" t="s">
        <v>9</v>
      </c>
      <c r="I8" s="4" t="s">
        <v>142</v>
      </c>
      <c r="J8" s="4" t="s">
        <v>80</v>
      </c>
      <c r="K8" s="62" t="s">
        <v>222</v>
      </c>
    </row>
    <row r="9" spans="2:11" ht="12.75" customHeight="1" x14ac:dyDescent="0.2">
      <c r="B9" s="70" t="s">
        <v>2507</v>
      </c>
      <c r="C9" s="56" t="s">
        <v>2507</v>
      </c>
      <c r="D9" s="56" t="s">
        <v>2507</v>
      </c>
      <c r="E9" s="6" t="s">
        <v>144</v>
      </c>
      <c r="F9" s="6" t="s">
        <v>146</v>
      </c>
      <c r="G9" s="6" t="s">
        <v>147</v>
      </c>
      <c r="H9" s="6" t="s">
        <v>11</v>
      </c>
      <c r="I9" s="6" t="s">
        <v>12</v>
      </c>
      <c r="J9" s="6" t="s">
        <v>12</v>
      </c>
      <c r="K9" s="63" t="s">
        <v>12</v>
      </c>
    </row>
    <row r="10" spans="2:11" ht="12.75" customHeight="1" x14ac:dyDescent="0.2">
      <c r="B10" s="70" t="s">
        <v>2507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3" t="s">
        <v>88</v>
      </c>
    </row>
    <row r="11" spans="2:11" ht="12.75" customHeight="1" x14ac:dyDescent="0.2">
      <c r="B11" s="60" t="s">
        <v>1881</v>
      </c>
      <c r="C11" s="57" t="s">
        <v>2507</v>
      </c>
      <c r="D11" s="57" t="s">
        <v>2507</v>
      </c>
      <c r="E11" s="57" t="s">
        <v>2507</v>
      </c>
      <c r="F11" s="57" t="s">
        <v>2507</v>
      </c>
      <c r="G11" s="57" t="s">
        <v>2507</v>
      </c>
      <c r="H11" s="23">
        <v>60045.398910000004</v>
      </c>
      <c r="I11" s="57" t="s">
        <v>2507</v>
      </c>
      <c r="J11" s="20">
        <v>1</v>
      </c>
      <c r="K11" s="64">
        <v>4.9214208646999998E-2</v>
      </c>
    </row>
    <row r="12" spans="2:11" ht="12.75" customHeight="1" x14ac:dyDescent="0.2">
      <c r="B12" s="60" t="s">
        <v>1882</v>
      </c>
      <c r="C12" s="57" t="s">
        <v>2507</v>
      </c>
      <c r="D12" s="57" t="s">
        <v>2507</v>
      </c>
      <c r="E12" s="57" t="s">
        <v>2507</v>
      </c>
      <c r="F12" s="57" t="s">
        <v>2507</v>
      </c>
      <c r="G12" s="57" t="s">
        <v>2507</v>
      </c>
      <c r="H12" s="23">
        <v>5138.0623800000003</v>
      </c>
      <c r="I12" s="57" t="s">
        <v>2507</v>
      </c>
      <c r="J12" s="20">
        <v>8.5569626869999998E-2</v>
      </c>
      <c r="K12" s="64">
        <v>4.21124147E-3</v>
      </c>
    </row>
    <row r="13" spans="2:11" ht="12.75" customHeight="1" x14ac:dyDescent="0.2">
      <c r="B13" s="60" t="s">
        <v>1883</v>
      </c>
      <c r="C13" s="57" t="s">
        <v>2507</v>
      </c>
      <c r="D13" s="57" t="s">
        <v>2507</v>
      </c>
      <c r="E13" s="57" t="s">
        <v>2507</v>
      </c>
      <c r="F13" s="57" t="s">
        <v>2507</v>
      </c>
      <c r="G13" s="57" t="s">
        <v>2507</v>
      </c>
      <c r="H13" s="23">
        <v>2256.26838</v>
      </c>
      <c r="I13" s="57" t="s">
        <v>2507</v>
      </c>
      <c r="J13" s="20">
        <v>3.7576041143999997E-2</v>
      </c>
      <c r="K13" s="64">
        <v>1.849275129E-3</v>
      </c>
    </row>
    <row r="14" spans="2:11" ht="12.75" customHeight="1" x14ac:dyDescent="0.2">
      <c r="B14" s="61" t="s">
        <v>1884</v>
      </c>
      <c r="C14" s="14" t="s">
        <v>1885</v>
      </c>
      <c r="D14" s="14" t="s">
        <v>50</v>
      </c>
      <c r="E14" s="57" t="s">
        <v>2507</v>
      </c>
      <c r="F14" s="24">
        <v>46041.33</v>
      </c>
      <c r="G14" s="24">
        <v>85.842200000000005</v>
      </c>
      <c r="H14" s="24">
        <v>143.34952000000001</v>
      </c>
      <c r="I14" s="13">
        <v>2.2335424229999999E-3</v>
      </c>
      <c r="J14" s="13">
        <v>2.3873522799999999E-3</v>
      </c>
      <c r="K14" s="65">
        <v>1.17491653E-4</v>
      </c>
    </row>
    <row r="15" spans="2:11" ht="12.75" customHeight="1" x14ac:dyDescent="0.2">
      <c r="B15" s="61" t="s">
        <v>1886</v>
      </c>
      <c r="C15" s="14" t="s">
        <v>1887</v>
      </c>
      <c r="D15" s="14" t="s">
        <v>50</v>
      </c>
      <c r="E15" s="57" t="s">
        <v>2507</v>
      </c>
      <c r="F15" s="24">
        <v>37629.040000000001</v>
      </c>
      <c r="G15" s="24">
        <v>109.0912</v>
      </c>
      <c r="H15" s="24">
        <v>148.88825</v>
      </c>
      <c r="I15" s="13">
        <v>6.4721949699999995E-4</v>
      </c>
      <c r="J15" s="13">
        <v>2.4795946509999999E-3</v>
      </c>
      <c r="K15" s="65">
        <v>1.22031288E-4</v>
      </c>
    </row>
    <row r="16" spans="2:11" ht="12.75" customHeight="1" x14ac:dyDescent="0.2">
      <c r="B16" s="61" t="s">
        <v>1888</v>
      </c>
      <c r="C16" s="14" t="s">
        <v>1889</v>
      </c>
      <c r="D16" s="14" t="s">
        <v>50</v>
      </c>
      <c r="E16" s="57" t="s">
        <v>2507</v>
      </c>
      <c r="F16" s="24">
        <v>148717.94</v>
      </c>
      <c r="G16" s="24">
        <v>90.474800000000002</v>
      </c>
      <c r="H16" s="24">
        <v>488.02104000000003</v>
      </c>
      <c r="I16" s="13">
        <v>8.5196576899999996E-4</v>
      </c>
      <c r="J16" s="13">
        <v>8.1275343129999997E-3</v>
      </c>
      <c r="K16" s="65">
        <v>3.99990169E-4</v>
      </c>
    </row>
    <row r="17" spans="2:11" ht="12.75" customHeight="1" x14ac:dyDescent="0.2">
      <c r="B17" s="61" t="s">
        <v>1890</v>
      </c>
      <c r="C17" s="14" t="s">
        <v>1891</v>
      </c>
      <c r="D17" s="14" t="s">
        <v>50</v>
      </c>
      <c r="E17" s="57" t="s">
        <v>2507</v>
      </c>
      <c r="F17" s="24">
        <v>79999.990000000005</v>
      </c>
      <c r="G17" s="24">
        <v>66.161900000000003</v>
      </c>
      <c r="H17" s="24">
        <v>191.97534999999999</v>
      </c>
      <c r="I17" s="13">
        <v>2.0506876212000001E-2</v>
      </c>
      <c r="J17" s="13">
        <v>3.1971700319999999E-3</v>
      </c>
      <c r="K17" s="65">
        <v>1.5734619300000001E-4</v>
      </c>
    </row>
    <row r="18" spans="2:11" ht="12.75" customHeight="1" x14ac:dyDescent="0.2">
      <c r="B18" s="61" t="s">
        <v>1892</v>
      </c>
      <c r="C18" s="14" t="s">
        <v>1893</v>
      </c>
      <c r="D18" s="14" t="s">
        <v>50</v>
      </c>
      <c r="E18" s="57" t="s">
        <v>2507</v>
      </c>
      <c r="F18" s="24">
        <v>119911</v>
      </c>
      <c r="G18" s="24">
        <v>124.98399999999999</v>
      </c>
      <c r="H18" s="24">
        <v>543.57691</v>
      </c>
      <c r="I18" s="13">
        <v>1.0598035875E-2</v>
      </c>
      <c r="J18" s="13">
        <v>9.0527654049999996E-3</v>
      </c>
      <c r="K18" s="65">
        <v>4.4552468500000001E-4</v>
      </c>
    </row>
    <row r="19" spans="2:11" ht="12.75" customHeight="1" x14ac:dyDescent="0.2">
      <c r="B19" s="61" t="s">
        <v>1894</v>
      </c>
      <c r="C19" s="14" t="s">
        <v>1895</v>
      </c>
      <c r="D19" s="14" t="s">
        <v>50</v>
      </c>
      <c r="E19" s="57" t="s">
        <v>2507</v>
      </c>
      <c r="F19" s="24">
        <v>85000</v>
      </c>
      <c r="G19" s="24">
        <v>104.8526</v>
      </c>
      <c r="H19" s="24">
        <v>323.25531999999998</v>
      </c>
      <c r="I19" s="13">
        <v>4.0865384359975999E-5</v>
      </c>
      <c r="J19" s="13">
        <v>5.3835152369999997E-3</v>
      </c>
      <c r="K19" s="65">
        <v>2.6494544200000001E-4</v>
      </c>
    </row>
    <row r="20" spans="2:11" ht="12.75" customHeight="1" x14ac:dyDescent="0.2">
      <c r="B20" s="61" t="s">
        <v>1896</v>
      </c>
      <c r="C20" s="14" t="s">
        <v>1897</v>
      </c>
      <c r="D20" s="14" t="s">
        <v>50</v>
      </c>
      <c r="E20" s="57" t="s">
        <v>2507</v>
      </c>
      <c r="F20" s="24">
        <v>90380.09</v>
      </c>
      <c r="G20" s="24">
        <v>127.27</v>
      </c>
      <c r="H20" s="24">
        <v>417.20199000000002</v>
      </c>
      <c r="I20" s="13">
        <v>2.5459180280000002E-3</v>
      </c>
      <c r="J20" s="13">
        <v>6.9481092229999996E-3</v>
      </c>
      <c r="K20" s="65">
        <v>3.41945697E-4</v>
      </c>
    </row>
    <row r="21" spans="2:11" ht="12.75" customHeight="1" x14ac:dyDescent="0.2">
      <c r="B21" s="60" t="s">
        <v>1898</v>
      </c>
      <c r="C21" s="57" t="s">
        <v>2507</v>
      </c>
      <c r="D21" s="57" t="s">
        <v>2507</v>
      </c>
      <c r="E21" s="57" t="s">
        <v>2507</v>
      </c>
      <c r="F21" s="57" t="s">
        <v>2507</v>
      </c>
      <c r="G21" s="57" t="s">
        <v>2507</v>
      </c>
      <c r="H21" s="57" t="s">
        <v>2507</v>
      </c>
      <c r="I21" s="57" t="s">
        <v>2507</v>
      </c>
      <c r="J21" s="57" t="s">
        <v>2507</v>
      </c>
      <c r="K21" s="71" t="s">
        <v>2507</v>
      </c>
    </row>
    <row r="22" spans="2:11" ht="12.75" customHeight="1" x14ac:dyDescent="0.2">
      <c r="B22" s="60" t="s">
        <v>1899</v>
      </c>
      <c r="C22" s="57" t="s">
        <v>2507</v>
      </c>
      <c r="D22" s="57" t="s">
        <v>2507</v>
      </c>
      <c r="E22" s="57" t="s">
        <v>2507</v>
      </c>
      <c r="F22" s="57" t="s">
        <v>2507</v>
      </c>
      <c r="G22" s="57" t="s">
        <v>2507</v>
      </c>
      <c r="H22" s="57" t="s">
        <v>2507</v>
      </c>
      <c r="I22" s="57" t="s">
        <v>2507</v>
      </c>
      <c r="J22" s="57" t="s">
        <v>2507</v>
      </c>
      <c r="K22" s="71" t="s">
        <v>2507</v>
      </c>
    </row>
    <row r="23" spans="2:11" ht="12.75" customHeight="1" x14ac:dyDescent="0.2">
      <c r="B23" s="60" t="s">
        <v>1900</v>
      </c>
      <c r="C23" s="57" t="s">
        <v>2507</v>
      </c>
      <c r="D23" s="57" t="s">
        <v>2507</v>
      </c>
      <c r="E23" s="57" t="s">
        <v>2507</v>
      </c>
      <c r="F23" s="57" t="s">
        <v>2507</v>
      </c>
      <c r="G23" s="57" t="s">
        <v>2507</v>
      </c>
      <c r="H23" s="23">
        <v>2881.7939999999999</v>
      </c>
      <c r="I23" s="57" t="s">
        <v>2507</v>
      </c>
      <c r="J23" s="20">
        <v>4.7993585725000003E-2</v>
      </c>
      <c r="K23" s="64">
        <v>2.361966341E-3</v>
      </c>
    </row>
    <row r="24" spans="2:11" ht="12.75" customHeight="1" x14ac:dyDescent="0.2">
      <c r="B24" s="61" t="s">
        <v>1901</v>
      </c>
      <c r="C24" s="14" t="s">
        <v>1902</v>
      </c>
      <c r="D24" s="14" t="s">
        <v>49</v>
      </c>
      <c r="E24" s="57" t="s">
        <v>2507</v>
      </c>
      <c r="F24" s="24">
        <v>62250</v>
      </c>
      <c r="G24" s="24">
        <v>73.948300000000003</v>
      </c>
      <c r="H24" s="24">
        <v>46.032820000000001</v>
      </c>
      <c r="I24" s="13">
        <v>2.1660000139999999E-3</v>
      </c>
      <c r="J24" s="13">
        <v>7.6663359399999997E-4</v>
      </c>
      <c r="K24" s="65">
        <v>3.7729265676082998E-5</v>
      </c>
    </row>
    <row r="25" spans="2:11" ht="12.75" customHeight="1" x14ac:dyDescent="0.2">
      <c r="B25" s="61" t="s">
        <v>1903</v>
      </c>
      <c r="C25" s="14" t="s">
        <v>1904</v>
      </c>
      <c r="D25" s="14" t="s">
        <v>49</v>
      </c>
      <c r="E25" s="57" t="s">
        <v>2507</v>
      </c>
      <c r="F25" s="24">
        <v>280423.28999999998</v>
      </c>
      <c r="G25" s="24">
        <v>92.020700000000005</v>
      </c>
      <c r="H25" s="24">
        <v>258.04746999999998</v>
      </c>
      <c r="I25" s="13">
        <v>6.7247791300000003E-4</v>
      </c>
      <c r="J25" s="13">
        <v>4.2975394389999999E-3</v>
      </c>
      <c r="K25" s="65">
        <v>2.1150000200000001E-4</v>
      </c>
    </row>
    <row r="26" spans="2:11" ht="12.75" customHeight="1" x14ac:dyDescent="0.2">
      <c r="B26" s="61" t="s">
        <v>1905</v>
      </c>
      <c r="C26" s="14" t="s">
        <v>1906</v>
      </c>
      <c r="D26" s="14" t="s">
        <v>50</v>
      </c>
      <c r="E26" s="57" t="s">
        <v>2507</v>
      </c>
      <c r="F26" s="24">
        <v>472067.4</v>
      </c>
      <c r="G26" s="24">
        <v>100</v>
      </c>
      <c r="H26" s="24">
        <v>1712.1884600000001</v>
      </c>
      <c r="I26" s="13">
        <v>4.1367231190000001E-3</v>
      </c>
      <c r="J26" s="13">
        <v>2.8514898577999999E-2</v>
      </c>
      <c r="K26" s="65">
        <v>1.403338168E-3</v>
      </c>
    </row>
    <row r="27" spans="2:11" ht="12.75" customHeight="1" x14ac:dyDescent="0.2">
      <c r="B27" s="61" t="s">
        <v>1907</v>
      </c>
      <c r="C27" s="14" t="s">
        <v>1908</v>
      </c>
      <c r="D27" s="14" t="s">
        <v>50</v>
      </c>
      <c r="E27" s="57" t="s">
        <v>2507</v>
      </c>
      <c r="F27" s="24">
        <v>35449.730000000003</v>
      </c>
      <c r="G27" s="24">
        <v>101.12439999999999</v>
      </c>
      <c r="H27" s="24">
        <v>130.02188000000001</v>
      </c>
      <c r="I27" s="13">
        <v>5.9494885414831002E-5</v>
      </c>
      <c r="J27" s="13">
        <v>2.1653928919999998E-3</v>
      </c>
      <c r="K27" s="65">
        <v>1.0656809700000001E-4</v>
      </c>
    </row>
    <row r="28" spans="2:11" ht="12.75" customHeight="1" x14ac:dyDescent="0.2">
      <c r="B28" s="61" t="s">
        <v>1909</v>
      </c>
      <c r="C28" s="14" t="s">
        <v>1910</v>
      </c>
      <c r="D28" s="14" t="s">
        <v>49</v>
      </c>
      <c r="E28" s="57" t="s">
        <v>2507</v>
      </c>
      <c r="F28" s="24">
        <v>120000</v>
      </c>
      <c r="G28" s="24">
        <v>106.47620000000001</v>
      </c>
      <c r="H28" s="24">
        <v>127.77144</v>
      </c>
      <c r="I28" s="13">
        <v>1.9612499899999999E-4</v>
      </c>
      <c r="J28" s="13">
        <v>2.1279139170000002E-3</v>
      </c>
      <c r="K28" s="65">
        <v>1.04723599E-4</v>
      </c>
    </row>
    <row r="29" spans="2:11" ht="12.75" customHeight="1" x14ac:dyDescent="0.2">
      <c r="B29" s="61" t="s">
        <v>1911</v>
      </c>
      <c r="C29" s="14" t="s">
        <v>1912</v>
      </c>
      <c r="D29" s="14" t="s">
        <v>49</v>
      </c>
      <c r="E29" s="57" t="s">
        <v>2507</v>
      </c>
      <c r="F29" s="24">
        <v>144000</v>
      </c>
      <c r="G29" s="24">
        <v>100.343</v>
      </c>
      <c r="H29" s="24">
        <v>144.49392</v>
      </c>
      <c r="I29" s="13">
        <v>9.6000000000000002E-4</v>
      </c>
      <c r="J29" s="13">
        <v>2.4064111919999999E-3</v>
      </c>
      <c r="K29" s="65">
        <v>1.18429622E-4</v>
      </c>
    </row>
    <row r="30" spans="2:11" ht="12.75" customHeight="1" x14ac:dyDescent="0.2">
      <c r="B30" s="61" t="s">
        <v>1913</v>
      </c>
      <c r="C30" s="14" t="s">
        <v>1914</v>
      </c>
      <c r="D30" s="14" t="s">
        <v>49</v>
      </c>
      <c r="E30" s="57" t="s">
        <v>2507</v>
      </c>
      <c r="F30" s="24">
        <v>423730.25</v>
      </c>
      <c r="G30" s="24">
        <v>109.32380000000001</v>
      </c>
      <c r="H30" s="24">
        <v>463.23800999999997</v>
      </c>
      <c r="I30" s="13">
        <v>4.4410965599999998E-3</v>
      </c>
      <c r="J30" s="13">
        <v>7.7147961110000003E-3</v>
      </c>
      <c r="K30" s="65">
        <v>3.7967758500000002E-4</v>
      </c>
    </row>
    <row r="31" spans="2:11" ht="12.75" customHeight="1" x14ac:dyDescent="0.2">
      <c r="B31" s="60" t="s">
        <v>1915</v>
      </c>
      <c r="C31" s="57" t="s">
        <v>2507</v>
      </c>
      <c r="D31" s="57" t="s">
        <v>2507</v>
      </c>
      <c r="E31" s="57" t="s">
        <v>2507</v>
      </c>
      <c r="F31" s="57" t="s">
        <v>2507</v>
      </c>
      <c r="G31" s="57" t="s">
        <v>2507</v>
      </c>
      <c r="H31" s="23">
        <v>54907.33653</v>
      </c>
      <c r="I31" s="57" t="s">
        <v>2507</v>
      </c>
      <c r="J31" s="20">
        <v>0.914430373129</v>
      </c>
      <c r="K31" s="64">
        <v>4.5002967175999997E-2</v>
      </c>
    </row>
    <row r="32" spans="2:11" ht="12.75" customHeight="1" x14ac:dyDescent="0.2">
      <c r="B32" s="60" t="s">
        <v>1916</v>
      </c>
      <c r="C32" s="57" t="s">
        <v>2507</v>
      </c>
      <c r="D32" s="57" t="s">
        <v>2507</v>
      </c>
      <c r="E32" s="57" t="s">
        <v>2507</v>
      </c>
      <c r="F32" s="57" t="s">
        <v>2507</v>
      </c>
      <c r="G32" s="57" t="s">
        <v>2507</v>
      </c>
      <c r="H32" s="23">
        <v>8250.3178800000005</v>
      </c>
      <c r="I32" s="57" t="s">
        <v>2507</v>
      </c>
      <c r="J32" s="20">
        <v>0.13740133348700001</v>
      </c>
      <c r="K32" s="64">
        <v>6.7620978939999998E-3</v>
      </c>
    </row>
    <row r="33" spans="2:11" ht="12.75" customHeight="1" x14ac:dyDescent="0.2">
      <c r="B33" s="61" t="s">
        <v>1917</v>
      </c>
      <c r="C33" s="14" t="s">
        <v>1918</v>
      </c>
      <c r="D33" s="14" t="s">
        <v>50</v>
      </c>
      <c r="E33" s="57" t="s">
        <v>2507</v>
      </c>
      <c r="F33" s="24">
        <v>113528.05</v>
      </c>
      <c r="G33" s="24">
        <v>122.5587</v>
      </c>
      <c r="H33" s="24">
        <v>504.65535</v>
      </c>
      <c r="I33" s="13">
        <v>2.1624390399999999E-4</v>
      </c>
      <c r="J33" s="13">
        <v>8.4045631990000008E-3</v>
      </c>
      <c r="K33" s="65">
        <v>4.1362392599999999E-4</v>
      </c>
    </row>
    <row r="34" spans="2:11" ht="12.75" customHeight="1" x14ac:dyDescent="0.2">
      <c r="B34" s="61" t="s">
        <v>1919</v>
      </c>
      <c r="C34" s="14" t="s">
        <v>1920</v>
      </c>
      <c r="D34" s="14" t="s">
        <v>50</v>
      </c>
      <c r="E34" s="57" t="s">
        <v>2507</v>
      </c>
      <c r="F34" s="24">
        <v>466667.06</v>
      </c>
      <c r="G34" s="24">
        <v>103.4712</v>
      </c>
      <c r="H34" s="24">
        <v>1751.35501</v>
      </c>
      <c r="I34" s="13">
        <v>6.9733332299999997E-4</v>
      </c>
      <c r="J34" s="13">
        <v>2.9167180862999999E-2</v>
      </c>
      <c r="K34" s="65">
        <v>1.4354397240000001E-3</v>
      </c>
    </row>
    <row r="35" spans="2:11" ht="12.75" customHeight="1" x14ac:dyDescent="0.2">
      <c r="B35" s="61" t="s">
        <v>1921</v>
      </c>
      <c r="C35" s="14" t="s">
        <v>1922</v>
      </c>
      <c r="D35" s="14" t="s">
        <v>50</v>
      </c>
      <c r="E35" s="57" t="s">
        <v>2507</v>
      </c>
      <c r="F35" s="24">
        <v>95000</v>
      </c>
      <c r="G35" s="24">
        <v>102.4601</v>
      </c>
      <c r="H35" s="24">
        <v>353.04163999999997</v>
      </c>
      <c r="I35" s="57" t="s">
        <v>2507</v>
      </c>
      <c r="J35" s="13">
        <v>5.8795785589999998E-3</v>
      </c>
      <c r="K35" s="65">
        <v>2.8935880500000001E-4</v>
      </c>
    </row>
    <row r="36" spans="2:11" ht="12.75" customHeight="1" x14ac:dyDescent="0.2">
      <c r="B36" s="61" t="s">
        <v>1923</v>
      </c>
      <c r="C36" s="14" t="s">
        <v>1924</v>
      </c>
      <c r="D36" s="14" t="s">
        <v>50</v>
      </c>
      <c r="E36" s="57" t="s">
        <v>2507</v>
      </c>
      <c r="F36" s="24">
        <v>149253.72</v>
      </c>
      <c r="G36" s="24">
        <v>63.973300000000002</v>
      </c>
      <c r="H36" s="24">
        <v>346.31513999999999</v>
      </c>
      <c r="I36" s="13">
        <v>1.1012971229999999E-3</v>
      </c>
      <c r="J36" s="13">
        <v>5.7675549879999998E-3</v>
      </c>
      <c r="K36" s="65">
        <v>2.8384565400000001E-4</v>
      </c>
    </row>
    <row r="37" spans="2:11" ht="12.75" customHeight="1" x14ac:dyDescent="0.2">
      <c r="B37" s="61" t="s">
        <v>1925</v>
      </c>
      <c r="C37" s="14" t="s">
        <v>1926</v>
      </c>
      <c r="D37" s="14" t="s">
        <v>50</v>
      </c>
      <c r="E37" s="57" t="s">
        <v>2507</v>
      </c>
      <c r="F37" s="24">
        <v>232000</v>
      </c>
      <c r="G37" s="24">
        <v>93.434600000000003</v>
      </c>
      <c r="H37" s="24">
        <v>786.21852000000001</v>
      </c>
      <c r="I37" s="13">
        <v>5.3533999679999996E-3</v>
      </c>
      <c r="J37" s="13">
        <v>1.3093734645000001E-2</v>
      </c>
      <c r="K37" s="65">
        <v>6.44397788E-4</v>
      </c>
    </row>
    <row r="38" spans="2:11" ht="12.75" customHeight="1" x14ac:dyDescent="0.2">
      <c r="B38" s="61" t="s">
        <v>1927</v>
      </c>
      <c r="C38" s="14" t="s">
        <v>1928</v>
      </c>
      <c r="D38" s="14" t="s">
        <v>50</v>
      </c>
      <c r="E38" s="57" t="s">
        <v>2507</v>
      </c>
      <c r="F38" s="24">
        <v>80000</v>
      </c>
      <c r="G38" s="24">
        <v>112.0116</v>
      </c>
      <c r="H38" s="24">
        <v>325.01285999999999</v>
      </c>
      <c r="I38" s="13">
        <v>4.3243243400000001E-4</v>
      </c>
      <c r="J38" s="13">
        <v>5.4127854239999999E-3</v>
      </c>
      <c r="K38" s="65">
        <v>2.66385951E-4</v>
      </c>
    </row>
    <row r="39" spans="2:11" ht="12.75" customHeight="1" x14ac:dyDescent="0.2">
      <c r="B39" s="61" t="s">
        <v>1929</v>
      </c>
      <c r="C39" s="14" t="s">
        <v>1930</v>
      </c>
      <c r="D39" s="14" t="s">
        <v>50</v>
      </c>
      <c r="E39" s="57" t="s">
        <v>2507</v>
      </c>
      <c r="F39" s="24">
        <v>160000</v>
      </c>
      <c r="G39" s="24">
        <v>90.333399999999997</v>
      </c>
      <c r="H39" s="24">
        <v>524.22279000000003</v>
      </c>
      <c r="I39" s="13">
        <v>8.95999997E-4</v>
      </c>
      <c r="J39" s="13">
        <v>8.7304406250000004E-3</v>
      </c>
      <c r="K39" s="65">
        <v>4.2966172599999999E-4</v>
      </c>
    </row>
    <row r="40" spans="2:11" ht="12.75" customHeight="1" x14ac:dyDescent="0.2">
      <c r="B40" s="61" t="s">
        <v>1931</v>
      </c>
      <c r="C40" s="14" t="s">
        <v>1932</v>
      </c>
      <c r="D40" s="14" t="s">
        <v>51</v>
      </c>
      <c r="E40" s="57" t="s">
        <v>2507</v>
      </c>
      <c r="F40" s="24">
        <v>450000</v>
      </c>
      <c r="G40" s="24">
        <v>100</v>
      </c>
      <c r="H40" s="24">
        <v>1805.22</v>
      </c>
      <c r="I40" s="13">
        <v>1.212938005E-3</v>
      </c>
      <c r="J40" s="13">
        <v>3.0064251928E-2</v>
      </c>
      <c r="K40" s="65">
        <v>1.479588367E-3</v>
      </c>
    </row>
    <row r="41" spans="2:11" ht="12.75" customHeight="1" x14ac:dyDescent="0.2">
      <c r="B41" s="61" t="s">
        <v>1933</v>
      </c>
      <c r="C41" s="14" t="s">
        <v>1934</v>
      </c>
      <c r="D41" s="14" t="s">
        <v>50</v>
      </c>
      <c r="E41" s="57" t="s">
        <v>2507</v>
      </c>
      <c r="F41" s="24">
        <v>50000</v>
      </c>
      <c r="G41" s="24">
        <v>99.912400000000005</v>
      </c>
      <c r="H41" s="24">
        <v>181.19113999999999</v>
      </c>
      <c r="I41" s="13">
        <v>6.5374999600000005E-4</v>
      </c>
      <c r="J41" s="13">
        <v>3.017569094E-3</v>
      </c>
      <c r="K41" s="65">
        <v>1.4850727499999999E-4</v>
      </c>
    </row>
    <row r="42" spans="2:11" x14ac:dyDescent="0.2">
      <c r="B42" s="61" t="s">
        <v>1935</v>
      </c>
      <c r="C42" s="14" t="s">
        <v>1936</v>
      </c>
      <c r="D42" s="14" t="s">
        <v>50</v>
      </c>
      <c r="E42" s="57" t="s">
        <v>2507</v>
      </c>
      <c r="F42" s="24">
        <v>141204.35999999999</v>
      </c>
      <c r="G42" s="24">
        <v>100</v>
      </c>
      <c r="H42" s="24">
        <v>512.14820999999995</v>
      </c>
      <c r="I42" s="13">
        <v>6.9229844699999999E-4</v>
      </c>
      <c r="J42" s="13">
        <v>8.5293497800000007E-3</v>
      </c>
      <c r="K42" s="65">
        <v>4.1976519900000002E-4</v>
      </c>
    </row>
    <row r="43" spans="2:11" x14ac:dyDescent="0.2">
      <c r="B43" s="61" t="s">
        <v>1937</v>
      </c>
      <c r="C43" s="14" t="s">
        <v>1938</v>
      </c>
      <c r="D43" s="14" t="s">
        <v>50</v>
      </c>
      <c r="E43" s="57" t="s">
        <v>2507</v>
      </c>
      <c r="F43" s="24">
        <v>50000</v>
      </c>
      <c r="G43" s="24">
        <v>264.24549999999999</v>
      </c>
      <c r="H43" s="24">
        <v>479.20920999999998</v>
      </c>
      <c r="I43" s="13">
        <v>3.7171286500000002E-4</v>
      </c>
      <c r="J43" s="13">
        <v>7.9807815200000007E-3</v>
      </c>
      <c r="K43" s="65">
        <v>3.9276784600000001E-4</v>
      </c>
    </row>
    <row r="44" spans="2:11" x14ac:dyDescent="0.2">
      <c r="B44" s="61" t="s">
        <v>1939</v>
      </c>
      <c r="C44" s="14" t="s">
        <v>1940</v>
      </c>
      <c r="D44" s="14" t="s">
        <v>51</v>
      </c>
      <c r="E44" s="57" t="s">
        <v>2507</v>
      </c>
      <c r="F44" s="24">
        <v>70000</v>
      </c>
      <c r="G44" s="24">
        <v>150.57130000000001</v>
      </c>
      <c r="H44" s="24">
        <v>422.82227999999998</v>
      </c>
      <c r="I44" s="13">
        <v>8.1943225000000001E-4</v>
      </c>
      <c r="J44" s="13">
        <v>7.0417099E-3</v>
      </c>
      <c r="K44" s="65">
        <v>3.4655218000000001E-4</v>
      </c>
    </row>
    <row r="45" spans="2:11" x14ac:dyDescent="0.2">
      <c r="B45" s="61" t="s">
        <v>1941</v>
      </c>
      <c r="C45" s="14" t="s">
        <v>1942</v>
      </c>
      <c r="D45" s="14" t="s">
        <v>50</v>
      </c>
      <c r="E45" s="57" t="s">
        <v>2507</v>
      </c>
      <c r="F45" s="24">
        <v>27906.66</v>
      </c>
      <c r="G45" s="24">
        <v>92.418999999999997</v>
      </c>
      <c r="H45" s="24">
        <v>93.544160000000005</v>
      </c>
      <c r="I45" s="13">
        <v>8.0193316799999999E-4</v>
      </c>
      <c r="J45" s="13">
        <v>1.5578905570000001E-3</v>
      </c>
      <c r="K45" s="65">
        <v>7.6670350960163095E-5</v>
      </c>
    </row>
    <row r="46" spans="2:11" x14ac:dyDescent="0.2">
      <c r="B46" s="61" t="s">
        <v>1943</v>
      </c>
      <c r="C46" s="14" t="s">
        <v>1944</v>
      </c>
      <c r="D46" s="14" t="s">
        <v>50</v>
      </c>
      <c r="E46" s="57" t="s">
        <v>2507</v>
      </c>
      <c r="F46" s="24">
        <v>17020</v>
      </c>
      <c r="G46" s="24">
        <v>93.575999999999993</v>
      </c>
      <c r="H46" s="24">
        <v>57.765909999999998</v>
      </c>
      <c r="I46" s="13">
        <v>6.4860001799999997E-4</v>
      </c>
      <c r="J46" s="13">
        <v>9.6203724200000001E-4</v>
      </c>
      <c r="K46" s="65">
        <v>4.7345901585231997E-5</v>
      </c>
    </row>
    <row r="47" spans="2:11" x14ac:dyDescent="0.2">
      <c r="B47" s="61" t="s">
        <v>1945</v>
      </c>
      <c r="C47" s="14" t="s">
        <v>1946</v>
      </c>
      <c r="D47" s="14" t="s">
        <v>50</v>
      </c>
      <c r="E47" s="57" t="s">
        <v>2507</v>
      </c>
      <c r="F47" s="24">
        <v>35249.99</v>
      </c>
      <c r="G47" s="24">
        <v>84.156599999999997</v>
      </c>
      <c r="H47" s="24">
        <v>107.59566</v>
      </c>
      <c r="I47" s="13">
        <v>3.4537940599999999E-4</v>
      </c>
      <c r="J47" s="13">
        <v>1.7919051569999999E-3</v>
      </c>
      <c r="K47" s="65">
        <v>8.8187194304704597E-5</v>
      </c>
    </row>
    <row r="48" spans="2:11" x14ac:dyDescent="0.2">
      <c r="B48" s="60" t="s">
        <v>1947</v>
      </c>
      <c r="C48" s="57" t="s">
        <v>2507</v>
      </c>
      <c r="D48" s="57" t="s">
        <v>2507</v>
      </c>
      <c r="E48" s="57" t="s">
        <v>2507</v>
      </c>
      <c r="F48" s="57" t="s">
        <v>2507</v>
      </c>
      <c r="G48" s="57" t="s">
        <v>2507</v>
      </c>
      <c r="H48" s="23">
        <v>12539.206560000001</v>
      </c>
      <c r="I48" s="57" t="s">
        <v>2507</v>
      </c>
      <c r="J48" s="20">
        <v>0.20882876602700001</v>
      </c>
      <c r="K48" s="64">
        <v>1.0277342462000001E-2</v>
      </c>
    </row>
    <row r="49" spans="2:11" x14ac:dyDescent="0.2">
      <c r="B49" s="61" t="s">
        <v>1948</v>
      </c>
      <c r="C49" s="14" t="s">
        <v>1949</v>
      </c>
      <c r="D49" s="14" t="s">
        <v>50</v>
      </c>
      <c r="E49" s="57" t="s">
        <v>2507</v>
      </c>
      <c r="F49" s="24">
        <v>369099.03</v>
      </c>
      <c r="G49" s="24">
        <v>109.4945</v>
      </c>
      <c r="H49" s="24">
        <v>1465.82716</v>
      </c>
      <c r="I49" s="13">
        <v>1.3609161859999999E-3</v>
      </c>
      <c r="J49" s="13">
        <v>2.4411981377E-2</v>
      </c>
      <c r="K49" s="65">
        <v>1.201416345E-3</v>
      </c>
    </row>
    <row r="50" spans="2:11" x14ac:dyDescent="0.2">
      <c r="B50" s="61" t="s">
        <v>1950</v>
      </c>
      <c r="C50" s="14" t="s">
        <v>1951</v>
      </c>
      <c r="D50" s="14" t="s">
        <v>50</v>
      </c>
      <c r="E50" s="57" t="s">
        <v>2507</v>
      </c>
      <c r="F50" s="24">
        <v>180000</v>
      </c>
      <c r="G50" s="24">
        <v>123.1529</v>
      </c>
      <c r="H50" s="24">
        <v>804.01602000000003</v>
      </c>
      <c r="I50" s="13">
        <v>3.2279999899999999E-4</v>
      </c>
      <c r="J50" s="13">
        <v>1.3390135374E-2</v>
      </c>
      <c r="K50" s="65">
        <v>6.5898491599999996E-4</v>
      </c>
    </row>
    <row r="51" spans="2:11" x14ac:dyDescent="0.2">
      <c r="B51" s="61" t="s">
        <v>1952</v>
      </c>
      <c r="C51" s="14" t="s">
        <v>1953</v>
      </c>
      <c r="D51" s="14" t="s">
        <v>51</v>
      </c>
      <c r="E51" s="57" t="s">
        <v>2507</v>
      </c>
      <c r="F51" s="24">
        <v>422471.16</v>
      </c>
      <c r="G51" s="24">
        <v>125.4132</v>
      </c>
      <c r="H51" s="24">
        <v>2125.4844800000001</v>
      </c>
      <c r="I51" s="13">
        <v>2.6144578229999999E-3</v>
      </c>
      <c r="J51" s="13">
        <v>3.5397957521000001E-2</v>
      </c>
      <c r="K51" s="65">
        <v>1.7420824669999999E-3</v>
      </c>
    </row>
    <row r="52" spans="2:11" x14ac:dyDescent="0.2">
      <c r="B52" s="61" t="s">
        <v>1954</v>
      </c>
      <c r="C52" s="14" t="s">
        <v>1955</v>
      </c>
      <c r="D52" s="14" t="s">
        <v>51</v>
      </c>
      <c r="E52" s="57" t="s">
        <v>2507</v>
      </c>
      <c r="F52" s="24">
        <v>599034.71</v>
      </c>
      <c r="G52" s="24">
        <v>87.011799999999994</v>
      </c>
      <c r="H52" s="24">
        <v>2090.9698100000001</v>
      </c>
      <c r="I52" s="13">
        <v>2.2186470739999999E-3</v>
      </c>
      <c r="J52" s="13">
        <v>3.4823147950000001E-2</v>
      </c>
      <c r="K52" s="65">
        <v>1.7137936680000001E-3</v>
      </c>
    </row>
    <row r="53" spans="2:11" x14ac:dyDescent="0.2">
      <c r="B53" s="61" t="s">
        <v>1956</v>
      </c>
      <c r="C53" s="14" t="s">
        <v>1957</v>
      </c>
      <c r="D53" s="14" t="s">
        <v>51</v>
      </c>
      <c r="E53" s="57" t="s">
        <v>2507</v>
      </c>
      <c r="F53" s="24">
        <v>47387.86</v>
      </c>
      <c r="G53" s="24">
        <v>97.623500000000007</v>
      </c>
      <c r="H53" s="24">
        <v>185.58339000000001</v>
      </c>
      <c r="I53" s="13">
        <v>5.5657376799999995E-4</v>
      </c>
      <c r="J53" s="13">
        <v>3.090717912E-3</v>
      </c>
      <c r="K53" s="65">
        <v>1.5210723599999999E-4</v>
      </c>
    </row>
    <row r="54" spans="2:11" x14ac:dyDescent="0.2">
      <c r="B54" s="61" t="s">
        <v>1958</v>
      </c>
      <c r="C54" s="14" t="s">
        <v>1959</v>
      </c>
      <c r="D54" s="14" t="s">
        <v>50</v>
      </c>
      <c r="E54" s="57" t="s">
        <v>2507</v>
      </c>
      <c r="F54" s="24">
        <v>249242.03</v>
      </c>
      <c r="G54" s="24">
        <v>90.718400000000003</v>
      </c>
      <c r="H54" s="24">
        <v>820.0951</v>
      </c>
      <c r="I54" s="57" t="s">
        <v>2507</v>
      </c>
      <c r="J54" s="13">
        <v>1.3657917423E-2</v>
      </c>
      <c r="K54" s="65">
        <v>6.7216359700000004E-4</v>
      </c>
    </row>
    <row r="55" spans="2:11" x14ac:dyDescent="0.2">
      <c r="B55" s="61" t="s">
        <v>1960</v>
      </c>
      <c r="C55" s="14" t="s">
        <v>1961</v>
      </c>
      <c r="D55" s="14" t="s">
        <v>50</v>
      </c>
      <c r="E55" s="57" t="s">
        <v>2507</v>
      </c>
      <c r="F55" s="24">
        <v>604800</v>
      </c>
      <c r="G55" s="24">
        <v>115.60429999999999</v>
      </c>
      <c r="H55" s="24">
        <v>2535.9070200000001</v>
      </c>
      <c r="I55" s="13">
        <v>3.3263999960000002E-3</v>
      </c>
      <c r="J55" s="13">
        <v>4.2233161340999997E-2</v>
      </c>
      <c r="K55" s="65">
        <v>2.0784716139999999E-3</v>
      </c>
    </row>
    <row r="56" spans="2:11" x14ac:dyDescent="0.2">
      <c r="B56" s="61" t="s">
        <v>1962</v>
      </c>
      <c r="C56" s="14" t="s">
        <v>1963</v>
      </c>
      <c r="D56" s="14" t="s">
        <v>52</v>
      </c>
      <c r="E56" s="57" t="s">
        <v>2507</v>
      </c>
      <c r="F56" s="24">
        <v>75260.12</v>
      </c>
      <c r="G56" s="24">
        <v>96.175299999999993</v>
      </c>
      <c r="H56" s="24">
        <v>334.46834999999999</v>
      </c>
      <c r="I56" s="13">
        <v>8.2372504700000001E-4</v>
      </c>
      <c r="J56" s="13">
        <v>5.5702577719999999E-3</v>
      </c>
      <c r="K56" s="65">
        <v>2.74135828E-4</v>
      </c>
    </row>
    <row r="57" spans="2:11" x14ac:dyDescent="0.2">
      <c r="B57" s="61" t="s">
        <v>1964</v>
      </c>
      <c r="C57" s="14" t="s">
        <v>1965</v>
      </c>
      <c r="D57" s="14" t="s">
        <v>53</v>
      </c>
      <c r="E57" s="57" t="s">
        <v>2507</v>
      </c>
      <c r="F57" s="24">
        <v>337500</v>
      </c>
      <c r="G57" s="24">
        <v>105.90179999999999</v>
      </c>
      <c r="H57" s="24">
        <v>979.00522000000001</v>
      </c>
      <c r="I57" s="13">
        <v>2.8124997399999997E-4</v>
      </c>
      <c r="J57" s="13">
        <v>1.6304416953999999E-2</v>
      </c>
      <c r="K57" s="65">
        <v>8.0240897700000001E-4</v>
      </c>
    </row>
    <row r="58" spans="2:11" x14ac:dyDescent="0.2">
      <c r="B58" s="61" t="s">
        <v>1966</v>
      </c>
      <c r="C58" s="14" t="s">
        <v>1967</v>
      </c>
      <c r="D58" s="14" t="s">
        <v>50</v>
      </c>
      <c r="E58" s="57" t="s">
        <v>2507</v>
      </c>
      <c r="F58" s="24">
        <v>254649.82</v>
      </c>
      <c r="G58" s="24">
        <v>129.69149999999999</v>
      </c>
      <c r="H58" s="24">
        <v>1197.8500100000001</v>
      </c>
      <c r="I58" s="13">
        <v>5.0929963999999999E-4</v>
      </c>
      <c r="J58" s="13">
        <v>1.9949072397000001E-2</v>
      </c>
      <c r="K58" s="65">
        <v>9.817778110000001E-4</v>
      </c>
    </row>
    <row r="59" spans="2:11" x14ac:dyDescent="0.2">
      <c r="B59" s="60" t="s">
        <v>1968</v>
      </c>
      <c r="C59" s="57" t="s">
        <v>2507</v>
      </c>
      <c r="D59" s="57" t="s">
        <v>2507</v>
      </c>
      <c r="E59" s="57" t="s">
        <v>2507</v>
      </c>
      <c r="F59" s="57" t="s">
        <v>2507</v>
      </c>
      <c r="G59" s="57" t="s">
        <v>2507</v>
      </c>
      <c r="H59" s="23">
        <v>1783.26043</v>
      </c>
      <c r="I59" s="57" t="s">
        <v>2507</v>
      </c>
      <c r="J59" s="20">
        <v>2.9698535814000001E-2</v>
      </c>
      <c r="K59" s="64">
        <v>1.4615899380000001E-3</v>
      </c>
    </row>
    <row r="60" spans="2:11" x14ac:dyDescent="0.2">
      <c r="B60" s="61" t="s">
        <v>1969</v>
      </c>
      <c r="C60" s="14" t="s">
        <v>1970</v>
      </c>
      <c r="D60" s="14" t="s">
        <v>50</v>
      </c>
      <c r="E60" s="57" t="s">
        <v>2507</v>
      </c>
      <c r="F60" s="24">
        <v>99853.7</v>
      </c>
      <c r="G60" s="24">
        <v>99.833500000000001</v>
      </c>
      <c r="H60" s="24">
        <v>361.56635999999997</v>
      </c>
      <c r="I60" s="13">
        <v>2.6150000000000001E-4</v>
      </c>
      <c r="J60" s="13">
        <v>6.021549803E-3</v>
      </c>
      <c r="K60" s="65">
        <v>2.9634580800000002E-4</v>
      </c>
    </row>
    <row r="61" spans="2:11" x14ac:dyDescent="0.2">
      <c r="B61" s="61" t="s">
        <v>1971</v>
      </c>
      <c r="C61" s="14" t="s">
        <v>1972</v>
      </c>
      <c r="D61" s="14" t="s">
        <v>50</v>
      </c>
      <c r="E61" s="57" t="s">
        <v>2507</v>
      </c>
      <c r="F61" s="24">
        <v>145740</v>
      </c>
      <c r="G61" s="24">
        <v>108.5879</v>
      </c>
      <c r="H61" s="24">
        <v>573.99453000000005</v>
      </c>
      <c r="I61" s="13">
        <v>9.6298543399999997E-4</v>
      </c>
      <c r="J61" s="13">
        <v>9.5593424370000006E-3</v>
      </c>
      <c r="K61" s="65">
        <v>4.70455473E-4</v>
      </c>
    </row>
    <row r="62" spans="2:11" x14ac:dyDescent="0.2">
      <c r="B62" s="61" t="s">
        <v>1973</v>
      </c>
      <c r="C62" s="14" t="s">
        <v>1974</v>
      </c>
      <c r="D62" s="14" t="s">
        <v>50</v>
      </c>
      <c r="E62" s="57" t="s">
        <v>2507</v>
      </c>
      <c r="F62" s="24">
        <v>200000</v>
      </c>
      <c r="G62" s="24">
        <v>116.8596</v>
      </c>
      <c r="H62" s="24">
        <v>847.69953999999996</v>
      </c>
      <c r="I62" s="13">
        <v>1.16E-3</v>
      </c>
      <c r="J62" s="13">
        <v>1.4117643572E-2</v>
      </c>
      <c r="K62" s="65">
        <v>6.9478865599999998E-4</v>
      </c>
    </row>
    <row r="63" spans="2:11" x14ac:dyDescent="0.2">
      <c r="B63" s="60" t="s">
        <v>1975</v>
      </c>
      <c r="C63" s="57" t="s">
        <v>2507</v>
      </c>
      <c r="D63" s="57" t="s">
        <v>2507</v>
      </c>
      <c r="E63" s="57" t="s">
        <v>2507</v>
      </c>
      <c r="F63" s="57" t="s">
        <v>2507</v>
      </c>
      <c r="G63" s="57" t="s">
        <v>2507</v>
      </c>
      <c r="H63" s="23">
        <v>32334.551660000001</v>
      </c>
      <c r="I63" s="57" t="s">
        <v>2507</v>
      </c>
      <c r="J63" s="20">
        <v>0.53850173780099997</v>
      </c>
      <c r="K63" s="64">
        <v>2.6501936880999999E-2</v>
      </c>
    </row>
    <row r="64" spans="2:11" x14ac:dyDescent="0.2">
      <c r="B64" s="61" t="s">
        <v>1976</v>
      </c>
      <c r="C64" s="14" t="s">
        <v>1977</v>
      </c>
      <c r="D64" s="14" t="s">
        <v>50</v>
      </c>
      <c r="E64" s="57" t="s">
        <v>2507</v>
      </c>
      <c r="F64" s="24">
        <v>217801.91</v>
      </c>
      <c r="G64" s="24">
        <v>103.1806</v>
      </c>
      <c r="H64" s="24">
        <v>815.09322999999995</v>
      </c>
      <c r="I64" s="13">
        <v>2.247467323E-3</v>
      </c>
      <c r="J64" s="13">
        <v>1.3574615953E-2</v>
      </c>
      <c r="K64" s="65">
        <v>6.6806398099999997E-4</v>
      </c>
    </row>
    <row r="65" spans="2:11" x14ac:dyDescent="0.2">
      <c r="B65" s="61" t="s">
        <v>1978</v>
      </c>
      <c r="C65" s="14" t="s">
        <v>1979</v>
      </c>
      <c r="D65" s="14" t="s">
        <v>50</v>
      </c>
      <c r="E65" s="57" t="s">
        <v>2507</v>
      </c>
      <c r="F65" s="24">
        <v>217801.92</v>
      </c>
      <c r="G65" s="24">
        <v>103.3385</v>
      </c>
      <c r="H65" s="24">
        <v>816.34063000000003</v>
      </c>
      <c r="I65" s="13">
        <v>6.3162556800000003E-4</v>
      </c>
      <c r="J65" s="13">
        <v>1.3595390234999999E-2</v>
      </c>
      <c r="K65" s="65">
        <v>6.6908637099999998E-4</v>
      </c>
    </row>
    <row r="66" spans="2:11" x14ac:dyDescent="0.2">
      <c r="B66" s="61" t="s">
        <v>1980</v>
      </c>
      <c r="C66" s="14" t="s">
        <v>1981</v>
      </c>
      <c r="D66" s="14" t="s">
        <v>50</v>
      </c>
      <c r="E66" s="57" t="s">
        <v>2507</v>
      </c>
      <c r="F66" s="24">
        <v>190320</v>
      </c>
      <c r="G66" s="24">
        <v>110.292</v>
      </c>
      <c r="H66" s="24">
        <v>761.33534999999995</v>
      </c>
      <c r="I66" s="13">
        <v>3.4857142850000002E-3</v>
      </c>
      <c r="J66" s="13">
        <v>1.2679328704000001E-2</v>
      </c>
      <c r="K66" s="65">
        <v>6.2400312799999996E-4</v>
      </c>
    </row>
    <row r="67" spans="2:11" x14ac:dyDescent="0.2">
      <c r="B67" s="61" t="s">
        <v>1982</v>
      </c>
      <c r="C67" s="14" t="s">
        <v>1983</v>
      </c>
      <c r="D67" s="14" t="s">
        <v>50</v>
      </c>
      <c r="E67" s="57" t="s">
        <v>2507</v>
      </c>
      <c r="F67" s="24">
        <v>594206.56999999995</v>
      </c>
      <c r="G67" s="24">
        <v>133.66579999999999</v>
      </c>
      <c r="H67" s="24">
        <v>2880.7482500000001</v>
      </c>
      <c r="I67" s="13">
        <v>3.422629845E-3</v>
      </c>
      <c r="J67" s="13">
        <v>4.7976169736000003E-2</v>
      </c>
      <c r="K67" s="65">
        <v>2.3611092270000001E-3</v>
      </c>
    </row>
    <row r="68" spans="2:11" x14ac:dyDescent="0.2">
      <c r="B68" s="61" t="s">
        <v>1984</v>
      </c>
      <c r="C68" s="14" t="s">
        <v>1985</v>
      </c>
      <c r="D68" s="14" t="s">
        <v>50</v>
      </c>
      <c r="E68" s="57" t="s">
        <v>2507</v>
      </c>
      <c r="F68" s="24">
        <v>13364.29</v>
      </c>
      <c r="G68" s="24">
        <v>93.445499999999996</v>
      </c>
      <c r="H68" s="24">
        <v>45.295160000000003</v>
      </c>
      <c r="I68" s="13">
        <v>1.40249937E-4</v>
      </c>
      <c r="J68" s="13">
        <v>7.5434855600000001E-4</v>
      </c>
      <c r="K68" s="65">
        <v>3.7124667258722897E-5</v>
      </c>
    </row>
    <row r="69" spans="2:11" x14ac:dyDescent="0.2">
      <c r="B69" s="61" t="s">
        <v>1986</v>
      </c>
      <c r="C69" s="14" t="s">
        <v>1987</v>
      </c>
      <c r="D69" s="14" t="s">
        <v>51</v>
      </c>
      <c r="E69" s="57" t="s">
        <v>2507</v>
      </c>
      <c r="F69" s="24">
        <v>440524.74</v>
      </c>
      <c r="G69" s="24">
        <v>111.6279</v>
      </c>
      <c r="H69" s="24">
        <v>1972.6983499999999</v>
      </c>
      <c r="I69" s="13">
        <v>6.0889432100000003E-4</v>
      </c>
      <c r="J69" s="13">
        <v>3.2853447320999998E-2</v>
      </c>
      <c r="K69" s="65">
        <v>1.6168564109999999E-3</v>
      </c>
    </row>
    <row r="70" spans="2:11" x14ac:dyDescent="0.2">
      <c r="B70" s="61" t="s">
        <v>1988</v>
      </c>
      <c r="C70" s="14" t="s">
        <v>1989</v>
      </c>
      <c r="D70" s="14" t="s">
        <v>50</v>
      </c>
      <c r="E70" s="57" t="s">
        <v>2507</v>
      </c>
      <c r="F70" s="24">
        <v>91210.49</v>
      </c>
      <c r="G70" s="24">
        <v>102.7856</v>
      </c>
      <c r="H70" s="24">
        <v>340.03577999999999</v>
      </c>
      <c r="I70" s="13">
        <v>1.8242098000000001E-3</v>
      </c>
      <c r="J70" s="13">
        <v>5.6629781160000003E-3</v>
      </c>
      <c r="K70" s="65">
        <v>2.7869898599999998E-4</v>
      </c>
    </row>
    <row r="71" spans="2:11" x14ac:dyDescent="0.2">
      <c r="B71" s="61" t="s">
        <v>1990</v>
      </c>
      <c r="C71" s="14" t="s">
        <v>1991</v>
      </c>
      <c r="D71" s="14" t="s">
        <v>50</v>
      </c>
      <c r="E71" s="57" t="s">
        <v>2507</v>
      </c>
      <c r="F71" s="24">
        <v>142755.24</v>
      </c>
      <c r="G71" s="24">
        <v>114.00069999999999</v>
      </c>
      <c r="H71" s="24">
        <v>590.26513999999997</v>
      </c>
      <c r="I71" s="13">
        <v>1.21732096E-4</v>
      </c>
      <c r="J71" s="13">
        <v>9.8303142400000005E-3</v>
      </c>
      <c r="K71" s="65">
        <v>4.8379113600000002E-4</v>
      </c>
    </row>
    <row r="72" spans="2:11" x14ac:dyDescent="0.2">
      <c r="B72" s="61" t="s">
        <v>1992</v>
      </c>
      <c r="C72" s="14" t="s">
        <v>1993</v>
      </c>
      <c r="D72" s="14" t="s">
        <v>50</v>
      </c>
      <c r="E72" s="57" t="s">
        <v>2507</v>
      </c>
      <c r="F72" s="24">
        <v>57941.11</v>
      </c>
      <c r="G72" s="24">
        <v>115.70659999999999</v>
      </c>
      <c r="H72" s="24">
        <v>243.1602</v>
      </c>
      <c r="I72" s="13">
        <v>4.3630354500000002E-4</v>
      </c>
      <c r="J72" s="13">
        <v>4.0496058709999999E-3</v>
      </c>
      <c r="K72" s="65">
        <v>1.9929814799999999E-4</v>
      </c>
    </row>
    <row r="73" spans="2:11" x14ac:dyDescent="0.2">
      <c r="B73" s="61" t="s">
        <v>1994</v>
      </c>
      <c r="C73" s="14" t="s">
        <v>1995</v>
      </c>
      <c r="D73" s="14" t="s">
        <v>50</v>
      </c>
      <c r="E73" s="57" t="s">
        <v>2507</v>
      </c>
      <c r="F73" s="24">
        <v>79402.38</v>
      </c>
      <c r="G73" s="24">
        <v>148.80119999999999</v>
      </c>
      <c r="H73" s="24">
        <v>428.53620000000001</v>
      </c>
      <c r="I73" s="13">
        <v>4.40683647E-4</v>
      </c>
      <c r="J73" s="13">
        <v>7.1368698980000004E-3</v>
      </c>
      <c r="K73" s="65">
        <v>3.5123540399999999E-4</v>
      </c>
    </row>
    <row r="74" spans="2:11" x14ac:dyDescent="0.2">
      <c r="B74" s="61" t="s">
        <v>1996</v>
      </c>
      <c r="C74" s="14" t="s">
        <v>1997</v>
      </c>
      <c r="D74" s="14" t="s">
        <v>50</v>
      </c>
      <c r="E74" s="57" t="s">
        <v>2507</v>
      </c>
      <c r="F74" s="24">
        <v>76045.820000000007</v>
      </c>
      <c r="G74" s="24">
        <v>147.5078</v>
      </c>
      <c r="H74" s="24">
        <v>406.85334</v>
      </c>
      <c r="I74" s="13">
        <v>2.3808288700000001E-4</v>
      </c>
      <c r="J74" s="13">
        <v>6.7757621290000002E-3</v>
      </c>
      <c r="K74" s="65">
        <v>3.33463771E-4</v>
      </c>
    </row>
    <row r="75" spans="2:11" x14ac:dyDescent="0.2">
      <c r="B75" s="61" t="s">
        <v>1998</v>
      </c>
      <c r="C75" s="14" t="s">
        <v>1999</v>
      </c>
      <c r="D75" s="14" t="s">
        <v>50</v>
      </c>
      <c r="E75" s="57" t="s">
        <v>2507</v>
      </c>
      <c r="F75" s="24">
        <v>153618.95000000001</v>
      </c>
      <c r="G75" s="24">
        <v>105.5521</v>
      </c>
      <c r="H75" s="24">
        <v>588.11090000000002</v>
      </c>
      <c r="I75" s="13">
        <v>2.2786070299999999E-4</v>
      </c>
      <c r="J75" s="13">
        <v>9.7944373860000006E-3</v>
      </c>
      <c r="K75" s="65">
        <v>4.8202548499999998E-4</v>
      </c>
    </row>
    <row r="76" spans="2:11" x14ac:dyDescent="0.2">
      <c r="B76" s="61" t="s">
        <v>2000</v>
      </c>
      <c r="C76" s="14" t="s">
        <v>2001</v>
      </c>
      <c r="D76" s="14" t="s">
        <v>51</v>
      </c>
      <c r="E76" s="57" t="s">
        <v>2507</v>
      </c>
      <c r="F76" s="24">
        <v>278359.15999999997</v>
      </c>
      <c r="G76" s="24">
        <v>104.61539999999999</v>
      </c>
      <c r="H76" s="24">
        <v>1168.2041899999999</v>
      </c>
      <c r="I76" s="13">
        <v>1.2362716569999999E-3</v>
      </c>
      <c r="J76" s="13">
        <v>1.9455348971999999E-2</v>
      </c>
      <c r="K76" s="65">
        <v>9.5747960299999999E-4</v>
      </c>
    </row>
    <row r="77" spans="2:11" x14ac:dyDescent="0.2">
      <c r="B77" s="61" t="s">
        <v>2002</v>
      </c>
      <c r="C77" s="14" t="s">
        <v>2003</v>
      </c>
      <c r="D77" s="14" t="s">
        <v>50</v>
      </c>
      <c r="E77" s="57" t="s">
        <v>2507</v>
      </c>
      <c r="F77" s="24">
        <v>108800</v>
      </c>
      <c r="G77" s="24">
        <v>130.06209999999999</v>
      </c>
      <c r="H77" s="24">
        <v>513.24793999999997</v>
      </c>
      <c r="I77" s="13">
        <v>2.9579274600000002E-4</v>
      </c>
      <c r="J77" s="13">
        <v>8.547664755E-3</v>
      </c>
      <c r="K77" s="65">
        <v>4.2066655599999999E-4</v>
      </c>
    </row>
    <row r="78" spans="2:11" x14ac:dyDescent="0.2">
      <c r="B78" s="61" t="s">
        <v>2004</v>
      </c>
      <c r="C78" s="14" t="s">
        <v>2005</v>
      </c>
      <c r="D78" s="14" t="s">
        <v>50</v>
      </c>
      <c r="E78" s="57" t="s">
        <v>2507</v>
      </c>
      <c r="F78" s="24">
        <v>300679.21999999997</v>
      </c>
      <c r="G78" s="24">
        <v>109.06619999999999</v>
      </c>
      <c r="H78" s="24">
        <v>1189.4362000000001</v>
      </c>
      <c r="I78" s="13">
        <v>1.481931741E-3</v>
      </c>
      <c r="J78" s="13">
        <v>1.9808948255E-2</v>
      </c>
      <c r="K78" s="65">
        <v>9.7488171200000001E-4</v>
      </c>
    </row>
    <row r="79" spans="2:11" x14ac:dyDescent="0.2">
      <c r="B79" s="61" t="s">
        <v>2006</v>
      </c>
      <c r="C79" s="14" t="s">
        <v>2007</v>
      </c>
      <c r="D79" s="14" t="s">
        <v>52</v>
      </c>
      <c r="E79" s="57" t="s">
        <v>2507</v>
      </c>
      <c r="F79" s="24">
        <v>265949.65999999997</v>
      </c>
      <c r="G79" s="24">
        <v>104.6005</v>
      </c>
      <c r="H79" s="24">
        <v>1285.4635599999999</v>
      </c>
      <c r="I79" s="13">
        <v>4.5049999800000001E-4</v>
      </c>
      <c r="J79" s="13">
        <v>2.1408194187999999E-2</v>
      </c>
      <c r="K79" s="65">
        <v>1.0535873350000001E-3</v>
      </c>
    </row>
    <row r="80" spans="2:11" x14ac:dyDescent="0.2">
      <c r="B80" s="61" t="s">
        <v>2008</v>
      </c>
      <c r="C80" s="14" t="s">
        <v>2009</v>
      </c>
      <c r="D80" s="14" t="s">
        <v>50</v>
      </c>
      <c r="E80" s="57" t="s">
        <v>2507</v>
      </c>
      <c r="F80" s="24">
        <v>333333.33</v>
      </c>
      <c r="G80" s="24">
        <v>75.986400000000003</v>
      </c>
      <c r="H80" s="24">
        <v>918.67556999999999</v>
      </c>
      <c r="I80" s="13">
        <v>7.578787981E-3</v>
      </c>
      <c r="J80" s="13">
        <v>1.5299683017E-2</v>
      </c>
      <c r="K80" s="65">
        <v>7.52961792E-4</v>
      </c>
    </row>
    <row r="81" spans="2:11" x14ac:dyDescent="0.2">
      <c r="B81" s="61" t="s">
        <v>2010</v>
      </c>
      <c r="C81" s="14" t="s">
        <v>2011</v>
      </c>
      <c r="D81" s="14" t="s">
        <v>50</v>
      </c>
      <c r="E81" s="57" t="s">
        <v>2507</v>
      </c>
      <c r="F81" s="24">
        <v>437038.81</v>
      </c>
      <c r="G81" s="24">
        <v>113.65779999999999</v>
      </c>
      <c r="H81" s="24">
        <v>1801.63498</v>
      </c>
      <c r="I81" s="13">
        <v>2.3135807400000001E-4</v>
      </c>
      <c r="J81" s="13">
        <v>3.0004546771E-2</v>
      </c>
      <c r="K81" s="65">
        <v>1.476650025E-3</v>
      </c>
    </row>
    <row r="82" spans="2:11" x14ac:dyDescent="0.2">
      <c r="B82" s="61" t="s">
        <v>2012</v>
      </c>
      <c r="C82" s="14" t="s">
        <v>2013</v>
      </c>
      <c r="D82" s="14" t="s">
        <v>50</v>
      </c>
      <c r="E82" s="57" t="s">
        <v>2507</v>
      </c>
      <c r="F82" s="24">
        <v>228109.7</v>
      </c>
      <c r="G82" s="24">
        <v>127.09950000000001</v>
      </c>
      <c r="H82" s="24">
        <v>1051.5626500000001</v>
      </c>
      <c r="I82" s="13">
        <v>1.3502122209999999E-3</v>
      </c>
      <c r="J82" s="13">
        <v>1.7512793137999999E-2</v>
      </c>
      <c r="K82" s="65">
        <v>8.6187825500000001E-4</v>
      </c>
    </row>
    <row r="83" spans="2:11" x14ac:dyDescent="0.2">
      <c r="B83" s="61" t="s">
        <v>2014</v>
      </c>
      <c r="C83" s="14" t="s">
        <v>2015</v>
      </c>
      <c r="D83" s="14" t="s">
        <v>50</v>
      </c>
      <c r="E83" s="57" t="s">
        <v>2507</v>
      </c>
      <c r="F83" s="24">
        <v>715000</v>
      </c>
      <c r="G83" s="24">
        <v>100.59950000000001</v>
      </c>
      <c r="H83" s="24">
        <v>2608.8518600000002</v>
      </c>
      <c r="I83" s="13">
        <v>1.3240740740000001E-3</v>
      </c>
      <c r="J83" s="13">
        <v>4.3447989477000001E-2</v>
      </c>
      <c r="K83" s="65">
        <v>2.1382584190000001E-3</v>
      </c>
    </row>
    <row r="84" spans="2:11" x14ac:dyDescent="0.2">
      <c r="B84" s="61" t="s">
        <v>2016</v>
      </c>
      <c r="C84" s="14" t="s">
        <v>2017</v>
      </c>
      <c r="D84" s="14" t="s">
        <v>51</v>
      </c>
      <c r="E84" s="57" t="s">
        <v>2507</v>
      </c>
      <c r="F84" s="24">
        <v>252752.28</v>
      </c>
      <c r="G84" s="24">
        <v>102.1553</v>
      </c>
      <c r="H84" s="24">
        <v>1035.7945199999999</v>
      </c>
      <c r="I84" s="13">
        <v>6.4308598600000002E-4</v>
      </c>
      <c r="J84" s="13">
        <v>1.7250189669E-2</v>
      </c>
      <c r="K84" s="65">
        <v>8.4895443299999997E-4</v>
      </c>
    </row>
    <row r="85" spans="2:11" x14ac:dyDescent="0.2">
      <c r="B85" s="61" t="s">
        <v>2018</v>
      </c>
      <c r="C85" s="14" t="s">
        <v>2019</v>
      </c>
      <c r="D85" s="14" t="s">
        <v>50</v>
      </c>
      <c r="E85" s="57" t="s">
        <v>2507</v>
      </c>
      <c r="F85" s="24">
        <v>84206.48</v>
      </c>
      <c r="G85" s="24">
        <v>102.9067</v>
      </c>
      <c r="H85" s="24">
        <v>314.29446000000002</v>
      </c>
      <c r="I85" s="13">
        <v>4.4604998299999999E-4</v>
      </c>
      <c r="J85" s="13">
        <v>5.2342804890000002E-3</v>
      </c>
      <c r="K85" s="65">
        <v>2.5760097199999999E-4</v>
      </c>
    </row>
    <row r="86" spans="2:11" x14ac:dyDescent="0.2">
      <c r="B86" s="61" t="s">
        <v>2020</v>
      </c>
      <c r="C86" s="14" t="s">
        <v>2021</v>
      </c>
      <c r="D86" s="14" t="s">
        <v>50</v>
      </c>
      <c r="E86" s="57" t="s">
        <v>2507</v>
      </c>
      <c r="F86" s="24">
        <v>129320</v>
      </c>
      <c r="G86" s="24">
        <v>91.9499</v>
      </c>
      <c r="H86" s="24">
        <v>431.28516000000002</v>
      </c>
      <c r="I86" s="13">
        <v>1.2443999949999999E-3</v>
      </c>
      <c r="J86" s="13">
        <v>7.1826512570000002E-3</v>
      </c>
      <c r="K86" s="65">
        <v>3.5348849700000002E-4</v>
      </c>
    </row>
    <row r="87" spans="2:11" x14ac:dyDescent="0.2">
      <c r="B87" s="61" t="s">
        <v>2022</v>
      </c>
      <c r="C87" s="14" t="s">
        <v>2023</v>
      </c>
      <c r="D87" s="14" t="s">
        <v>50</v>
      </c>
      <c r="E87" s="57" t="s">
        <v>2507</v>
      </c>
      <c r="F87" s="24">
        <v>167006.81</v>
      </c>
      <c r="G87" s="24">
        <v>104.9169</v>
      </c>
      <c r="H87" s="24">
        <v>635.51702</v>
      </c>
      <c r="I87" s="13">
        <v>1.263767016E-3</v>
      </c>
      <c r="J87" s="13">
        <v>1.0583942008999999E-2</v>
      </c>
      <c r="K87" s="65">
        <v>5.2088033000000002E-4</v>
      </c>
    </row>
    <row r="88" spans="2:11" x14ac:dyDescent="0.2">
      <c r="B88" s="61" t="s">
        <v>2024</v>
      </c>
      <c r="C88" s="14" t="s">
        <v>2025</v>
      </c>
      <c r="D88" s="14" t="s">
        <v>50</v>
      </c>
      <c r="E88" s="57" t="s">
        <v>2507</v>
      </c>
      <c r="F88" s="24">
        <v>196933.36</v>
      </c>
      <c r="G88" s="24">
        <v>108.1317</v>
      </c>
      <c r="H88" s="24">
        <v>772.36018000000001</v>
      </c>
      <c r="I88" s="13">
        <v>9.3777790399999996E-4</v>
      </c>
      <c r="J88" s="13">
        <v>1.2862936944E-2</v>
      </c>
      <c r="K88" s="65">
        <v>6.3303926199999999E-4</v>
      </c>
    </row>
    <row r="89" spans="2:11" x14ac:dyDescent="0.2">
      <c r="B89" s="61" t="s">
        <v>2026</v>
      </c>
      <c r="C89" s="14" t="s">
        <v>2027</v>
      </c>
      <c r="D89" s="14" t="s">
        <v>50</v>
      </c>
      <c r="E89" s="57" t="s">
        <v>2507</v>
      </c>
      <c r="F89" s="24">
        <v>37500</v>
      </c>
      <c r="G89" s="24">
        <v>138.44139999999999</v>
      </c>
      <c r="H89" s="24">
        <v>188.29760999999999</v>
      </c>
      <c r="I89" s="13">
        <v>1.83374999E-4</v>
      </c>
      <c r="J89" s="13">
        <v>3.1359207100000001E-3</v>
      </c>
      <c r="K89" s="65">
        <v>1.5433185600000001E-4</v>
      </c>
    </row>
    <row r="90" spans="2:11" x14ac:dyDescent="0.2">
      <c r="B90" s="61" t="s">
        <v>2028</v>
      </c>
      <c r="C90" s="14" t="s">
        <v>2029</v>
      </c>
      <c r="D90" s="14" t="s">
        <v>50</v>
      </c>
      <c r="E90" s="57" t="s">
        <v>2507</v>
      </c>
      <c r="F90" s="24">
        <v>136554.6</v>
      </c>
      <c r="G90" s="24">
        <v>128.9188</v>
      </c>
      <c r="H90" s="24">
        <v>638.51359000000002</v>
      </c>
      <c r="I90" s="13">
        <v>6.7877839199999995E-4</v>
      </c>
      <c r="J90" s="13">
        <v>1.0633847082000001E-2</v>
      </c>
      <c r="K90" s="65">
        <v>5.2333636900000005E-4</v>
      </c>
    </row>
    <row r="91" spans="2:11" x14ac:dyDescent="0.2">
      <c r="B91" s="61" t="s">
        <v>2030</v>
      </c>
      <c r="C91" s="14" t="s">
        <v>2031</v>
      </c>
      <c r="D91" s="14" t="s">
        <v>50</v>
      </c>
      <c r="E91" s="57" t="s">
        <v>2507</v>
      </c>
      <c r="F91" s="24">
        <v>283248.65999999997</v>
      </c>
      <c r="G91" s="24">
        <v>126.68640000000001</v>
      </c>
      <c r="H91" s="24">
        <v>1301.5037199999999</v>
      </c>
      <c r="I91" s="13">
        <v>3.74266895E-4</v>
      </c>
      <c r="J91" s="13">
        <v>2.1675328062E-2</v>
      </c>
      <c r="K91" s="65">
        <v>1.0667341169999999E-3</v>
      </c>
    </row>
    <row r="92" spans="2:11" x14ac:dyDescent="0.2">
      <c r="B92" s="61" t="s">
        <v>2032</v>
      </c>
      <c r="C92" s="14" t="s">
        <v>2033</v>
      </c>
      <c r="D92" s="14" t="s">
        <v>50</v>
      </c>
      <c r="E92" s="57" t="s">
        <v>2507</v>
      </c>
      <c r="F92" s="24">
        <v>799958.02</v>
      </c>
      <c r="G92" s="24">
        <v>105.6584</v>
      </c>
      <c r="H92" s="24">
        <v>3065.6232599999998</v>
      </c>
      <c r="I92" s="13">
        <v>1.103867407E-3</v>
      </c>
      <c r="J92" s="13">
        <v>5.1055090242000001E-2</v>
      </c>
      <c r="K92" s="65">
        <v>2.5126358630000001E-3</v>
      </c>
    </row>
    <row r="93" spans="2:11" x14ac:dyDescent="0.2">
      <c r="B93" s="61" t="s">
        <v>2034</v>
      </c>
      <c r="C93" s="14" t="s">
        <v>2035</v>
      </c>
      <c r="D93" s="14" t="s">
        <v>50</v>
      </c>
      <c r="E93" s="57" t="s">
        <v>2507</v>
      </c>
      <c r="F93" s="24">
        <v>302100</v>
      </c>
      <c r="G93" s="24">
        <v>100</v>
      </c>
      <c r="H93" s="24">
        <v>1095.7166999999999</v>
      </c>
      <c r="I93" s="13">
        <v>0.03</v>
      </c>
      <c r="J93" s="13">
        <v>1.8248137574000001E-2</v>
      </c>
      <c r="K93" s="65">
        <v>8.9806764900000001E-4</v>
      </c>
    </row>
    <row r="94" spans="2:11" x14ac:dyDescent="0.2">
      <c r="B94" s="61" t="s">
        <v>2036</v>
      </c>
      <c r="C94" s="14" t="s">
        <v>2037</v>
      </c>
      <c r="D94" s="14" t="s">
        <v>51</v>
      </c>
      <c r="E94" s="57" t="s">
        <v>2507</v>
      </c>
      <c r="F94" s="24">
        <v>40000</v>
      </c>
      <c r="G94" s="24">
        <v>97.401300000000006</v>
      </c>
      <c r="H94" s="24">
        <v>156.29401999999999</v>
      </c>
      <c r="I94" s="13">
        <v>4.2105263157894697E-5</v>
      </c>
      <c r="J94" s="13">
        <v>2.602930829E-3</v>
      </c>
      <c r="K94" s="65">
        <v>1.2810118E-4</v>
      </c>
    </row>
    <row r="95" spans="2:11" x14ac:dyDescent="0.2">
      <c r="B95" s="61" t="s">
        <v>2038</v>
      </c>
      <c r="C95" s="14" t="s">
        <v>2039</v>
      </c>
      <c r="D95" s="14" t="s">
        <v>50</v>
      </c>
      <c r="E95" s="57" t="s">
        <v>2507</v>
      </c>
      <c r="F95" s="24">
        <v>50185.11</v>
      </c>
      <c r="G95" s="24">
        <v>99.824399999999997</v>
      </c>
      <c r="H95" s="24">
        <v>181.70176000000001</v>
      </c>
      <c r="I95" s="13">
        <v>2.60999974E-4</v>
      </c>
      <c r="J95" s="13">
        <v>3.0260729929999998E-3</v>
      </c>
      <c r="K95" s="65">
        <v>1.48925787E-4</v>
      </c>
    </row>
    <row r="96" spans="2:11" x14ac:dyDescent="0.2">
      <c r="B96" s="61" t="s">
        <v>2040</v>
      </c>
      <c r="C96" s="14" t="s">
        <v>2041</v>
      </c>
      <c r="D96" s="14" t="s">
        <v>50</v>
      </c>
      <c r="E96" s="57" t="s">
        <v>2507</v>
      </c>
      <c r="F96" s="24">
        <v>37299</v>
      </c>
      <c r="G96" s="24">
        <v>76.89</v>
      </c>
      <c r="H96" s="24">
        <v>104.01946</v>
      </c>
      <c r="I96" s="13">
        <v>5.7207055999999997E-4</v>
      </c>
      <c r="J96" s="13">
        <v>1.732346888E-3</v>
      </c>
      <c r="K96" s="65">
        <v>8.5256081244266196E-5</v>
      </c>
    </row>
    <row r="97" spans="2:11" x14ac:dyDescent="0.2">
      <c r="B97" s="61" t="s">
        <v>2042</v>
      </c>
      <c r="C97" s="14" t="s">
        <v>2043</v>
      </c>
      <c r="D97" s="14" t="s">
        <v>50</v>
      </c>
      <c r="E97" s="57" t="s">
        <v>2507</v>
      </c>
      <c r="F97" s="24">
        <v>121278.76</v>
      </c>
      <c r="G97" s="24">
        <v>99.199299999999994</v>
      </c>
      <c r="H97" s="24">
        <v>436.35595999999998</v>
      </c>
      <c r="I97" s="13">
        <v>1.246855725E-3</v>
      </c>
      <c r="J97" s="13">
        <v>7.2671006920000001E-3</v>
      </c>
      <c r="K97" s="65">
        <v>3.5764460900000001E-4</v>
      </c>
    </row>
    <row r="98" spans="2:11" ht="13.5" thickBot="1" x14ac:dyDescent="0.25">
      <c r="B98" s="61" t="s">
        <v>2044</v>
      </c>
      <c r="C98" s="14" t="s">
        <v>2045</v>
      </c>
      <c r="D98" s="14" t="s">
        <v>50</v>
      </c>
      <c r="E98" s="57" t="s">
        <v>2507</v>
      </c>
      <c r="F98" s="24">
        <v>141667</v>
      </c>
      <c r="G98" s="24">
        <v>100</v>
      </c>
      <c r="H98" s="24">
        <v>513.82620999999995</v>
      </c>
      <c r="I98" s="13">
        <v>1.4564653370000001E-3</v>
      </c>
      <c r="J98" s="13">
        <v>8.5572953019999991E-3</v>
      </c>
      <c r="K98" s="65">
        <v>4.2114051600000002E-4</v>
      </c>
    </row>
    <row r="99" spans="2:11" x14ac:dyDescent="0.2">
      <c r="B99" s="75" t="s">
        <v>2046</v>
      </c>
      <c r="C99" s="76" t="s">
        <v>2047</v>
      </c>
      <c r="D99" s="76" t="s">
        <v>50</v>
      </c>
      <c r="E99" s="72" t="s">
        <v>2507</v>
      </c>
      <c r="F99" s="77">
        <v>240000</v>
      </c>
      <c r="G99" s="77">
        <v>119.2329</v>
      </c>
      <c r="H99" s="77">
        <v>1037.8985499999999</v>
      </c>
      <c r="I99" s="78">
        <v>7.23888002E-4</v>
      </c>
      <c r="J99" s="78">
        <v>1.7285230323E-2</v>
      </c>
      <c r="K99" s="79">
        <v>8.5067893099999997E-4</v>
      </c>
    </row>
    <row r="100" spans="2:11" ht="12.75" hidden="1" customHeight="1" x14ac:dyDescent="0.2"/>
    <row r="101" spans="2:11" ht="12.75" hidden="1" customHeight="1" x14ac:dyDescent="0.2"/>
    <row r="102" spans="2:11" ht="12.75" hidden="1" customHeight="1" x14ac:dyDescent="0.2"/>
    <row r="103" spans="2:11" ht="12.75" hidden="1" customHeight="1" x14ac:dyDescent="0.2"/>
    <row r="104" spans="2:11" ht="12.75" hidden="1" customHeight="1" x14ac:dyDescent="0.2"/>
    <row r="105" spans="2:11" ht="12.75" hidden="1" customHeight="1" x14ac:dyDescent="0.2"/>
    <row r="106" spans="2:11" ht="12.75" hidden="1" customHeight="1" x14ac:dyDescent="0.2"/>
    <row r="107" spans="2:11" ht="12.75" hidden="1" customHeight="1" x14ac:dyDescent="0.2"/>
    <row r="108" spans="2:11" ht="12.75" hidden="1" customHeight="1" x14ac:dyDescent="0.2"/>
    <row r="109" spans="2:11" ht="12.75" hidden="1" customHeight="1" x14ac:dyDescent="0.2"/>
    <row r="110" spans="2:11" ht="12.75" hidden="1" customHeight="1" x14ac:dyDescent="0.2"/>
    <row r="111" spans="2:11" ht="12.75" hidden="1" customHeight="1" x14ac:dyDescent="0.2"/>
    <row r="112" spans="2:11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4" bestFit="1" customWidth="1"/>
    <col min="3" max="3" width="36.5703125" bestFit="1" customWidth="1"/>
    <col min="4" max="4" width="32.7109375" bestFit="1" customWidth="1"/>
    <col min="5" max="5" width="15" bestFit="1" customWidth="1"/>
    <col min="6" max="6" width="17.5703125" bestFit="1" customWidth="1"/>
    <col min="7" max="7" width="12.4257812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2048</v>
      </c>
      <c r="C3" s="1" t="s">
        <v>5</v>
      </c>
    </row>
    <row r="4" spans="2:12" ht="12.75" customHeight="1" x14ac:dyDescent="0.2">
      <c r="B4" s="1" t="s">
        <v>6</v>
      </c>
      <c r="C4" s="2">
        <v>12956</v>
      </c>
    </row>
    <row r="5" spans="2:12" ht="12.75" customHeight="1" x14ac:dyDescent="0.2"/>
    <row r="6" spans="2:12" ht="12.75" customHeight="1" thickBot="1" x14ac:dyDescent="0.25">
      <c r="B6" s="66" t="s">
        <v>2049</v>
      </c>
      <c r="C6" s="68" t="s">
        <v>2507</v>
      </c>
      <c r="D6" s="68" t="s">
        <v>2508</v>
      </c>
      <c r="E6" s="68" t="s">
        <v>2509</v>
      </c>
      <c r="F6" s="68" t="s">
        <v>2510</v>
      </c>
      <c r="G6" s="68" t="s">
        <v>2511</v>
      </c>
      <c r="H6" s="68" t="s">
        <v>2512</v>
      </c>
      <c r="I6" s="68" t="s">
        <v>2513</v>
      </c>
      <c r="J6" s="68" t="s">
        <v>2514</v>
      </c>
      <c r="K6" s="68" t="s">
        <v>2515</v>
      </c>
      <c r="L6" s="68" t="s">
        <v>2516</v>
      </c>
    </row>
    <row r="7" spans="2:12" ht="12.75" customHeight="1" thickBot="1" x14ac:dyDescent="0.25">
      <c r="B7" s="74" t="s">
        <v>2050</v>
      </c>
      <c r="C7" s="80" t="s">
        <v>2507</v>
      </c>
      <c r="D7" s="80" t="s">
        <v>2507</v>
      </c>
      <c r="E7" s="80" t="s">
        <v>2507</v>
      </c>
      <c r="F7" s="80" t="s">
        <v>2507</v>
      </c>
      <c r="G7" s="80" t="s">
        <v>2507</v>
      </c>
      <c r="H7" s="80" t="s">
        <v>2507</v>
      </c>
      <c r="I7" s="80" t="s">
        <v>2507</v>
      </c>
      <c r="J7" s="80" t="s">
        <v>2507</v>
      </c>
      <c r="K7" s="80" t="s">
        <v>2507</v>
      </c>
      <c r="L7" s="80" t="s">
        <v>2507</v>
      </c>
    </row>
    <row r="8" spans="2:12" ht="12.75" customHeight="1" x14ac:dyDescent="0.2">
      <c r="B8" s="59" t="s">
        <v>71</v>
      </c>
      <c r="C8" s="4" t="s">
        <v>72</v>
      </c>
      <c r="D8" s="4" t="s">
        <v>220</v>
      </c>
      <c r="E8" s="4" t="s">
        <v>76</v>
      </c>
      <c r="F8" s="4" t="s">
        <v>137</v>
      </c>
      <c r="G8" s="4" t="s">
        <v>139</v>
      </c>
      <c r="H8" s="4" t="s">
        <v>140</v>
      </c>
      <c r="I8" s="4" t="s">
        <v>9</v>
      </c>
      <c r="J8" s="4" t="s">
        <v>142</v>
      </c>
      <c r="K8" s="4" t="s">
        <v>80</v>
      </c>
      <c r="L8" s="62" t="s">
        <v>222</v>
      </c>
    </row>
    <row r="9" spans="2:12" ht="12.75" customHeight="1" x14ac:dyDescent="0.2">
      <c r="B9" s="70" t="s">
        <v>2507</v>
      </c>
      <c r="C9" s="56" t="s">
        <v>2507</v>
      </c>
      <c r="D9" s="56" t="s">
        <v>2507</v>
      </c>
      <c r="E9" s="56" t="s">
        <v>2507</v>
      </c>
      <c r="F9" s="56" t="s">
        <v>2507</v>
      </c>
      <c r="G9" s="6" t="s">
        <v>146</v>
      </c>
      <c r="H9" s="6" t="s">
        <v>147</v>
      </c>
      <c r="I9" s="6" t="s">
        <v>11</v>
      </c>
      <c r="J9" s="6" t="s">
        <v>12</v>
      </c>
      <c r="K9" s="6" t="s">
        <v>12</v>
      </c>
      <c r="L9" s="63" t="s">
        <v>12</v>
      </c>
    </row>
    <row r="10" spans="2:12" ht="12.75" customHeight="1" x14ac:dyDescent="0.2">
      <c r="B10" s="70" t="s">
        <v>2507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3" t="s">
        <v>89</v>
      </c>
    </row>
    <row r="11" spans="2:12" ht="12.75" customHeight="1" x14ac:dyDescent="0.2">
      <c r="B11" s="60" t="s">
        <v>2051</v>
      </c>
      <c r="C11" s="57" t="s">
        <v>2507</v>
      </c>
      <c r="D11" s="57" t="s">
        <v>2507</v>
      </c>
      <c r="E11" s="57" t="s">
        <v>2507</v>
      </c>
      <c r="F11" s="57" t="s">
        <v>2507</v>
      </c>
      <c r="G11" s="57" t="s">
        <v>2507</v>
      </c>
      <c r="H11" s="57" t="s">
        <v>2507</v>
      </c>
      <c r="I11" s="23">
        <v>849.03129000000001</v>
      </c>
      <c r="J11" s="57" t="s">
        <v>2507</v>
      </c>
      <c r="K11" s="20">
        <v>1</v>
      </c>
      <c r="L11" s="64">
        <v>6.9588018E-4</v>
      </c>
    </row>
    <row r="12" spans="2:12" ht="12.75" customHeight="1" x14ac:dyDescent="0.2">
      <c r="B12" s="60" t="s">
        <v>2052</v>
      </c>
      <c r="C12" s="57" t="s">
        <v>2507</v>
      </c>
      <c r="D12" s="57" t="s">
        <v>2507</v>
      </c>
      <c r="E12" s="57" t="s">
        <v>2507</v>
      </c>
      <c r="F12" s="57" t="s">
        <v>2507</v>
      </c>
      <c r="G12" s="57" t="s">
        <v>2507</v>
      </c>
      <c r="H12" s="57" t="s">
        <v>2507</v>
      </c>
      <c r="I12" s="23">
        <v>265.00040000000001</v>
      </c>
      <c r="J12" s="57" t="s">
        <v>2507</v>
      </c>
      <c r="K12" s="20">
        <v>0.31212088779399999</v>
      </c>
      <c r="L12" s="64">
        <v>2.1719873899999999E-4</v>
      </c>
    </row>
    <row r="13" spans="2:12" ht="12.75" customHeight="1" x14ac:dyDescent="0.2">
      <c r="B13" s="61" t="s">
        <v>2053</v>
      </c>
      <c r="C13" s="14" t="s">
        <v>2054</v>
      </c>
      <c r="D13" s="14" t="s">
        <v>1318</v>
      </c>
      <c r="E13" s="14" t="s">
        <v>49</v>
      </c>
      <c r="F13" s="57" t="s">
        <v>2507</v>
      </c>
      <c r="G13" s="24">
        <v>109.29</v>
      </c>
      <c r="H13" s="24">
        <v>23.662099999999999</v>
      </c>
      <c r="I13" s="24">
        <v>2.5860000000000001E-2</v>
      </c>
      <c r="J13" s="57" t="s">
        <v>2507</v>
      </c>
      <c r="K13" s="13">
        <v>3.0458241415342898E-5</v>
      </c>
      <c r="L13" s="65">
        <v>2.11952865451977E-8</v>
      </c>
    </row>
    <row r="14" spans="2:12" ht="12.75" customHeight="1" x14ac:dyDescent="0.2">
      <c r="B14" s="61" t="s">
        <v>2055</v>
      </c>
      <c r="C14" s="14" t="s">
        <v>2056</v>
      </c>
      <c r="D14" s="14" t="s">
        <v>306</v>
      </c>
      <c r="E14" s="14" t="s">
        <v>49</v>
      </c>
      <c r="F14" s="57" t="s">
        <v>2507</v>
      </c>
      <c r="G14" s="24">
        <v>200000</v>
      </c>
      <c r="H14" s="24">
        <v>37.068399999999997</v>
      </c>
      <c r="I14" s="24">
        <v>74.136799999999994</v>
      </c>
      <c r="J14" s="13">
        <v>2.1815569300000001E-4</v>
      </c>
      <c r="K14" s="13">
        <v>8.7319278892000002E-2</v>
      </c>
      <c r="L14" s="65">
        <v>6.0763755589482198E-5</v>
      </c>
    </row>
    <row r="15" spans="2:12" ht="12.75" customHeight="1" x14ac:dyDescent="0.2">
      <c r="B15" s="61" t="s">
        <v>2057</v>
      </c>
      <c r="C15" s="14" t="s">
        <v>2058</v>
      </c>
      <c r="D15" s="14" t="s">
        <v>526</v>
      </c>
      <c r="E15" s="14" t="s">
        <v>49</v>
      </c>
      <c r="F15" s="57" t="s">
        <v>2507</v>
      </c>
      <c r="G15" s="24">
        <v>13335</v>
      </c>
      <c r="H15" s="24">
        <v>46.934899999999999</v>
      </c>
      <c r="I15" s="24">
        <v>6.2587700000000002</v>
      </c>
      <c r="J15" s="57" t="s">
        <v>2507</v>
      </c>
      <c r="K15" s="13">
        <v>7.3716600000000004E-3</v>
      </c>
      <c r="L15" s="65">
        <v>5.12979209475973E-6</v>
      </c>
    </row>
    <row r="16" spans="2:12" ht="12.75" customHeight="1" x14ac:dyDescent="0.2">
      <c r="B16" s="61" t="s">
        <v>2059</v>
      </c>
      <c r="C16" s="14" t="s">
        <v>2060</v>
      </c>
      <c r="D16" s="14" t="s">
        <v>2061</v>
      </c>
      <c r="E16" s="14" t="s">
        <v>49</v>
      </c>
      <c r="F16" s="57" t="s">
        <v>2507</v>
      </c>
      <c r="G16" s="24">
        <v>10164</v>
      </c>
      <c r="H16" s="24">
        <v>644.072</v>
      </c>
      <c r="I16" s="24">
        <v>65.463480000000004</v>
      </c>
      <c r="J16" s="57" t="s">
        <v>2507</v>
      </c>
      <c r="K16" s="13">
        <v>7.7103730770000004E-2</v>
      </c>
      <c r="L16" s="65">
        <v>5.3654958114687399E-5</v>
      </c>
    </row>
    <row r="17" spans="2:12" ht="12.75" customHeight="1" x14ac:dyDescent="0.2">
      <c r="B17" s="61" t="s">
        <v>2062</v>
      </c>
      <c r="C17" s="14" t="s">
        <v>2063</v>
      </c>
      <c r="D17" s="14" t="s">
        <v>2061</v>
      </c>
      <c r="E17" s="14" t="s">
        <v>49</v>
      </c>
      <c r="F17" s="57" t="s">
        <v>2507</v>
      </c>
      <c r="G17" s="24">
        <v>20000</v>
      </c>
      <c r="H17" s="24">
        <v>6.1833</v>
      </c>
      <c r="I17" s="24">
        <v>1.2366600000000001</v>
      </c>
      <c r="J17" s="57" t="s">
        <v>2507</v>
      </c>
      <c r="K17" s="13">
        <v>1.4565540919999999E-3</v>
      </c>
      <c r="L17" s="65">
        <v>1.0135871252507401E-6</v>
      </c>
    </row>
    <row r="18" spans="2:12" ht="12.75" customHeight="1" x14ac:dyDescent="0.2">
      <c r="B18" s="61" t="s">
        <v>2064</v>
      </c>
      <c r="C18" s="14" t="s">
        <v>2065</v>
      </c>
      <c r="D18" s="14" t="s">
        <v>1757</v>
      </c>
      <c r="E18" s="14" t="s">
        <v>49</v>
      </c>
      <c r="F18" s="57" t="s">
        <v>2507</v>
      </c>
      <c r="G18" s="24">
        <v>60000</v>
      </c>
      <c r="H18" s="24">
        <v>108.556</v>
      </c>
      <c r="I18" s="24">
        <v>65.133600000000001</v>
      </c>
      <c r="J18" s="13">
        <v>2.4109444300000001E-4</v>
      </c>
      <c r="K18" s="13">
        <v>7.6715193853000005E-2</v>
      </c>
      <c r="L18" s="65">
        <v>5.3384582974488998E-5</v>
      </c>
    </row>
    <row r="19" spans="2:12" ht="12.75" customHeight="1" x14ac:dyDescent="0.2">
      <c r="B19" s="61" t="s">
        <v>2066</v>
      </c>
      <c r="C19" s="14" t="s">
        <v>2067</v>
      </c>
      <c r="D19" s="14" t="s">
        <v>1757</v>
      </c>
      <c r="E19" s="14" t="s">
        <v>49</v>
      </c>
      <c r="F19" s="57" t="s">
        <v>2507</v>
      </c>
      <c r="G19" s="24">
        <v>3500</v>
      </c>
      <c r="H19" s="24">
        <v>1359.4404999999999</v>
      </c>
      <c r="I19" s="24">
        <v>47.580419999999997</v>
      </c>
      <c r="J19" s="57" t="s">
        <v>2507</v>
      </c>
      <c r="K19" s="13">
        <v>5.6040832133999997E-2</v>
      </c>
      <c r="L19" s="65">
        <v>3.8997704402198503E-5</v>
      </c>
    </row>
    <row r="20" spans="2:12" ht="12.75" customHeight="1" x14ac:dyDescent="0.2">
      <c r="B20" s="61" t="s">
        <v>2068</v>
      </c>
      <c r="C20" s="14" t="s">
        <v>2069</v>
      </c>
      <c r="D20" s="14" t="s">
        <v>1749</v>
      </c>
      <c r="E20" s="14" t="s">
        <v>49</v>
      </c>
      <c r="F20" s="57" t="s">
        <v>2507</v>
      </c>
      <c r="G20" s="24">
        <v>26666.67</v>
      </c>
      <c r="H20" s="24">
        <v>4.1805000000000003</v>
      </c>
      <c r="I20" s="24">
        <v>1.1148</v>
      </c>
      <c r="J20" s="57" t="s">
        <v>2507</v>
      </c>
      <c r="K20" s="13">
        <v>1.313025813E-3</v>
      </c>
      <c r="L20" s="65">
        <v>9.1370864039390297E-7</v>
      </c>
    </row>
    <row r="21" spans="2:12" ht="12.75" customHeight="1" x14ac:dyDescent="0.2">
      <c r="B21" s="61" t="s">
        <v>2070</v>
      </c>
      <c r="C21" s="14" t="s">
        <v>2071</v>
      </c>
      <c r="D21" s="14" t="s">
        <v>1471</v>
      </c>
      <c r="E21" s="14" t="s">
        <v>49</v>
      </c>
      <c r="F21" s="57" t="s">
        <v>2507</v>
      </c>
      <c r="G21" s="24">
        <v>3500</v>
      </c>
      <c r="H21" s="24">
        <v>96.876800000000003</v>
      </c>
      <c r="I21" s="24">
        <v>3.3906900000000002</v>
      </c>
      <c r="J21" s="57" t="s">
        <v>2507</v>
      </c>
      <c r="K21" s="13">
        <v>3.9935983980000003E-3</v>
      </c>
      <c r="L21" s="65">
        <v>2.7790659758675999E-6</v>
      </c>
    </row>
    <row r="22" spans="2:12" ht="12.75" customHeight="1" x14ac:dyDescent="0.2">
      <c r="B22" s="61" t="s">
        <v>2072</v>
      </c>
      <c r="C22" s="14" t="s">
        <v>2073</v>
      </c>
      <c r="D22" s="14" t="s">
        <v>1471</v>
      </c>
      <c r="E22" s="14" t="s">
        <v>49</v>
      </c>
      <c r="F22" s="57" t="s">
        <v>2507</v>
      </c>
      <c r="G22" s="24">
        <v>-270</v>
      </c>
      <c r="H22" s="24">
        <v>0.60140000000000005</v>
      </c>
      <c r="I22" s="24">
        <v>-1.6199999999999999E-3</v>
      </c>
      <c r="J22" s="57" t="s">
        <v>2507</v>
      </c>
      <c r="K22" s="13">
        <v>-1.90805688680802E-6</v>
      </c>
      <c r="L22" s="65">
        <v>-1.3277789715089E-9</v>
      </c>
    </row>
    <row r="23" spans="2:12" ht="12.75" customHeight="1" x14ac:dyDescent="0.2">
      <c r="B23" s="61" t="s">
        <v>2074</v>
      </c>
      <c r="C23" s="14" t="s">
        <v>2075</v>
      </c>
      <c r="D23" s="14" t="s">
        <v>293</v>
      </c>
      <c r="E23" s="14" t="s">
        <v>49</v>
      </c>
      <c r="F23" s="57" t="s">
        <v>2507</v>
      </c>
      <c r="G23" s="24">
        <v>871.14</v>
      </c>
      <c r="H23" s="24">
        <v>46.807200000000002</v>
      </c>
      <c r="I23" s="24">
        <v>0.40776000000000001</v>
      </c>
      <c r="J23" s="57" t="s">
        <v>2507</v>
      </c>
      <c r="K23" s="13">
        <v>4.8026498500000002E-4</v>
      </c>
      <c r="L23" s="65">
        <v>3.3420688482868499E-7</v>
      </c>
    </row>
    <row r="24" spans="2:12" ht="12.75" customHeight="1" x14ac:dyDescent="0.2">
      <c r="B24" s="61" t="s">
        <v>2076</v>
      </c>
      <c r="C24" s="14" t="s">
        <v>2077</v>
      </c>
      <c r="D24" s="14" t="s">
        <v>293</v>
      </c>
      <c r="E24" s="14" t="s">
        <v>49</v>
      </c>
      <c r="F24" s="57" t="s">
        <v>2507</v>
      </c>
      <c r="G24" s="24">
        <v>2000</v>
      </c>
      <c r="H24" s="24">
        <v>12.659000000000001</v>
      </c>
      <c r="I24" s="24">
        <v>0.25318000000000002</v>
      </c>
      <c r="J24" s="57" t="s">
        <v>2507</v>
      </c>
      <c r="K24" s="13">
        <v>2.9819866799999999E-4</v>
      </c>
      <c r="L24" s="65">
        <v>2.0751054321396499E-7</v>
      </c>
    </row>
    <row r="25" spans="2:12" ht="12.75" customHeight="1" x14ac:dyDescent="0.2">
      <c r="B25" s="60" t="s">
        <v>2078</v>
      </c>
      <c r="C25" s="57" t="s">
        <v>2507</v>
      </c>
      <c r="D25" s="57" t="s">
        <v>2507</v>
      </c>
      <c r="E25" s="57" t="s">
        <v>2507</v>
      </c>
      <c r="F25" s="57" t="s">
        <v>2507</v>
      </c>
      <c r="G25" s="57" t="s">
        <v>2507</v>
      </c>
      <c r="H25" s="57" t="s">
        <v>2507</v>
      </c>
      <c r="I25" s="23">
        <v>584.03089</v>
      </c>
      <c r="J25" s="57" t="s">
        <v>2507</v>
      </c>
      <c r="K25" s="20">
        <v>0.68787911220499998</v>
      </c>
      <c r="L25" s="64">
        <v>4.7868144099999998E-4</v>
      </c>
    </row>
    <row r="26" spans="2:12" ht="12.75" customHeight="1" x14ac:dyDescent="0.2">
      <c r="B26" s="61" t="s">
        <v>2079</v>
      </c>
      <c r="C26" s="14" t="s">
        <v>2080</v>
      </c>
      <c r="D26" s="14" t="s">
        <v>2081</v>
      </c>
      <c r="E26" s="14" t="s">
        <v>50</v>
      </c>
      <c r="F26" s="57" t="s">
        <v>2507</v>
      </c>
      <c r="G26" s="24">
        <v>0.4</v>
      </c>
      <c r="H26" s="24">
        <v>4.2960000000000003</v>
      </c>
      <c r="I26" s="24">
        <v>6.0000000000000002E-5</v>
      </c>
      <c r="J26" s="57" t="s">
        <v>2507</v>
      </c>
      <c r="K26" s="13">
        <v>7.0668773585482295E-8</v>
      </c>
      <c r="L26" s="65">
        <v>4.9176998944774099E-11</v>
      </c>
    </row>
    <row r="27" spans="2:12" ht="12.75" customHeight="1" x14ac:dyDescent="0.2">
      <c r="B27" s="61" t="s">
        <v>2082</v>
      </c>
      <c r="C27" s="14" t="s">
        <v>2083</v>
      </c>
      <c r="D27" s="14" t="s">
        <v>212</v>
      </c>
      <c r="E27" s="14" t="s">
        <v>50</v>
      </c>
      <c r="F27" s="57" t="s">
        <v>2507</v>
      </c>
      <c r="G27" s="24">
        <v>3000</v>
      </c>
      <c r="H27" s="24">
        <v>100</v>
      </c>
      <c r="I27" s="24">
        <v>10.881</v>
      </c>
      <c r="J27" s="57" t="s">
        <v>2507</v>
      </c>
      <c r="K27" s="13">
        <v>1.2815782089E-2</v>
      </c>
      <c r="L27" s="65">
        <v>8.9182487586347898E-6</v>
      </c>
    </row>
    <row r="28" spans="2:12" ht="12.75" customHeight="1" x14ac:dyDescent="0.2">
      <c r="B28" s="61" t="s">
        <v>2084</v>
      </c>
      <c r="C28" s="14" t="s">
        <v>2085</v>
      </c>
      <c r="D28" s="14" t="s">
        <v>1102</v>
      </c>
      <c r="E28" s="14" t="s">
        <v>50</v>
      </c>
      <c r="F28" s="57" t="s">
        <v>2507</v>
      </c>
      <c r="G28" s="24">
        <v>90005.49</v>
      </c>
      <c r="H28" s="24">
        <v>166.65649999999999</v>
      </c>
      <c r="I28" s="24">
        <v>544.04999999999995</v>
      </c>
      <c r="J28" s="57" t="s">
        <v>2507</v>
      </c>
      <c r="K28" s="13">
        <v>0.64078910448600002</v>
      </c>
      <c r="L28" s="65">
        <v>4.4591243700000001E-4</v>
      </c>
    </row>
    <row r="29" spans="2:12" ht="12.75" customHeight="1" thickBot="1" x14ac:dyDescent="0.25">
      <c r="B29" s="61" t="s">
        <v>2086</v>
      </c>
      <c r="C29" s="14" t="s">
        <v>2087</v>
      </c>
      <c r="D29" s="14" t="s">
        <v>1102</v>
      </c>
      <c r="E29" s="14" t="s">
        <v>50</v>
      </c>
      <c r="F29" s="57" t="s">
        <v>2507</v>
      </c>
      <c r="G29" s="24">
        <v>2222.2199999999998</v>
      </c>
      <c r="H29" s="24">
        <v>223.2166</v>
      </c>
      <c r="I29" s="24">
        <v>17.991240000000001</v>
      </c>
      <c r="J29" s="57" t="s">
        <v>2507</v>
      </c>
      <c r="K29" s="13">
        <v>2.1190314434000001E-2</v>
      </c>
      <c r="L29" s="65">
        <v>1.4745919841586299E-5</v>
      </c>
    </row>
    <row r="30" spans="2:12" ht="12.75" customHeight="1" x14ac:dyDescent="0.2">
      <c r="B30" s="75" t="s">
        <v>2088</v>
      </c>
      <c r="C30" s="76" t="s">
        <v>2089</v>
      </c>
      <c r="D30" s="76" t="s">
        <v>1102</v>
      </c>
      <c r="E30" s="76" t="s">
        <v>50</v>
      </c>
      <c r="F30" s="72" t="s">
        <v>2507</v>
      </c>
      <c r="G30" s="77">
        <v>62500</v>
      </c>
      <c r="H30" s="77">
        <v>4.9004000000000003</v>
      </c>
      <c r="I30" s="77">
        <v>11.10859</v>
      </c>
      <c r="J30" s="72" t="s">
        <v>2507</v>
      </c>
      <c r="K30" s="78">
        <v>1.3083840526E-2</v>
      </c>
      <c r="L30" s="79">
        <v>9.1047853117988099E-6</v>
      </c>
    </row>
    <row r="31" spans="2:12" ht="12.75" hidden="1" customHeight="1" x14ac:dyDescent="0.2"/>
    <row r="32" spans="2:1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L23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36.5703125" bestFit="1" customWidth="1"/>
    <col min="4" max="5" width="13.7109375" bestFit="1" customWidth="1"/>
    <col min="6" max="6" width="17.570312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12956</v>
      </c>
    </row>
    <row r="6" spans="2:12" ht="12.75" customHeight="1" x14ac:dyDescent="0.2">
      <c r="B6" s="48" t="s">
        <v>2090</v>
      </c>
      <c r="C6" s="49"/>
      <c r="D6" s="49"/>
      <c r="E6" s="49"/>
      <c r="F6" s="49"/>
      <c r="G6" s="49"/>
      <c r="H6" s="49"/>
      <c r="I6" s="49"/>
      <c r="J6" s="49"/>
      <c r="K6" s="49"/>
      <c r="L6" s="50"/>
    </row>
    <row r="7" spans="2:12" ht="12.75" customHeight="1" x14ac:dyDescent="0.2">
      <c r="B7" s="51" t="s">
        <v>2091</v>
      </c>
      <c r="C7" s="52"/>
      <c r="D7" s="52"/>
      <c r="E7" s="52"/>
      <c r="F7" s="52"/>
      <c r="G7" s="52"/>
      <c r="H7" s="52"/>
      <c r="I7" s="52"/>
      <c r="J7" s="52"/>
      <c r="K7" s="52"/>
      <c r="L7" s="53"/>
    </row>
    <row r="8" spans="2:12" ht="12.75" customHeight="1" x14ac:dyDescent="0.2">
      <c r="B8" s="4" t="s">
        <v>71</v>
      </c>
      <c r="C8" s="4" t="s">
        <v>72</v>
      </c>
      <c r="D8" s="4" t="s">
        <v>220</v>
      </c>
      <c r="E8" s="4" t="s">
        <v>76</v>
      </c>
      <c r="F8" s="4" t="s">
        <v>137</v>
      </c>
      <c r="G8" s="4" t="s">
        <v>139</v>
      </c>
      <c r="H8" s="4" t="s">
        <v>140</v>
      </c>
      <c r="I8" s="4" t="s">
        <v>9</v>
      </c>
      <c r="J8" s="4" t="s">
        <v>142</v>
      </c>
      <c r="K8" s="4" t="s">
        <v>80</v>
      </c>
      <c r="L8" s="4" t="s">
        <v>222</v>
      </c>
    </row>
    <row r="9" spans="2:12" ht="12.75" customHeight="1" x14ac:dyDescent="0.2">
      <c r="B9" s="5"/>
      <c r="C9" s="5"/>
      <c r="D9" s="5"/>
      <c r="E9" s="5"/>
      <c r="F9" s="6" t="s">
        <v>144</v>
      </c>
      <c r="G9" s="6" t="s">
        <v>146</v>
      </c>
      <c r="H9" s="6" t="s">
        <v>147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2092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2093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2094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2095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2096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2097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2098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2099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2100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2101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2102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2103</v>
      </c>
      <c r="C22" s="9"/>
      <c r="D22" s="9"/>
      <c r="E22" s="9"/>
      <c r="F22" s="9"/>
      <c r="G22" s="9"/>
      <c r="H22" s="9"/>
      <c r="I22" s="9"/>
      <c r="J22" s="9"/>
      <c r="K22" s="9"/>
      <c r="L22" s="9"/>
    </row>
    <row r="23" spans="2:12" ht="12.75" customHeight="1" x14ac:dyDescent="0.2">
      <c r="B23" s="18" t="s">
        <v>2104</v>
      </c>
      <c r="C23" s="9"/>
      <c r="D23" s="9"/>
      <c r="E23" s="9"/>
      <c r="F23" s="9"/>
      <c r="G23" s="9"/>
      <c r="H23" s="9"/>
      <c r="I23" s="9"/>
      <c r="J23" s="9"/>
      <c r="K23" s="9"/>
      <c r="L23" s="9"/>
    </row>
  </sheetData>
  <mergeCells count="2">
    <mergeCell ref="B6:L6"/>
    <mergeCell ref="B7:L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54.28515625" bestFit="1" customWidth="1"/>
    <col min="3" max="3" width="36.5703125" bestFit="1" customWidth="1"/>
    <col min="4" max="4" width="16.28515625" bestFit="1" customWidth="1"/>
    <col min="5" max="5" width="10.85546875" customWidth="1"/>
    <col min="6" max="6" width="12.42578125" bestFit="1" customWidth="1"/>
    <col min="7" max="7" width="15" bestFit="1" customWidth="1"/>
    <col min="8" max="8" width="16.28515625" bestFit="1" customWidth="1"/>
    <col min="9" max="9" width="18.85546875" bestFit="1" customWidth="1"/>
    <col min="10" max="10" width="15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12956</v>
      </c>
    </row>
    <row r="5" spans="2:12" ht="12.75" customHeight="1" x14ac:dyDescent="0.2"/>
    <row r="6" spans="2:12" ht="12.75" customHeight="1" thickBot="1" x14ac:dyDescent="0.25">
      <c r="B6" s="66" t="s">
        <v>70</v>
      </c>
      <c r="C6" s="68" t="s">
        <v>2507</v>
      </c>
      <c r="D6" s="68" t="s">
        <v>2508</v>
      </c>
      <c r="E6" s="68" t="s">
        <v>2509</v>
      </c>
      <c r="F6" s="68" t="s">
        <v>2510</v>
      </c>
      <c r="G6" s="68" t="s">
        <v>2511</v>
      </c>
      <c r="H6" s="68" t="s">
        <v>2512</v>
      </c>
      <c r="I6" s="68" t="s">
        <v>2513</v>
      </c>
      <c r="J6" s="68" t="s">
        <v>2514</v>
      </c>
      <c r="K6" s="68" t="s">
        <v>2515</v>
      </c>
      <c r="L6" s="68" t="s">
        <v>2516</v>
      </c>
    </row>
    <row r="7" spans="2:12" ht="12.75" customHeight="1" thickBot="1" x14ac:dyDescent="0.25">
      <c r="B7" s="59" t="s">
        <v>71</v>
      </c>
      <c r="C7" s="4" t="s">
        <v>72</v>
      </c>
      <c r="D7" s="4" t="s">
        <v>73</v>
      </c>
      <c r="E7" s="4" t="s">
        <v>74</v>
      </c>
      <c r="F7" s="4" t="s">
        <v>75</v>
      </c>
      <c r="G7" s="4" t="s">
        <v>76</v>
      </c>
      <c r="H7" s="4" t="s">
        <v>77</v>
      </c>
      <c r="I7" s="4" t="s">
        <v>78</v>
      </c>
      <c r="J7" s="4" t="s">
        <v>79</v>
      </c>
      <c r="K7" s="4" t="s">
        <v>80</v>
      </c>
      <c r="L7" s="62" t="s">
        <v>81</v>
      </c>
    </row>
    <row r="8" spans="2:12" ht="12.75" customHeight="1" x14ac:dyDescent="0.2">
      <c r="B8" s="69" t="s">
        <v>2507</v>
      </c>
      <c r="C8" s="55" t="s">
        <v>2507</v>
      </c>
      <c r="D8" s="55" t="s">
        <v>2507</v>
      </c>
      <c r="E8" s="55" t="s">
        <v>2507</v>
      </c>
      <c r="F8" s="55" t="s">
        <v>2507</v>
      </c>
      <c r="G8" s="55" t="s">
        <v>2507</v>
      </c>
      <c r="H8" s="4" t="s">
        <v>12</v>
      </c>
      <c r="I8" s="4" t="s">
        <v>12</v>
      </c>
      <c r="J8" s="4" t="s">
        <v>11</v>
      </c>
      <c r="K8" s="4" t="s">
        <v>12</v>
      </c>
      <c r="L8" s="62" t="s">
        <v>12</v>
      </c>
    </row>
    <row r="9" spans="2:12" ht="12.75" customHeight="1" x14ac:dyDescent="0.2">
      <c r="B9" s="70" t="s">
        <v>2507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  <c r="L9" s="63" t="s">
        <v>89</v>
      </c>
    </row>
    <row r="10" spans="2:12" ht="12.75" customHeight="1" x14ac:dyDescent="0.2">
      <c r="B10" s="60" t="s">
        <v>90</v>
      </c>
      <c r="C10" s="57" t="s">
        <v>2507</v>
      </c>
      <c r="D10" s="57" t="s">
        <v>2507</v>
      </c>
      <c r="E10" s="57" t="s">
        <v>2507</v>
      </c>
      <c r="F10" s="57" t="s">
        <v>2507</v>
      </c>
      <c r="G10" s="57" t="s">
        <v>2507</v>
      </c>
      <c r="H10" s="57" t="s">
        <v>2507</v>
      </c>
      <c r="I10" s="57" t="s">
        <v>2507</v>
      </c>
      <c r="J10" s="19">
        <v>226452.82564</v>
      </c>
      <c r="K10" s="20">
        <v>1</v>
      </c>
      <c r="L10" s="64">
        <v>0.18560450612500001</v>
      </c>
    </row>
    <row r="11" spans="2:12" ht="12.75" customHeight="1" x14ac:dyDescent="0.2">
      <c r="B11" s="60" t="s">
        <v>91</v>
      </c>
      <c r="C11" s="57" t="s">
        <v>2507</v>
      </c>
      <c r="D11" s="57" t="s">
        <v>2507</v>
      </c>
      <c r="E11" s="57" t="s">
        <v>2507</v>
      </c>
      <c r="F11" s="57" t="s">
        <v>2507</v>
      </c>
      <c r="G11" s="57" t="s">
        <v>2507</v>
      </c>
      <c r="H11" s="57" t="s">
        <v>2507</v>
      </c>
      <c r="I11" s="57" t="s">
        <v>2507</v>
      </c>
      <c r="J11" s="19">
        <v>226452.82564</v>
      </c>
      <c r="K11" s="20">
        <v>1</v>
      </c>
      <c r="L11" s="64">
        <v>0.18560450612500001</v>
      </c>
    </row>
    <row r="12" spans="2:12" ht="12.75" customHeight="1" x14ac:dyDescent="0.2">
      <c r="B12" s="60" t="s">
        <v>92</v>
      </c>
      <c r="C12" s="57" t="s">
        <v>2507</v>
      </c>
      <c r="D12" s="57" t="s">
        <v>2507</v>
      </c>
      <c r="E12" s="57" t="s">
        <v>2507</v>
      </c>
      <c r="F12" s="57" t="s">
        <v>2507</v>
      </c>
      <c r="G12" s="57" t="s">
        <v>2507</v>
      </c>
      <c r="H12" s="57" t="s">
        <v>2507</v>
      </c>
      <c r="I12" s="57" t="s">
        <v>2507</v>
      </c>
      <c r="J12" s="19">
        <v>177566.73988000001</v>
      </c>
      <c r="K12" s="20">
        <v>0.78412242981799996</v>
      </c>
      <c r="L12" s="64">
        <v>0.145536656328</v>
      </c>
    </row>
    <row r="13" spans="2:12" ht="12.75" customHeight="1" x14ac:dyDescent="0.2">
      <c r="B13" s="61" t="s">
        <v>93</v>
      </c>
      <c r="C13" s="14" t="s">
        <v>94</v>
      </c>
      <c r="D13" s="22">
        <v>12</v>
      </c>
      <c r="E13" s="14" t="s">
        <v>95</v>
      </c>
      <c r="F13" s="14" t="s">
        <v>96</v>
      </c>
      <c r="G13" s="14" t="s">
        <v>49</v>
      </c>
      <c r="H13" s="57" t="s">
        <v>2507</v>
      </c>
      <c r="I13" s="57" t="s">
        <v>2507</v>
      </c>
      <c r="J13" s="12">
        <v>174941.66615999999</v>
      </c>
      <c r="K13" s="13">
        <v>0.77253028601200002</v>
      </c>
      <c r="L13" s="65">
        <v>0.14338510220199999</v>
      </c>
    </row>
    <row r="14" spans="2:12" ht="12.75" customHeight="1" x14ac:dyDescent="0.2">
      <c r="B14" s="61" t="s">
        <v>97</v>
      </c>
      <c r="C14" s="14" t="s">
        <v>98</v>
      </c>
      <c r="D14" s="22">
        <v>10</v>
      </c>
      <c r="E14" s="14" t="s">
        <v>95</v>
      </c>
      <c r="F14" s="14" t="s">
        <v>96</v>
      </c>
      <c r="G14" s="14" t="s">
        <v>49</v>
      </c>
      <c r="H14" s="57" t="s">
        <v>2507</v>
      </c>
      <c r="I14" s="57" t="s">
        <v>2507</v>
      </c>
      <c r="J14" s="12">
        <v>5.0000000000000002E-5</v>
      </c>
      <c r="K14" s="13">
        <v>2.20796538346078E-10</v>
      </c>
      <c r="L14" s="65">
        <v>4.09808324539784E-11</v>
      </c>
    </row>
    <row r="15" spans="2:12" ht="12.75" customHeight="1" x14ac:dyDescent="0.2">
      <c r="B15" s="61" t="s">
        <v>99</v>
      </c>
      <c r="C15" s="14" t="s">
        <v>100</v>
      </c>
      <c r="D15" s="22">
        <v>20</v>
      </c>
      <c r="E15" s="14" t="s">
        <v>95</v>
      </c>
      <c r="F15" s="14" t="s">
        <v>96</v>
      </c>
      <c r="G15" s="14" t="s">
        <v>49</v>
      </c>
      <c r="H15" s="57" t="s">
        <v>2507</v>
      </c>
      <c r="I15" s="57" t="s">
        <v>2507</v>
      </c>
      <c r="J15" s="12">
        <v>2625.0736700000002</v>
      </c>
      <c r="K15" s="13">
        <v>1.1592143584E-2</v>
      </c>
      <c r="L15" s="65">
        <v>2.1515540840000001E-3</v>
      </c>
    </row>
    <row r="16" spans="2:12" ht="12.75" customHeight="1" x14ac:dyDescent="0.2">
      <c r="B16" s="60" t="s">
        <v>101</v>
      </c>
      <c r="C16" s="57" t="s">
        <v>2507</v>
      </c>
      <c r="D16" s="57" t="s">
        <v>2507</v>
      </c>
      <c r="E16" s="57" t="s">
        <v>2507</v>
      </c>
      <c r="F16" s="57" t="s">
        <v>2507</v>
      </c>
      <c r="G16" s="57" t="s">
        <v>2507</v>
      </c>
      <c r="H16" s="57" t="s">
        <v>2507</v>
      </c>
      <c r="I16" s="57" t="s">
        <v>2507</v>
      </c>
      <c r="J16" s="19">
        <v>34231.008569999998</v>
      </c>
      <c r="K16" s="20">
        <v>0.15116176392700001</v>
      </c>
      <c r="L16" s="64">
        <v>2.8056304537999999E-2</v>
      </c>
    </row>
    <row r="17" spans="2:12" ht="12.75" customHeight="1" x14ac:dyDescent="0.2">
      <c r="B17" s="61" t="s">
        <v>102</v>
      </c>
      <c r="C17" s="14" t="s">
        <v>103</v>
      </c>
      <c r="D17" s="22">
        <v>12</v>
      </c>
      <c r="E17" s="14" t="s">
        <v>95</v>
      </c>
      <c r="F17" s="14" t="s">
        <v>96</v>
      </c>
      <c r="G17" s="14" t="s">
        <v>50</v>
      </c>
      <c r="H17" s="57" t="s">
        <v>2507</v>
      </c>
      <c r="I17" s="57" t="s">
        <v>2507</v>
      </c>
      <c r="J17" s="12">
        <v>25788.15208</v>
      </c>
      <c r="K17" s="13">
        <v>0.113878694192</v>
      </c>
      <c r="L17" s="65">
        <v>2.1136398793E-2</v>
      </c>
    </row>
    <row r="18" spans="2:12" ht="12.75" customHeight="1" x14ac:dyDescent="0.2">
      <c r="B18" s="61" t="s">
        <v>104</v>
      </c>
      <c r="C18" s="14" t="s">
        <v>105</v>
      </c>
      <c r="D18" s="22">
        <v>12</v>
      </c>
      <c r="E18" s="14" t="s">
        <v>95</v>
      </c>
      <c r="F18" s="14" t="s">
        <v>96</v>
      </c>
      <c r="G18" s="14" t="s">
        <v>61</v>
      </c>
      <c r="H18" s="57" t="s">
        <v>2507</v>
      </c>
      <c r="I18" s="57" t="s">
        <v>2507</v>
      </c>
      <c r="J18" s="12">
        <v>80.308269999999993</v>
      </c>
      <c r="K18" s="13">
        <v>3.5463576000000001E-4</v>
      </c>
      <c r="L18" s="65">
        <v>6.58219951507773E-5</v>
      </c>
    </row>
    <row r="19" spans="2:12" ht="12.75" customHeight="1" x14ac:dyDescent="0.2">
      <c r="B19" s="61" t="s">
        <v>106</v>
      </c>
      <c r="C19" s="14" t="s">
        <v>107</v>
      </c>
      <c r="D19" s="22">
        <v>12</v>
      </c>
      <c r="E19" s="14" t="s">
        <v>95</v>
      </c>
      <c r="F19" s="14" t="s">
        <v>96</v>
      </c>
      <c r="G19" s="14" t="s">
        <v>52</v>
      </c>
      <c r="H19" s="57" t="s">
        <v>2507</v>
      </c>
      <c r="I19" s="57" t="s">
        <v>2507</v>
      </c>
      <c r="J19" s="12">
        <v>107.40857</v>
      </c>
      <c r="K19" s="13">
        <v>4.7430880800000002E-4</v>
      </c>
      <c r="L19" s="65">
        <v>8.8033852225828294E-5</v>
      </c>
    </row>
    <row r="20" spans="2:12" ht="12.75" customHeight="1" x14ac:dyDescent="0.2">
      <c r="B20" s="61" t="s">
        <v>108</v>
      </c>
      <c r="C20" s="14" t="s">
        <v>109</v>
      </c>
      <c r="D20" s="22">
        <v>12</v>
      </c>
      <c r="E20" s="14" t="s">
        <v>95</v>
      </c>
      <c r="F20" s="14" t="s">
        <v>96</v>
      </c>
      <c r="G20" s="14" t="s">
        <v>59</v>
      </c>
      <c r="H20" s="57" t="s">
        <v>2507</v>
      </c>
      <c r="I20" s="57" t="s">
        <v>2507</v>
      </c>
      <c r="J20" s="12">
        <v>559.35243000000003</v>
      </c>
      <c r="K20" s="13">
        <v>2.4700616050000001E-3</v>
      </c>
      <c r="L20" s="65">
        <v>4.5845456399999998E-4</v>
      </c>
    </row>
    <row r="21" spans="2:12" ht="12.75" customHeight="1" x14ac:dyDescent="0.2">
      <c r="B21" s="61" t="s">
        <v>110</v>
      </c>
      <c r="C21" s="14" t="s">
        <v>111</v>
      </c>
      <c r="D21" s="22">
        <v>12</v>
      </c>
      <c r="E21" s="14" t="s">
        <v>95</v>
      </c>
      <c r="F21" s="14" t="s">
        <v>96</v>
      </c>
      <c r="G21" s="14" t="s">
        <v>53</v>
      </c>
      <c r="H21" s="57" t="s">
        <v>2507</v>
      </c>
      <c r="I21" s="57" t="s">
        <v>2507</v>
      </c>
      <c r="J21" s="12">
        <v>287.19761999999997</v>
      </c>
      <c r="K21" s="13">
        <v>1.268244806E-3</v>
      </c>
      <c r="L21" s="65">
        <v>2.3539195E-4</v>
      </c>
    </row>
    <row r="22" spans="2:12" ht="12.75" customHeight="1" x14ac:dyDescent="0.2">
      <c r="B22" s="61" t="s">
        <v>112</v>
      </c>
      <c r="C22" s="14" t="s">
        <v>113</v>
      </c>
      <c r="D22" s="22">
        <v>12</v>
      </c>
      <c r="E22" s="14" t="s">
        <v>95</v>
      </c>
      <c r="F22" s="14" t="s">
        <v>96</v>
      </c>
      <c r="G22" s="14" t="s">
        <v>51</v>
      </c>
      <c r="H22" s="57" t="s">
        <v>2507</v>
      </c>
      <c r="I22" s="57" t="s">
        <v>2507</v>
      </c>
      <c r="J22" s="12">
        <v>7117.2763400000003</v>
      </c>
      <c r="K22" s="13">
        <v>3.1429399566000001E-2</v>
      </c>
      <c r="L22" s="65">
        <v>5.833438184E-3</v>
      </c>
    </row>
    <row r="23" spans="2:12" ht="12.75" customHeight="1" x14ac:dyDescent="0.2">
      <c r="B23" s="61" t="s">
        <v>114</v>
      </c>
      <c r="C23" s="14" t="s">
        <v>115</v>
      </c>
      <c r="D23" s="22">
        <v>12</v>
      </c>
      <c r="E23" s="14" t="s">
        <v>95</v>
      </c>
      <c r="F23" s="14" t="s">
        <v>96</v>
      </c>
      <c r="G23" s="14" t="s">
        <v>50</v>
      </c>
      <c r="H23" s="57" t="s">
        <v>2507</v>
      </c>
      <c r="I23" s="57" t="s">
        <v>2507</v>
      </c>
      <c r="J23" s="12">
        <v>-10.189550000000001</v>
      </c>
      <c r="K23" s="13">
        <v>-4.4996347346085597E-5</v>
      </c>
      <c r="L23" s="65">
        <v>-8.35152482662872E-6</v>
      </c>
    </row>
    <row r="24" spans="2:12" ht="12.75" customHeight="1" x14ac:dyDescent="0.2">
      <c r="B24" s="61" t="s">
        <v>116</v>
      </c>
      <c r="C24" s="14" t="s">
        <v>117</v>
      </c>
      <c r="D24" s="22">
        <v>12</v>
      </c>
      <c r="E24" s="14" t="s">
        <v>95</v>
      </c>
      <c r="F24" s="14" t="s">
        <v>96</v>
      </c>
      <c r="G24" s="14" t="s">
        <v>54</v>
      </c>
      <c r="H24" s="57" t="s">
        <v>2507</v>
      </c>
      <c r="I24" s="57" t="s">
        <v>2507</v>
      </c>
      <c r="J24" s="12">
        <v>85.20693</v>
      </c>
      <c r="K24" s="13">
        <v>3.7626790299999998E-4</v>
      </c>
      <c r="L24" s="65">
        <v>6.9837018444957397E-5</v>
      </c>
    </row>
    <row r="25" spans="2:12" ht="12.75" customHeight="1" x14ac:dyDescent="0.2">
      <c r="B25" s="61" t="s">
        <v>118</v>
      </c>
      <c r="C25" s="14" t="s">
        <v>119</v>
      </c>
      <c r="D25" s="22">
        <v>12</v>
      </c>
      <c r="E25" s="14" t="s">
        <v>95</v>
      </c>
      <c r="F25" s="14" t="s">
        <v>96</v>
      </c>
      <c r="G25" s="14" t="s">
        <v>120</v>
      </c>
      <c r="H25" s="57" t="s">
        <v>2507</v>
      </c>
      <c r="I25" s="57" t="s">
        <v>2507</v>
      </c>
      <c r="J25" s="12">
        <v>215.72538</v>
      </c>
      <c r="K25" s="13">
        <v>9.52628342E-4</v>
      </c>
      <c r="L25" s="65">
        <v>1.76812113E-4</v>
      </c>
    </row>
    <row r="26" spans="2:12" ht="12.75" customHeight="1" x14ac:dyDescent="0.2">
      <c r="B26" s="61" t="s">
        <v>121</v>
      </c>
      <c r="C26" s="14" t="s">
        <v>122</v>
      </c>
      <c r="D26" s="22">
        <v>12</v>
      </c>
      <c r="E26" s="14" t="s">
        <v>95</v>
      </c>
      <c r="F26" s="14" t="s">
        <v>96</v>
      </c>
      <c r="G26" s="14" t="s">
        <v>123</v>
      </c>
      <c r="H26" s="57" t="s">
        <v>2507</v>
      </c>
      <c r="I26" s="57" t="s">
        <v>2507</v>
      </c>
      <c r="J26" s="12">
        <v>1.7000000000000001E-4</v>
      </c>
      <c r="K26" s="13">
        <v>7.5070823037666596E-10</v>
      </c>
      <c r="L26" s="65">
        <v>1.39334830343527E-10</v>
      </c>
    </row>
    <row r="27" spans="2:12" ht="12.75" customHeight="1" x14ac:dyDescent="0.2">
      <c r="B27" s="61" t="s">
        <v>124</v>
      </c>
      <c r="C27" s="14" t="s">
        <v>125</v>
      </c>
      <c r="D27" s="22">
        <v>12</v>
      </c>
      <c r="E27" s="14" t="s">
        <v>95</v>
      </c>
      <c r="F27" s="14" t="s">
        <v>96</v>
      </c>
      <c r="G27" s="14" t="s">
        <v>55</v>
      </c>
      <c r="H27" s="57" t="s">
        <v>2507</v>
      </c>
      <c r="I27" s="57" t="s">
        <v>2507</v>
      </c>
      <c r="J27" s="12">
        <v>0.57033</v>
      </c>
      <c r="K27" s="13">
        <v>2.5185377942983701E-6</v>
      </c>
      <c r="L27" s="65">
        <v>4.6745196346955101E-7</v>
      </c>
    </row>
    <row r="28" spans="2:12" ht="12.75" customHeight="1" x14ac:dyDescent="0.2">
      <c r="B28" s="60" t="s">
        <v>126</v>
      </c>
      <c r="C28" s="57" t="s">
        <v>2507</v>
      </c>
      <c r="D28" s="57" t="s">
        <v>2507</v>
      </c>
      <c r="E28" s="57" t="s">
        <v>2507</v>
      </c>
      <c r="F28" s="57" t="s">
        <v>2507</v>
      </c>
      <c r="G28" s="57" t="s">
        <v>2507</v>
      </c>
      <c r="H28" s="57" t="s">
        <v>2507</v>
      </c>
      <c r="I28" s="57" t="s">
        <v>2507</v>
      </c>
      <c r="J28" s="19">
        <v>14655.07719</v>
      </c>
      <c r="K28" s="20">
        <v>6.4715806254000002E-2</v>
      </c>
      <c r="L28" s="64">
        <v>1.2011545258E-2</v>
      </c>
    </row>
    <row r="29" spans="2:12" ht="12.75" customHeight="1" x14ac:dyDescent="0.2">
      <c r="B29" s="61" t="s">
        <v>127</v>
      </c>
      <c r="C29" s="14" t="s">
        <v>128</v>
      </c>
      <c r="D29" s="22">
        <v>10</v>
      </c>
      <c r="E29" s="14" t="s">
        <v>95</v>
      </c>
      <c r="F29" s="14" t="s">
        <v>96</v>
      </c>
      <c r="G29" s="14" t="s">
        <v>49</v>
      </c>
      <c r="H29" s="57" t="s">
        <v>2507</v>
      </c>
      <c r="I29" s="57" t="s">
        <v>2507</v>
      </c>
      <c r="J29" s="12">
        <v>14655.07719</v>
      </c>
      <c r="K29" s="13">
        <v>6.4715806254000002E-2</v>
      </c>
      <c r="L29" s="65">
        <v>1.2011545258E-2</v>
      </c>
    </row>
    <row r="30" spans="2:12" ht="12.75" customHeight="1" x14ac:dyDescent="0.2">
      <c r="B30" s="60" t="s">
        <v>129</v>
      </c>
      <c r="C30" s="57" t="s">
        <v>2507</v>
      </c>
      <c r="D30" s="57" t="s">
        <v>2507</v>
      </c>
      <c r="E30" s="57" t="s">
        <v>2507</v>
      </c>
      <c r="F30" s="57" t="s">
        <v>2507</v>
      </c>
      <c r="G30" s="57" t="s">
        <v>2507</v>
      </c>
      <c r="H30" s="57" t="s">
        <v>2507</v>
      </c>
      <c r="I30" s="57" t="s">
        <v>2507</v>
      </c>
      <c r="J30" s="57" t="s">
        <v>2507</v>
      </c>
      <c r="K30" s="57" t="s">
        <v>2507</v>
      </c>
      <c r="L30" s="71" t="s">
        <v>2507</v>
      </c>
    </row>
    <row r="31" spans="2:12" ht="12.75" customHeight="1" x14ac:dyDescent="0.2">
      <c r="B31" s="60" t="s">
        <v>130</v>
      </c>
      <c r="C31" s="57" t="s">
        <v>2507</v>
      </c>
      <c r="D31" s="57" t="s">
        <v>2507</v>
      </c>
      <c r="E31" s="57" t="s">
        <v>2507</v>
      </c>
      <c r="F31" s="57" t="s">
        <v>2507</v>
      </c>
      <c r="G31" s="57" t="s">
        <v>2507</v>
      </c>
      <c r="H31" s="57" t="s">
        <v>2507</v>
      </c>
      <c r="I31" s="57" t="s">
        <v>2507</v>
      </c>
      <c r="J31" s="57" t="s">
        <v>2507</v>
      </c>
      <c r="K31" s="57" t="s">
        <v>2507</v>
      </c>
      <c r="L31" s="71" t="s">
        <v>2507</v>
      </c>
    </row>
    <row r="32" spans="2:12" ht="12.75" customHeight="1" x14ac:dyDescent="0.2">
      <c r="B32" s="60" t="s">
        <v>131</v>
      </c>
      <c r="C32" s="57" t="s">
        <v>2507</v>
      </c>
      <c r="D32" s="57" t="s">
        <v>2507</v>
      </c>
      <c r="E32" s="57" t="s">
        <v>2507</v>
      </c>
      <c r="F32" s="57" t="s">
        <v>2507</v>
      </c>
      <c r="G32" s="57" t="s">
        <v>2507</v>
      </c>
      <c r="H32" s="57" t="s">
        <v>2507</v>
      </c>
      <c r="I32" s="57" t="s">
        <v>2507</v>
      </c>
      <c r="J32" s="57" t="s">
        <v>2507</v>
      </c>
      <c r="K32" s="57" t="s">
        <v>2507</v>
      </c>
      <c r="L32" s="71" t="s">
        <v>2507</v>
      </c>
    </row>
    <row r="33" spans="2:12" ht="12.75" customHeight="1" x14ac:dyDescent="0.2">
      <c r="B33" s="60" t="s">
        <v>132</v>
      </c>
      <c r="C33" s="57" t="s">
        <v>2507</v>
      </c>
      <c r="D33" s="57" t="s">
        <v>2507</v>
      </c>
      <c r="E33" s="57" t="s">
        <v>2507</v>
      </c>
      <c r="F33" s="57" t="s">
        <v>2507</v>
      </c>
      <c r="G33" s="57" t="s">
        <v>2507</v>
      </c>
      <c r="H33" s="57" t="s">
        <v>2507</v>
      </c>
      <c r="I33" s="57" t="s">
        <v>2507</v>
      </c>
      <c r="J33" s="57" t="s">
        <v>2507</v>
      </c>
      <c r="K33" s="57" t="s">
        <v>2507</v>
      </c>
      <c r="L33" s="71" t="s">
        <v>2507</v>
      </c>
    </row>
    <row r="34" spans="2:12" ht="12.75" customHeight="1" x14ac:dyDescent="0.2">
      <c r="B34" s="60" t="s">
        <v>133</v>
      </c>
      <c r="C34" s="57" t="s">
        <v>2507</v>
      </c>
      <c r="D34" s="57" t="s">
        <v>2507</v>
      </c>
      <c r="E34" s="57" t="s">
        <v>2507</v>
      </c>
      <c r="F34" s="57" t="s">
        <v>2507</v>
      </c>
      <c r="G34" s="57" t="s">
        <v>2507</v>
      </c>
      <c r="H34" s="57" t="s">
        <v>2507</v>
      </c>
      <c r="I34" s="57" t="s">
        <v>2507</v>
      </c>
      <c r="J34" s="57" t="s">
        <v>2507</v>
      </c>
      <c r="K34" s="57" t="s">
        <v>2507</v>
      </c>
      <c r="L34" s="71" t="s">
        <v>2507</v>
      </c>
    </row>
    <row r="35" spans="2:12" ht="12.75" customHeight="1" thickBot="1" x14ac:dyDescent="0.25">
      <c r="B35" s="60" t="s">
        <v>101</v>
      </c>
      <c r="C35" s="57" t="s">
        <v>2507</v>
      </c>
      <c r="D35" s="57" t="s">
        <v>2507</v>
      </c>
      <c r="E35" s="57" t="s">
        <v>2507</v>
      </c>
      <c r="F35" s="57" t="s">
        <v>2507</v>
      </c>
      <c r="G35" s="57" t="s">
        <v>2507</v>
      </c>
      <c r="H35" s="57" t="s">
        <v>2507</v>
      </c>
      <c r="I35" s="57" t="s">
        <v>2507</v>
      </c>
      <c r="J35" s="57" t="s">
        <v>2507</v>
      </c>
      <c r="K35" s="57" t="s">
        <v>2507</v>
      </c>
      <c r="L35" s="71" t="s">
        <v>2507</v>
      </c>
    </row>
    <row r="36" spans="2:12" ht="12.75" customHeight="1" x14ac:dyDescent="0.2">
      <c r="B36" s="67" t="s">
        <v>132</v>
      </c>
      <c r="C36" s="72" t="s">
        <v>2507</v>
      </c>
      <c r="D36" s="72" t="s">
        <v>2507</v>
      </c>
      <c r="E36" s="72" t="s">
        <v>2507</v>
      </c>
      <c r="F36" s="72" t="s">
        <v>2507</v>
      </c>
      <c r="G36" s="72" t="s">
        <v>2507</v>
      </c>
      <c r="H36" s="72" t="s">
        <v>2507</v>
      </c>
      <c r="I36" s="72" t="s">
        <v>2507</v>
      </c>
      <c r="J36" s="72" t="s">
        <v>2507</v>
      </c>
      <c r="K36" s="72" t="s">
        <v>2507</v>
      </c>
      <c r="L36" s="73" t="s">
        <v>2507</v>
      </c>
    </row>
    <row r="37" spans="2:12" ht="12.75" hidden="1" customHeight="1" x14ac:dyDescent="0.2"/>
    <row r="38" spans="2:12" ht="12.75" hidden="1" customHeight="1" x14ac:dyDescent="0.2"/>
    <row r="39" spans="2:12" ht="12.75" hidden="1" customHeight="1" x14ac:dyDescent="0.2"/>
    <row r="40" spans="2:12" ht="12.75" hidden="1" customHeight="1" x14ac:dyDescent="0.2"/>
    <row r="41" spans="2:12" ht="12.75" hidden="1" customHeight="1" x14ac:dyDescent="0.2"/>
    <row r="42" spans="2:12" ht="12.75" hidden="1" customHeight="1" x14ac:dyDescent="0.2"/>
    <row r="43" spans="2:12" ht="12.75" hidden="1" customHeight="1" x14ac:dyDescent="0.2"/>
    <row r="44" spans="2:12" ht="12.75" hidden="1" customHeight="1" x14ac:dyDescent="0.2"/>
    <row r="45" spans="2:12" ht="12.75" hidden="1" customHeight="1" x14ac:dyDescent="0.2"/>
    <row r="46" spans="2:12" ht="12.75" hidden="1" customHeight="1" x14ac:dyDescent="0.2"/>
    <row r="47" spans="2:12" ht="12.75" hidden="1" customHeight="1" x14ac:dyDescent="0.2"/>
    <row r="48" spans="2:1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36.5703125" bestFit="1" customWidth="1"/>
    <col min="4" max="5" width="13.7109375" bestFit="1" customWidth="1"/>
    <col min="6" max="6" width="17.5703125" bestFit="1" customWidth="1"/>
    <col min="7" max="7" width="15" bestFit="1" customWidth="1"/>
    <col min="8" max="8" width="11.2851562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12956</v>
      </c>
    </row>
    <row r="5" spans="2:11" ht="12.75" customHeight="1" x14ac:dyDescent="0.2"/>
    <row r="6" spans="2:11" ht="12.75" customHeight="1" thickBot="1" x14ac:dyDescent="0.25">
      <c r="B6" s="66" t="s">
        <v>2105</v>
      </c>
      <c r="C6" s="68" t="s">
        <v>2507</v>
      </c>
      <c r="D6" s="68" t="s">
        <v>2508</v>
      </c>
      <c r="E6" s="68" t="s">
        <v>2509</v>
      </c>
      <c r="F6" s="68" t="s">
        <v>2510</v>
      </c>
      <c r="G6" s="68" t="s">
        <v>2511</v>
      </c>
      <c r="H6" s="68" t="s">
        <v>2512</v>
      </c>
      <c r="I6" s="68" t="s">
        <v>2513</v>
      </c>
      <c r="J6" s="68" t="s">
        <v>2514</v>
      </c>
      <c r="K6" s="68" t="s">
        <v>2515</v>
      </c>
    </row>
    <row r="7" spans="2:11" ht="12.75" customHeight="1" thickBot="1" x14ac:dyDescent="0.25">
      <c r="B7" s="74" t="s">
        <v>2106</v>
      </c>
      <c r="C7" s="80" t="s">
        <v>2507</v>
      </c>
      <c r="D7" s="80" t="s">
        <v>2507</v>
      </c>
      <c r="E7" s="80" t="s">
        <v>2507</v>
      </c>
      <c r="F7" s="80" t="s">
        <v>2507</v>
      </c>
      <c r="G7" s="80" t="s">
        <v>2507</v>
      </c>
      <c r="H7" s="80" t="s">
        <v>2507</v>
      </c>
      <c r="I7" s="80" t="s">
        <v>2507</v>
      </c>
      <c r="J7" s="80" t="s">
        <v>2507</v>
      </c>
      <c r="K7" s="80" t="s">
        <v>2507</v>
      </c>
    </row>
    <row r="8" spans="2:11" ht="12.75" customHeight="1" x14ac:dyDescent="0.2">
      <c r="B8" s="59" t="s">
        <v>71</v>
      </c>
      <c r="C8" s="4" t="s">
        <v>72</v>
      </c>
      <c r="D8" s="4" t="s">
        <v>220</v>
      </c>
      <c r="E8" s="4" t="s">
        <v>76</v>
      </c>
      <c r="F8" s="4" t="s">
        <v>137</v>
      </c>
      <c r="G8" s="4" t="s">
        <v>139</v>
      </c>
      <c r="H8" s="4" t="s">
        <v>140</v>
      </c>
      <c r="I8" s="4" t="s">
        <v>9</v>
      </c>
      <c r="J8" s="4" t="s">
        <v>80</v>
      </c>
      <c r="K8" s="62" t="s">
        <v>222</v>
      </c>
    </row>
    <row r="9" spans="2:11" ht="12.75" customHeight="1" x14ac:dyDescent="0.2">
      <c r="B9" s="70" t="s">
        <v>2507</v>
      </c>
      <c r="C9" s="56" t="s">
        <v>2507</v>
      </c>
      <c r="D9" s="56" t="s">
        <v>2507</v>
      </c>
      <c r="E9" s="56" t="s">
        <v>2507</v>
      </c>
      <c r="F9" s="6" t="s">
        <v>144</v>
      </c>
      <c r="G9" s="6" t="s">
        <v>146</v>
      </c>
      <c r="H9" s="6" t="s">
        <v>147</v>
      </c>
      <c r="I9" s="6" t="s">
        <v>11</v>
      </c>
      <c r="J9" s="6" t="s">
        <v>12</v>
      </c>
      <c r="K9" s="63" t="s">
        <v>12</v>
      </c>
    </row>
    <row r="10" spans="2:11" ht="12.75" customHeight="1" x14ac:dyDescent="0.2">
      <c r="B10" s="70" t="s">
        <v>2507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3" t="s">
        <v>88</v>
      </c>
    </row>
    <row r="11" spans="2:11" ht="12.75" customHeight="1" x14ac:dyDescent="0.2">
      <c r="B11" s="60" t="s">
        <v>2107</v>
      </c>
      <c r="C11" s="57" t="s">
        <v>2507</v>
      </c>
      <c r="D11" s="57" t="s">
        <v>2507</v>
      </c>
      <c r="E11" s="57" t="s">
        <v>2507</v>
      </c>
      <c r="F11" s="57" t="s">
        <v>2507</v>
      </c>
      <c r="G11" s="57" t="s">
        <v>2507</v>
      </c>
      <c r="H11" s="57" t="s">
        <v>2507</v>
      </c>
      <c r="I11" s="23">
        <v>-322.79527999999999</v>
      </c>
      <c r="J11" s="20">
        <v>1</v>
      </c>
      <c r="K11" s="64">
        <v>-2.64568385E-4</v>
      </c>
    </row>
    <row r="12" spans="2:11" ht="12.75" customHeight="1" x14ac:dyDescent="0.2">
      <c r="B12" s="60" t="s">
        <v>2108</v>
      </c>
      <c r="C12" s="57" t="s">
        <v>2507</v>
      </c>
      <c r="D12" s="57" t="s">
        <v>2507</v>
      </c>
      <c r="E12" s="57" t="s">
        <v>2507</v>
      </c>
      <c r="F12" s="57" t="s">
        <v>2507</v>
      </c>
      <c r="G12" s="57" t="s">
        <v>2507</v>
      </c>
      <c r="H12" s="57" t="s">
        <v>2507</v>
      </c>
      <c r="I12" s="23">
        <v>-322.79527999999999</v>
      </c>
      <c r="J12" s="20">
        <v>1</v>
      </c>
      <c r="K12" s="64">
        <v>-2.64568385E-4</v>
      </c>
    </row>
    <row r="13" spans="2:11" ht="12.75" customHeight="1" x14ac:dyDescent="0.2">
      <c r="B13" s="60" t="s">
        <v>2109</v>
      </c>
      <c r="C13" s="57" t="s">
        <v>2507</v>
      </c>
      <c r="D13" s="57" t="s">
        <v>2507</v>
      </c>
      <c r="E13" s="57" t="s">
        <v>2507</v>
      </c>
      <c r="F13" s="57" t="s">
        <v>2507</v>
      </c>
      <c r="G13" s="57" t="s">
        <v>2507</v>
      </c>
      <c r="H13" s="57" t="s">
        <v>2507</v>
      </c>
      <c r="I13" s="57" t="s">
        <v>2507</v>
      </c>
      <c r="J13" s="57" t="s">
        <v>2507</v>
      </c>
      <c r="K13" s="71" t="s">
        <v>2507</v>
      </c>
    </row>
    <row r="14" spans="2:11" ht="12.75" customHeight="1" x14ac:dyDescent="0.2">
      <c r="B14" s="60" t="s">
        <v>2110</v>
      </c>
      <c r="C14" s="57" t="s">
        <v>2507</v>
      </c>
      <c r="D14" s="57" t="s">
        <v>2507</v>
      </c>
      <c r="E14" s="57" t="s">
        <v>2507</v>
      </c>
      <c r="F14" s="57" t="s">
        <v>2507</v>
      </c>
      <c r="G14" s="57" t="s">
        <v>2507</v>
      </c>
      <c r="H14" s="57" t="s">
        <v>2507</v>
      </c>
      <c r="I14" s="23">
        <v>-224.83593999999999</v>
      </c>
      <c r="J14" s="20">
        <v>0.69652796657899996</v>
      </c>
      <c r="K14" s="64">
        <v>-1.84279279E-4</v>
      </c>
    </row>
    <row r="15" spans="2:11" ht="12.75" customHeight="1" x14ac:dyDescent="0.2">
      <c r="B15" s="61" t="s">
        <v>2111</v>
      </c>
      <c r="C15" s="14" t="s">
        <v>2112</v>
      </c>
      <c r="D15" s="14" t="s">
        <v>1653</v>
      </c>
      <c r="E15" s="14" t="s">
        <v>49</v>
      </c>
      <c r="F15" s="57" t="s">
        <v>2507</v>
      </c>
      <c r="G15" s="24">
        <v>-50000</v>
      </c>
      <c r="H15" s="24">
        <v>34160.536</v>
      </c>
      <c r="I15" s="24">
        <v>-170.80268000000001</v>
      </c>
      <c r="J15" s="13">
        <v>0.52913623767899998</v>
      </c>
      <c r="K15" s="65">
        <v>-1.3999271999999999E-4</v>
      </c>
    </row>
    <row r="16" spans="2:11" ht="12.75" customHeight="1" x14ac:dyDescent="0.2">
      <c r="B16" s="61" t="s">
        <v>2111</v>
      </c>
      <c r="C16" s="14" t="s">
        <v>2113</v>
      </c>
      <c r="D16" s="14" t="s">
        <v>1653</v>
      </c>
      <c r="E16" s="14" t="s">
        <v>49</v>
      </c>
      <c r="F16" s="57" t="s">
        <v>2507</v>
      </c>
      <c r="G16" s="24">
        <v>164550</v>
      </c>
      <c r="H16" s="24">
        <v>9412.9025000000001</v>
      </c>
      <c r="I16" s="24">
        <v>154.88930999999999</v>
      </c>
      <c r="J16" s="13">
        <v>-0.47983759242000001</v>
      </c>
      <c r="K16" s="65">
        <v>1.26949857E-4</v>
      </c>
    </row>
    <row r="17" spans="2:11" ht="12.75" customHeight="1" x14ac:dyDescent="0.2">
      <c r="B17" s="61" t="s">
        <v>2114</v>
      </c>
      <c r="C17" s="14" t="s">
        <v>2115</v>
      </c>
      <c r="D17" s="14" t="s">
        <v>1653</v>
      </c>
      <c r="E17" s="14" t="s">
        <v>49</v>
      </c>
      <c r="F17" s="57" t="s">
        <v>2507</v>
      </c>
      <c r="G17" s="24">
        <v>-177000</v>
      </c>
      <c r="H17" s="24">
        <v>38735.155400000003</v>
      </c>
      <c r="I17" s="24">
        <v>-685.61225000000002</v>
      </c>
      <c r="J17" s="13">
        <v>2.1239847435189998</v>
      </c>
      <c r="K17" s="65">
        <v>-5.6193921400000003E-4</v>
      </c>
    </row>
    <row r="18" spans="2:11" ht="12.75" customHeight="1" x14ac:dyDescent="0.2">
      <c r="B18" s="61" t="s">
        <v>2114</v>
      </c>
      <c r="C18" s="14" t="s">
        <v>2116</v>
      </c>
      <c r="D18" s="14" t="s">
        <v>1653</v>
      </c>
      <c r="E18" s="14" t="s">
        <v>49</v>
      </c>
      <c r="F18" s="57" t="s">
        <v>2507</v>
      </c>
      <c r="G18" s="24">
        <v>580029</v>
      </c>
      <c r="H18" s="24">
        <v>10965.145699999999</v>
      </c>
      <c r="I18" s="24">
        <v>636.01025000000004</v>
      </c>
      <c r="J18" s="13">
        <v>-1.9703207865979999</v>
      </c>
      <c r="K18" s="65">
        <v>5.2128458900000004E-4</v>
      </c>
    </row>
    <row r="19" spans="2:11" ht="12.75" customHeight="1" x14ac:dyDescent="0.2">
      <c r="B19" s="61" t="s">
        <v>2117</v>
      </c>
      <c r="C19" s="14" t="s">
        <v>2118</v>
      </c>
      <c r="D19" s="14" t="s">
        <v>1653</v>
      </c>
      <c r="E19" s="14" t="s">
        <v>49</v>
      </c>
      <c r="F19" s="57" t="s">
        <v>2507</v>
      </c>
      <c r="G19" s="24">
        <v>-170000</v>
      </c>
      <c r="H19" s="24">
        <v>43666.0694</v>
      </c>
      <c r="I19" s="24">
        <v>-742.32317999999998</v>
      </c>
      <c r="J19" s="13">
        <v>2.29967173002</v>
      </c>
      <c r="K19" s="65">
        <v>-6.0842043700000002E-4</v>
      </c>
    </row>
    <row r="20" spans="2:11" ht="12.75" customHeight="1" x14ac:dyDescent="0.2">
      <c r="B20" s="61" t="s">
        <v>2117</v>
      </c>
      <c r="C20" s="14" t="s">
        <v>2119</v>
      </c>
      <c r="D20" s="14" t="s">
        <v>1653</v>
      </c>
      <c r="E20" s="14" t="s">
        <v>49</v>
      </c>
      <c r="F20" s="57" t="s">
        <v>2507</v>
      </c>
      <c r="G20" s="24">
        <v>557090</v>
      </c>
      <c r="H20" s="24">
        <v>11902.867200000001</v>
      </c>
      <c r="I20" s="24">
        <v>663.09682999999995</v>
      </c>
      <c r="J20" s="13">
        <v>-2.054233351863</v>
      </c>
      <c r="K20" s="65">
        <v>5.4348520099999997E-4</v>
      </c>
    </row>
    <row r="21" spans="2:11" ht="12.75" customHeight="1" x14ac:dyDescent="0.2">
      <c r="B21" s="61" t="s">
        <v>2120</v>
      </c>
      <c r="C21" s="14" t="s">
        <v>2121</v>
      </c>
      <c r="D21" s="14" t="s">
        <v>1653</v>
      </c>
      <c r="E21" s="14" t="s">
        <v>49</v>
      </c>
      <c r="F21" s="57" t="s">
        <v>2507</v>
      </c>
      <c r="G21" s="24">
        <v>-175920</v>
      </c>
      <c r="H21" s="24">
        <v>40853.701699999998</v>
      </c>
      <c r="I21" s="24">
        <v>-718.69831999999997</v>
      </c>
      <c r="J21" s="13">
        <v>2.2264833612179999</v>
      </c>
      <c r="K21" s="65">
        <v>-5.8905710800000004E-4</v>
      </c>
    </row>
    <row r="22" spans="2:11" ht="12.75" customHeight="1" x14ac:dyDescent="0.2">
      <c r="B22" s="61" t="s">
        <v>2120</v>
      </c>
      <c r="C22" s="14" t="s">
        <v>2122</v>
      </c>
      <c r="D22" s="14" t="s">
        <v>1653</v>
      </c>
      <c r="E22" s="14" t="s">
        <v>49</v>
      </c>
      <c r="F22" s="57" t="s">
        <v>2507</v>
      </c>
      <c r="G22" s="24">
        <v>614312.64</v>
      </c>
      <c r="H22" s="24">
        <v>10971.3377</v>
      </c>
      <c r="I22" s="24">
        <v>673.98314000000005</v>
      </c>
      <c r="J22" s="13">
        <v>-2.0879584732460001</v>
      </c>
      <c r="K22" s="65">
        <v>5.5240780200000003E-4</v>
      </c>
    </row>
    <row r="23" spans="2:11" ht="12.75" customHeight="1" x14ac:dyDescent="0.2">
      <c r="B23" s="61" t="s">
        <v>2123</v>
      </c>
      <c r="C23" s="14" t="s">
        <v>2124</v>
      </c>
      <c r="D23" s="14" t="s">
        <v>1653</v>
      </c>
      <c r="E23" s="14" t="s">
        <v>49</v>
      </c>
      <c r="F23" s="57" t="s">
        <v>2507</v>
      </c>
      <c r="G23" s="24">
        <v>-73335</v>
      </c>
      <c r="H23" s="24">
        <v>41248.574399999998</v>
      </c>
      <c r="I23" s="24">
        <v>-302.49642</v>
      </c>
      <c r="J23" s="13">
        <v>0.93711537541599998</v>
      </c>
      <c r="K23" s="65">
        <v>-2.4793110199999998E-4</v>
      </c>
    </row>
    <row r="24" spans="2:11" ht="12.75" customHeight="1" x14ac:dyDescent="0.2">
      <c r="B24" s="61" t="s">
        <v>2123</v>
      </c>
      <c r="C24" s="14" t="s">
        <v>2125</v>
      </c>
      <c r="D24" s="14" t="s">
        <v>1653</v>
      </c>
      <c r="E24" s="14" t="s">
        <v>49</v>
      </c>
      <c r="F24" s="57" t="s">
        <v>2507</v>
      </c>
      <c r="G24" s="24">
        <v>264739.34999999998</v>
      </c>
      <c r="H24" s="24">
        <v>10198.3547</v>
      </c>
      <c r="I24" s="24">
        <v>269.99058000000002</v>
      </c>
      <c r="J24" s="13">
        <v>-0.83641427470600005</v>
      </c>
      <c r="K24" s="65">
        <v>2.2128877400000001E-4</v>
      </c>
    </row>
    <row r="25" spans="2:11" ht="12.75" customHeight="1" x14ac:dyDescent="0.2">
      <c r="B25" s="61" t="s">
        <v>2126</v>
      </c>
      <c r="C25" s="14" t="s">
        <v>2127</v>
      </c>
      <c r="D25" s="14" t="s">
        <v>1653</v>
      </c>
      <c r="E25" s="14" t="s">
        <v>49</v>
      </c>
      <c r="F25" s="57" t="s">
        <v>2507</v>
      </c>
      <c r="G25" s="24">
        <v>-10000</v>
      </c>
      <c r="H25" s="24">
        <v>43553.26</v>
      </c>
      <c r="I25" s="24">
        <v>-43.553260000000002</v>
      </c>
      <c r="J25" s="13">
        <v>0.13492533100199999</v>
      </c>
      <c r="K25" s="65">
        <v>-3.5696977017691202E-5</v>
      </c>
    </row>
    <row r="26" spans="2:11" ht="12.75" customHeight="1" x14ac:dyDescent="0.2">
      <c r="B26" s="61" t="s">
        <v>2126</v>
      </c>
      <c r="C26" s="14" t="s">
        <v>2128</v>
      </c>
      <c r="D26" s="14" t="s">
        <v>1653</v>
      </c>
      <c r="E26" s="14" t="s">
        <v>49</v>
      </c>
      <c r="F26" s="57" t="s">
        <v>2507</v>
      </c>
      <c r="G26" s="24">
        <v>35720</v>
      </c>
      <c r="H26" s="24">
        <v>11303.2363</v>
      </c>
      <c r="I26" s="24">
        <v>40.375160000000001</v>
      </c>
      <c r="J26" s="13">
        <v>-0.12507977192200001</v>
      </c>
      <c r="K26" s="65">
        <v>3.3092153345251401E-5</v>
      </c>
    </row>
    <row r="27" spans="2:11" ht="12.75" customHeight="1" x14ac:dyDescent="0.2">
      <c r="B27" s="61" t="s">
        <v>2126</v>
      </c>
      <c r="C27" s="14" t="s">
        <v>2129</v>
      </c>
      <c r="D27" s="14" t="s">
        <v>1653</v>
      </c>
      <c r="E27" s="14" t="s">
        <v>49</v>
      </c>
      <c r="F27" s="57" t="s">
        <v>2507</v>
      </c>
      <c r="G27" s="24">
        <v>-48810</v>
      </c>
      <c r="H27" s="24">
        <v>43552.874400000001</v>
      </c>
      <c r="I27" s="24">
        <v>-212.58158</v>
      </c>
      <c r="J27" s="13">
        <v>0.65856471011499995</v>
      </c>
      <c r="K27" s="65">
        <v>-1.7423540200000001E-4</v>
      </c>
    </row>
    <row r="28" spans="2:11" ht="12.75" customHeight="1" x14ac:dyDescent="0.2">
      <c r="B28" s="61" t="s">
        <v>2126</v>
      </c>
      <c r="C28" s="14" t="s">
        <v>2130</v>
      </c>
      <c r="D28" s="14" t="s">
        <v>1653</v>
      </c>
      <c r="E28" s="14" t="s">
        <v>49</v>
      </c>
      <c r="F28" s="57" t="s">
        <v>2507</v>
      </c>
      <c r="G28" s="24">
        <v>173910.03</v>
      </c>
      <c r="H28" s="24">
        <v>11121.4483</v>
      </c>
      <c r="I28" s="24">
        <v>193.41314</v>
      </c>
      <c r="J28" s="13">
        <v>-0.59918205743200004</v>
      </c>
      <c r="K28" s="65">
        <v>1.5852462900000001E-4</v>
      </c>
    </row>
    <row r="29" spans="2:11" ht="12.75" customHeight="1" x14ac:dyDescent="0.2">
      <c r="B29" s="61" t="s">
        <v>2126</v>
      </c>
      <c r="C29" s="14" t="s">
        <v>2131</v>
      </c>
      <c r="D29" s="14" t="s">
        <v>1653</v>
      </c>
      <c r="E29" s="14" t="s">
        <v>49</v>
      </c>
      <c r="F29" s="57" t="s">
        <v>2507</v>
      </c>
      <c r="G29" s="24">
        <v>-70000</v>
      </c>
      <c r="H29" s="24">
        <v>43553.241399999999</v>
      </c>
      <c r="I29" s="24">
        <v>-304.87268999999998</v>
      </c>
      <c r="J29" s="13">
        <v>0.94447691428400005</v>
      </c>
      <c r="K29" s="65">
        <v>-2.4987873199999998E-4</v>
      </c>
    </row>
    <row r="30" spans="2:11" ht="12.75" customHeight="1" x14ac:dyDescent="0.2">
      <c r="B30" s="61" t="s">
        <v>2126</v>
      </c>
      <c r="C30" s="14" t="s">
        <v>2132</v>
      </c>
      <c r="D30" s="14" t="s">
        <v>1653</v>
      </c>
      <c r="E30" s="14" t="s">
        <v>49</v>
      </c>
      <c r="F30" s="57" t="s">
        <v>2507</v>
      </c>
      <c r="G30" s="24">
        <v>249410</v>
      </c>
      <c r="H30" s="24">
        <v>11146.619199999999</v>
      </c>
      <c r="I30" s="24">
        <v>278.00783000000001</v>
      </c>
      <c r="J30" s="13">
        <v>-0.86125122399499998</v>
      </c>
      <c r="K30" s="65">
        <v>2.27859846E-4</v>
      </c>
    </row>
    <row r="31" spans="2:11" ht="12.75" customHeight="1" x14ac:dyDescent="0.2">
      <c r="B31" s="61" t="s">
        <v>2126</v>
      </c>
      <c r="C31" s="14" t="s">
        <v>2133</v>
      </c>
      <c r="D31" s="14" t="s">
        <v>1653</v>
      </c>
      <c r="E31" s="14" t="s">
        <v>49</v>
      </c>
      <c r="F31" s="57" t="s">
        <v>2507</v>
      </c>
      <c r="G31" s="24">
        <v>-77000</v>
      </c>
      <c r="H31" s="24">
        <v>43553.248099999997</v>
      </c>
      <c r="I31" s="24">
        <v>-335.36000999999999</v>
      </c>
      <c r="J31" s="13">
        <v>1.038924763707</v>
      </c>
      <c r="K31" s="65">
        <v>-2.7486664699999998E-4</v>
      </c>
    </row>
    <row r="32" spans="2:11" ht="12.75" customHeight="1" x14ac:dyDescent="0.2">
      <c r="B32" s="61" t="s">
        <v>2126</v>
      </c>
      <c r="C32" s="14" t="s">
        <v>2134</v>
      </c>
      <c r="D32" s="14" t="s">
        <v>1653</v>
      </c>
      <c r="E32" s="14" t="s">
        <v>49</v>
      </c>
      <c r="F32" s="57" t="s">
        <v>2507</v>
      </c>
      <c r="G32" s="24">
        <v>268961</v>
      </c>
      <c r="H32" s="24">
        <v>11099.6338</v>
      </c>
      <c r="I32" s="24">
        <v>298.53685999999999</v>
      </c>
      <c r="J32" s="13">
        <v>-0.92484890113600005</v>
      </c>
      <c r="K32" s="65">
        <v>2.4468577999999999E-4</v>
      </c>
    </row>
    <row r="33" spans="2:11" ht="12.75" customHeight="1" x14ac:dyDescent="0.2">
      <c r="B33" s="61" t="s">
        <v>2135</v>
      </c>
      <c r="C33" s="14" t="s">
        <v>2136</v>
      </c>
      <c r="D33" s="14" t="s">
        <v>1653</v>
      </c>
      <c r="E33" s="14" t="s">
        <v>49</v>
      </c>
      <c r="F33" s="57" t="s">
        <v>2507</v>
      </c>
      <c r="G33" s="24">
        <v>-42500</v>
      </c>
      <c r="H33" s="24">
        <v>39883.242400000003</v>
      </c>
      <c r="I33" s="24">
        <v>-169.50378000000001</v>
      </c>
      <c r="J33" s="13">
        <v>0.52511232506200001</v>
      </c>
      <c r="K33" s="65">
        <v>-1.3892812E-4</v>
      </c>
    </row>
    <row r="34" spans="2:11" ht="12.75" customHeight="1" x14ac:dyDescent="0.2">
      <c r="B34" s="61" t="s">
        <v>2135</v>
      </c>
      <c r="C34" s="14" t="s">
        <v>2137</v>
      </c>
      <c r="D34" s="14" t="s">
        <v>1653</v>
      </c>
      <c r="E34" s="14" t="s">
        <v>49</v>
      </c>
      <c r="F34" s="57" t="s">
        <v>2507</v>
      </c>
      <c r="G34" s="24">
        <v>156060</v>
      </c>
      <c r="H34" s="24">
        <v>9899.7052000000003</v>
      </c>
      <c r="I34" s="24">
        <v>154.4948</v>
      </c>
      <c r="J34" s="13">
        <v>-0.47861542461200002</v>
      </c>
      <c r="K34" s="65">
        <v>1.2662651000000001E-4</v>
      </c>
    </row>
    <row r="35" spans="2:11" ht="12.75" customHeight="1" x14ac:dyDescent="0.2">
      <c r="B35" s="61" t="s">
        <v>2138</v>
      </c>
      <c r="C35" s="14" t="s">
        <v>2139</v>
      </c>
      <c r="D35" s="14" t="s">
        <v>1653</v>
      </c>
      <c r="E35" s="14" t="s">
        <v>49</v>
      </c>
      <c r="F35" s="57" t="s">
        <v>2507</v>
      </c>
      <c r="G35" s="24">
        <v>-2480000</v>
      </c>
      <c r="H35" s="24">
        <v>-395.84809999999999</v>
      </c>
      <c r="I35" s="24">
        <v>98.170330000000007</v>
      </c>
      <c r="J35" s="13">
        <v>-0.30412566751199999</v>
      </c>
      <c r="K35" s="65">
        <v>8.0462036913635495E-5</v>
      </c>
    </row>
    <row r="36" spans="2:11" ht="12.75" customHeight="1" x14ac:dyDescent="0.2">
      <c r="B36" s="60" t="s">
        <v>2140</v>
      </c>
      <c r="C36" s="57" t="s">
        <v>2507</v>
      </c>
      <c r="D36" s="57" t="s">
        <v>2507</v>
      </c>
      <c r="E36" s="57" t="s">
        <v>2507</v>
      </c>
      <c r="F36" s="57" t="s">
        <v>2507</v>
      </c>
      <c r="G36" s="57" t="s">
        <v>2507</v>
      </c>
      <c r="H36" s="57" t="s">
        <v>2507</v>
      </c>
      <c r="I36" s="57" t="s">
        <v>2507</v>
      </c>
      <c r="J36" s="57" t="s">
        <v>2507</v>
      </c>
      <c r="K36" s="71" t="s">
        <v>2507</v>
      </c>
    </row>
    <row r="37" spans="2:11" ht="12.75" customHeight="1" x14ac:dyDescent="0.2">
      <c r="B37" s="60" t="s">
        <v>2141</v>
      </c>
      <c r="C37" s="57" t="s">
        <v>2507</v>
      </c>
      <c r="D37" s="57" t="s">
        <v>2507</v>
      </c>
      <c r="E37" s="57" t="s">
        <v>2507</v>
      </c>
      <c r="F37" s="57" t="s">
        <v>2507</v>
      </c>
      <c r="G37" s="57" t="s">
        <v>2507</v>
      </c>
      <c r="H37" s="57" t="s">
        <v>2507</v>
      </c>
      <c r="I37" s="23">
        <v>-97.959339999999997</v>
      </c>
      <c r="J37" s="20">
        <v>0.30347203342000001</v>
      </c>
      <c r="K37" s="64">
        <v>-8.0289105996846205E-5</v>
      </c>
    </row>
    <row r="38" spans="2:11" ht="12.75" customHeight="1" x14ac:dyDescent="0.2">
      <c r="B38" s="61" t="s">
        <v>2142</v>
      </c>
      <c r="C38" s="14" t="s">
        <v>2143</v>
      </c>
      <c r="D38" s="14" t="s">
        <v>1653</v>
      </c>
      <c r="E38" s="14" t="s">
        <v>49</v>
      </c>
      <c r="F38" s="57" t="s">
        <v>2507</v>
      </c>
      <c r="G38" s="24">
        <v>-450000</v>
      </c>
      <c r="H38" s="24">
        <v>111.55889999999999</v>
      </c>
      <c r="I38" s="24">
        <v>-5.0201500000000001</v>
      </c>
      <c r="J38" s="13">
        <v>1.5552117117999999E-2</v>
      </c>
      <c r="K38" s="65">
        <v>-4.1145985208768003E-6</v>
      </c>
    </row>
    <row r="39" spans="2:11" ht="12.75" customHeight="1" x14ac:dyDescent="0.2">
      <c r="B39" s="61" t="s">
        <v>2142</v>
      </c>
      <c r="C39" s="14" t="s">
        <v>2144</v>
      </c>
      <c r="D39" s="14" t="s">
        <v>1653</v>
      </c>
      <c r="E39" s="14" t="s">
        <v>49</v>
      </c>
      <c r="F39" s="57" t="s">
        <v>2507</v>
      </c>
      <c r="G39" s="24">
        <v>450000</v>
      </c>
      <c r="H39" s="24">
        <v>261.63529999999997</v>
      </c>
      <c r="I39" s="24">
        <v>11.77359</v>
      </c>
      <c r="J39" s="13">
        <v>-3.647386046E-2</v>
      </c>
      <c r="K39" s="65">
        <v>9.6498303834367201E-6</v>
      </c>
    </row>
    <row r="40" spans="2:11" ht="12.75" customHeight="1" x14ac:dyDescent="0.2">
      <c r="B40" s="61" t="s">
        <v>2145</v>
      </c>
      <c r="C40" s="14" t="s">
        <v>2146</v>
      </c>
      <c r="D40" s="14" t="s">
        <v>1653</v>
      </c>
      <c r="E40" s="14" t="s">
        <v>49</v>
      </c>
      <c r="F40" s="57" t="s">
        <v>2507</v>
      </c>
      <c r="G40" s="24">
        <v>-3100000</v>
      </c>
      <c r="H40" s="24">
        <v>403.52140000000003</v>
      </c>
      <c r="I40" s="24">
        <v>-125.09162999999999</v>
      </c>
      <c r="J40" s="13">
        <v>0.38752620546299998</v>
      </c>
      <c r="K40" s="65">
        <v>-1.0252718199999999E-4</v>
      </c>
    </row>
    <row r="41" spans="2:11" ht="12.75" customHeight="1" x14ac:dyDescent="0.2">
      <c r="B41" s="61" t="s">
        <v>2145</v>
      </c>
      <c r="C41" s="14" t="s">
        <v>2147</v>
      </c>
      <c r="D41" s="14" t="s">
        <v>1653</v>
      </c>
      <c r="E41" s="14" t="s">
        <v>49</v>
      </c>
      <c r="F41" s="57" t="s">
        <v>2507</v>
      </c>
      <c r="G41" s="24">
        <v>3100000</v>
      </c>
      <c r="H41" s="24">
        <v>75.0334</v>
      </c>
      <c r="I41" s="24">
        <v>23.260349999999999</v>
      </c>
      <c r="J41" s="13">
        <v>-7.2059139154000001E-2</v>
      </c>
      <c r="K41" s="65">
        <v>1.9064570123418001E-5</v>
      </c>
    </row>
    <row r="42" spans="2:11" x14ac:dyDescent="0.2">
      <c r="B42" s="61" t="s">
        <v>2148</v>
      </c>
      <c r="C42" s="14" t="s">
        <v>2149</v>
      </c>
      <c r="D42" s="14" t="s">
        <v>1653</v>
      </c>
      <c r="E42" s="14" t="s">
        <v>49</v>
      </c>
      <c r="F42" s="57" t="s">
        <v>2507</v>
      </c>
      <c r="G42" s="24">
        <v>-1700000</v>
      </c>
      <c r="H42" s="24">
        <v>116.4859</v>
      </c>
      <c r="I42" s="24">
        <v>-19.802600000000002</v>
      </c>
      <c r="J42" s="13">
        <v>6.1347241508E-2</v>
      </c>
      <c r="K42" s="65">
        <v>-1.62305406550631E-5</v>
      </c>
    </row>
    <row r="43" spans="2:11" x14ac:dyDescent="0.2">
      <c r="B43" s="61" t="s">
        <v>2148</v>
      </c>
      <c r="C43" s="14" t="s">
        <v>2150</v>
      </c>
      <c r="D43" s="14" t="s">
        <v>1653</v>
      </c>
      <c r="E43" s="14" t="s">
        <v>49</v>
      </c>
      <c r="F43" s="57" t="s">
        <v>2507</v>
      </c>
      <c r="G43" s="24">
        <v>1700000</v>
      </c>
      <c r="H43" s="24">
        <v>99.535899999999998</v>
      </c>
      <c r="I43" s="24">
        <v>16.921099999999999</v>
      </c>
      <c r="J43" s="13">
        <v>-5.2420531056000003E-2</v>
      </c>
      <c r="K43" s="65">
        <v>1.38688152807403E-5</v>
      </c>
    </row>
    <row r="44" spans="2:11" x14ac:dyDescent="0.2">
      <c r="B44" s="60" t="s">
        <v>2151</v>
      </c>
      <c r="C44" s="57" t="s">
        <v>2507</v>
      </c>
      <c r="D44" s="57" t="s">
        <v>2507</v>
      </c>
      <c r="E44" s="57" t="s">
        <v>2507</v>
      </c>
      <c r="F44" s="57" t="s">
        <v>2507</v>
      </c>
      <c r="G44" s="57" t="s">
        <v>2507</v>
      </c>
      <c r="H44" s="57" t="s">
        <v>2507</v>
      </c>
      <c r="I44" s="57" t="s">
        <v>2507</v>
      </c>
      <c r="J44" s="57" t="s">
        <v>2507</v>
      </c>
      <c r="K44" s="71" t="s">
        <v>2507</v>
      </c>
    </row>
    <row r="45" spans="2:11" x14ac:dyDescent="0.2">
      <c r="B45" s="60" t="s">
        <v>2152</v>
      </c>
      <c r="C45" s="57" t="s">
        <v>2507</v>
      </c>
      <c r="D45" s="57" t="s">
        <v>2507</v>
      </c>
      <c r="E45" s="57" t="s">
        <v>2507</v>
      </c>
      <c r="F45" s="57" t="s">
        <v>2507</v>
      </c>
      <c r="G45" s="57" t="s">
        <v>2507</v>
      </c>
      <c r="H45" s="57" t="s">
        <v>2507</v>
      </c>
      <c r="I45" s="57" t="s">
        <v>2507</v>
      </c>
      <c r="J45" s="57" t="s">
        <v>2507</v>
      </c>
      <c r="K45" s="71" t="s">
        <v>2507</v>
      </c>
    </row>
    <row r="46" spans="2:11" x14ac:dyDescent="0.2">
      <c r="B46" s="60" t="s">
        <v>2153</v>
      </c>
      <c r="C46" s="57" t="s">
        <v>2507</v>
      </c>
      <c r="D46" s="57" t="s">
        <v>2507</v>
      </c>
      <c r="E46" s="57" t="s">
        <v>2507</v>
      </c>
      <c r="F46" s="57" t="s">
        <v>2507</v>
      </c>
      <c r="G46" s="57" t="s">
        <v>2507</v>
      </c>
      <c r="H46" s="57" t="s">
        <v>2507</v>
      </c>
      <c r="I46" s="57" t="s">
        <v>2507</v>
      </c>
      <c r="J46" s="57" t="s">
        <v>2507</v>
      </c>
      <c r="K46" s="71" t="s">
        <v>2507</v>
      </c>
    </row>
    <row r="47" spans="2:11" x14ac:dyDescent="0.2">
      <c r="B47" s="60" t="s">
        <v>2154</v>
      </c>
      <c r="C47" s="57" t="s">
        <v>2507</v>
      </c>
      <c r="D47" s="57" t="s">
        <v>2507</v>
      </c>
      <c r="E47" s="57" t="s">
        <v>2507</v>
      </c>
      <c r="F47" s="57" t="s">
        <v>2507</v>
      </c>
      <c r="G47" s="57" t="s">
        <v>2507</v>
      </c>
      <c r="H47" s="57" t="s">
        <v>2507</v>
      </c>
      <c r="I47" s="57" t="s">
        <v>2507</v>
      </c>
      <c r="J47" s="57" t="s">
        <v>2507</v>
      </c>
      <c r="K47" s="71" t="s">
        <v>2507</v>
      </c>
    </row>
    <row r="48" spans="2:11" ht="13.5" thickBot="1" x14ac:dyDescent="0.25">
      <c r="B48" s="60" t="s">
        <v>2155</v>
      </c>
      <c r="C48" s="57" t="s">
        <v>2507</v>
      </c>
      <c r="D48" s="57" t="s">
        <v>2507</v>
      </c>
      <c r="E48" s="57" t="s">
        <v>2507</v>
      </c>
      <c r="F48" s="57" t="s">
        <v>2507</v>
      </c>
      <c r="G48" s="57" t="s">
        <v>2507</v>
      </c>
      <c r="H48" s="57" t="s">
        <v>2507</v>
      </c>
      <c r="I48" s="57" t="s">
        <v>2507</v>
      </c>
      <c r="J48" s="57" t="s">
        <v>2507</v>
      </c>
      <c r="K48" s="71" t="s">
        <v>2507</v>
      </c>
    </row>
    <row r="49" spans="2:11" x14ac:dyDescent="0.2">
      <c r="B49" s="67" t="s">
        <v>2156</v>
      </c>
      <c r="C49" s="72" t="s">
        <v>2507</v>
      </c>
      <c r="D49" s="72" t="s">
        <v>2507</v>
      </c>
      <c r="E49" s="72" t="s">
        <v>2507</v>
      </c>
      <c r="F49" s="72" t="s">
        <v>2507</v>
      </c>
      <c r="G49" s="72" t="s">
        <v>2507</v>
      </c>
      <c r="H49" s="72" t="s">
        <v>2507</v>
      </c>
      <c r="I49" s="72" t="s">
        <v>2507</v>
      </c>
      <c r="J49" s="72" t="s">
        <v>2507</v>
      </c>
      <c r="K49" s="73" t="s">
        <v>2507</v>
      </c>
    </row>
    <row r="50" spans="2:11" ht="12.75" hidden="1" customHeight="1" x14ac:dyDescent="0.2"/>
    <row r="51" spans="2:11" ht="12.75" hidden="1" customHeight="1" x14ac:dyDescent="0.2"/>
    <row r="52" spans="2:11" ht="12.75" hidden="1" customHeight="1" x14ac:dyDescent="0.2"/>
    <row r="53" spans="2:11" ht="12.75" hidden="1" customHeight="1" x14ac:dyDescent="0.2"/>
    <row r="54" spans="2:11" ht="12.75" hidden="1" customHeight="1" x14ac:dyDescent="0.2"/>
    <row r="55" spans="2:11" ht="12.75" hidden="1" customHeight="1" x14ac:dyDescent="0.2"/>
    <row r="56" spans="2:11" ht="12.75" hidden="1" customHeight="1" x14ac:dyDescent="0.2"/>
    <row r="57" spans="2:11" ht="12.75" hidden="1" customHeight="1" x14ac:dyDescent="0.2"/>
    <row r="58" spans="2:11" ht="12.75" hidden="1" customHeight="1" x14ac:dyDescent="0.2"/>
    <row r="59" spans="2:11" ht="12.75" hidden="1" customHeight="1" x14ac:dyDescent="0.2"/>
    <row r="60" spans="2:11" ht="12.75" hidden="1" customHeight="1" x14ac:dyDescent="0.2"/>
    <row r="61" spans="2:11" ht="12.75" hidden="1" customHeight="1" x14ac:dyDescent="0.2"/>
    <row r="62" spans="2:11" ht="12.75" hidden="1" customHeight="1" x14ac:dyDescent="0.2"/>
    <row r="63" spans="2:11" ht="12.75" hidden="1" customHeight="1" x14ac:dyDescent="0.2"/>
    <row r="64" spans="2:11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topLeftCell="L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68.140625" bestFit="1" customWidth="1"/>
    <col min="3" max="3" width="36.5703125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5" bestFit="1" customWidth="1"/>
    <col min="10" max="10" width="16.28515625" bestFit="1" customWidth="1"/>
    <col min="11" max="11" width="17.5703125" bestFit="1" customWidth="1"/>
    <col min="12" max="12" width="12.42578125" bestFit="1" customWidth="1"/>
    <col min="13" max="13" width="12" customWidth="1"/>
    <col min="14" max="14" width="13.7109375" bestFit="1" customWidth="1"/>
    <col min="15" max="15" width="29" bestFit="1" customWidth="1"/>
    <col min="16" max="16" width="34" bestFit="1" customWidth="1"/>
    <col min="17" max="17" width="30.14062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12956</v>
      </c>
    </row>
    <row r="5" spans="2:17" ht="12.75" customHeight="1" x14ac:dyDescent="0.2"/>
    <row r="6" spans="2:17" ht="12.75" customHeight="1" thickBot="1" x14ac:dyDescent="0.25">
      <c r="B6" s="91" t="s">
        <v>2157</v>
      </c>
      <c r="C6" s="68" t="s">
        <v>2507</v>
      </c>
      <c r="D6" s="68" t="s">
        <v>2508</v>
      </c>
      <c r="E6" s="68" t="s">
        <v>2509</v>
      </c>
      <c r="F6" s="68" t="s">
        <v>2510</v>
      </c>
      <c r="G6" s="68" t="s">
        <v>2511</v>
      </c>
      <c r="H6" s="68" t="s">
        <v>2512</v>
      </c>
      <c r="I6" s="68" t="s">
        <v>2513</v>
      </c>
      <c r="J6" s="68" t="s">
        <v>2514</v>
      </c>
      <c r="K6" s="68" t="s">
        <v>2515</v>
      </c>
      <c r="L6" s="68" t="s">
        <v>2516</v>
      </c>
      <c r="M6" s="68" t="s">
        <v>2517</v>
      </c>
      <c r="N6" s="68" t="s">
        <v>2518</v>
      </c>
      <c r="O6" s="68" t="s">
        <v>2519</v>
      </c>
      <c r="P6" s="68" t="s">
        <v>2520</v>
      </c>
      <c r="Q6" s="68" t="s">
        <v>2521</v>
      </c>
    </row>
    <row r="7" spans="2:17" ht="12.75" customHeight="1" thickBot="1" x14ac:dyDescent="0.25">
      <c r="B7" s="74" t="s">
        <v>2158</v>
      </c>
      <c r="C7" s="80" t="s">
        <v>2507</v>
      </c>
      <c r="D7" s="80" t="s">
        <v>2507</v>
      </c>
      <c r="E7" s="80" t="s">
        <v>2507</v>
      </c>
      <c r="F7" s="80" t="s">
        <v>2507</v>
      </c>
      <c r="G7" s="80" t="s">
        <v>2507</v>
      </c>
      <c r="H7" s="80" t="s">
        <v>2507</v>
      </c>
      <c r="I7" s="80" t="s">
        <v>2507</v>
      </c>
      <c r="J7" s="80" t="s">
        <v>2507</v>
      </c>
      <c r="K7" s="80" t="s">
        <v>2507</v>
      </c>
      <c r="L7" s="80" t="s">
        <v>2507</v>
      </c>
      <c r="M7" s="80" t="s">
        <v>2507</v>
      </c>
      <c r="N7" s="80" t="s">
        <v>2507</v>
      </c>
      <c r="O7" s="80" t="s">
        <v>2507</v>
      </c>
      <c r="P7" s="80" t="s">
        <v>2507</v>
      </c>
      <c r="Q7" s="80" t="s">
        <v>2507</v>
      </c>
    </row>
    <row r="8" spans="2:17" ht="12.75" customHeight="1" x14ac:dyDescent="0.2">
      <c r="B8" s="59" t="s">
        <v>71</v>
      </c>
      <c r="C8" s="4" t="s">
        <v>72</v>
      </c>
      <c r="D8" s="4" t="s">
        <v>1678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241</v>
      </c>
      <c r="L8" s="4" t="s">
        <v>139</v>
      </c>
      <c r="M8" s="4" t="s">
        <v>140</v>
      </c>
      <c r="N8" s="4" t="s">
        <v>9</v>
      </c>
      <c r="O8" s="4" t="s">
        <v>142</v>
      </c>
      <c r="P8" s="4" t="s">
        <v>80</v>
      </c>
      <c r="Q8" s="62" t="s">
        <v>222</v>
      </c>
    </row>
    <row r="9" spans="2:17" ht="12.75" customHeight="1" x14ac:dyDescent="0.2">
      <c r="B9" s="70" t="s">
        <v>2507</v>
      </c>
      <c r="C9" s="56" t="s">
        <v>2507</v>
      </c>
      <c r="D9" s="56" t="s">
        <v>2507</v>
      </c>
      <c r="E9" s="56" t="s">
        <v>2507</v>
      </c>
      <c r="F9" s="56" t="s">
        <v>2507</v>
      </c>
      <c r="G9" s="6" t="s">
        <v>144</v>
      </c>
      <c r="H9" s="6" t="s">
        <v>145</v>
      </c>
      <c r="I9" s="56" t="s">
        <v>2507</v>
      </c>
      <c r="J9" s="6" t="s">
        <v>12</v>
      </c>
      <c r="K9" s="6" t="s">
        <v>12</v>
      </c>
      <c r="L9" s="6" t="s">
        <v>146</v>
      </c>
      <c r="M9" s="6" t="s">
        <v>147</v>
      </c>
      <c r="N9" s="6" t="s">
        <v>11</v>
      </c>
      <c r="O9" s="6" t="s">
        <v>12</v>
      </c>
      <c r="P9" s="6" t="s">
        <v>12</v>
      </c>
      <c r="Q9" s="63" t="s">
        <v>12</v>
      </c>
    </row>
    <row r="10" spans="2:17" ht="12.75" customHeight="1" x14ac:dyDescent="0.2">
      <c r="B10" s="70" t="s">
        <v>2507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3" t="s">
        <v>152</v>
      </c>
    </row>
    <row r="11" spans="2:17" ht="12.75" customHeight="1" x14ac:dyDescent="0.2">
      <c r="B11" s="60" t="s">
        <v>2159</v>
      </c>
      <c r="C11" s="57" t="s">
        <v>2507</v>
      </c>
      <c r="D11" s="57" t="s">
        <v>2507</v>
      </c>
      <c r="E11" s="57" t="s">
        <v>2507</v>
      </c>
      <c r="F11" s="57" t="s">
        <v>2507</v>
      </c>
      <c r="G11" s="57" t="s">
        <v>2507</v>
      </c>
      <c r="H11" s="29">
        <v>1.71</v>
      </c>
      <c r="I11" s="57" t="s">
        <v>2507</v>
      </c>
      <c r="J11" s="57" t="s">
        <v>2507</v>
      </c>
      <c r="K11" s="57" t="s">
        <v>2507</v>
      </c>
      <c r="L11" s="57" t="s">
        <v>2507</v>
      </c>
      <c r="M11" s="57" t="s">
        <v>2507</v>
      </c>
      <c r="N11" s="23">
        <v>1035.2618600000001</v>
      </c>
      <c r="O11" s="57" t="s">
        <v>2507</v>
      </c>
      <c r="P11" s="20">
        <v>1</v>
      </c>
      <c r="Q11" s="64">
        <v>8.4851785599999996E-4</v>
      </c>
    </row>
    <row r="12" spans="2:17" ht="12.75" customHeight="1" x14ac:dyDescent="0.2">
      <c r="B12" s="60" t="s">
        <v>2160</v>
      </c>
      <c r="C12" s="57" t="s">
        <v>2507</v>
      </c>
      <c r="D12" s="57" t="s">
        <v>2507</v>
      </c>
      <c r="E12" s="57" t="s">
        <v>2507</v>
      </c>
      <c r="F12" s="57" t="s">
        <v>2507</v>
      </c>
      <c r="G12" s="57" t="s">
        <v>2507</v>
      </c>
      <c r="H12" s="57" t="s">
        <v>2507</v>
      </c>
      <c r="I12" s="57" t="s">
        <v>2507</v>
      </c>
      <c r="J12" s="57" t="s">
        <v>2507</v>
      </c>
      <c r="K12" s="57" t="s">
        <v>2507</v>
      </c>
      <c r="L12" s="57" t="s">
        <v>2507</v>
      </c>
      <c r="M12" s="57" t="s">
        <v>2507</v>
      </c>
      <c r="N12" s="57" t="s">
        <v>2507</v>
      </c>
      <c r="O12" s="57" t="s">
        <v>2507</v>
      </c>
      <c r="P12" s="57" t="s">
        <v>2507</v>
      </c>
      <c r="Q12" s="71" t="s">
        <v>2507</v>
      </c>
    </row>
    <row r="13" spans="2:17" ht="12.75" customHeight="1" x14ac:dyDescent="0.2">
      <c r="B13" s="60" t="s">
        <v>2161</v>
      </c>
      <c r="C13" s="57" t="s">
        <v>2507</v>
      </c>
      <c r="D13" s="57" t="s">
        <v>2507</v>
      </c>
      <c r="E13" s="57" t="s">
        <v>2507</v>
      </c>
      <c r="F13" s="57" t="s">
        <v>2507</v>
      </c>
      <c r="G13" s="57" t="s">
        <v>2507</v>
      </c>
      <c r="H13" s="57" t="s">
        <v>2507</v>
      </c>
      <c r="I13" s="57" t="s">
        <v>2507</v>
      </c>
      <c r="J13" s="57" t="s">
        <v>2507</v>
      </c>
      <c r="K13" s="57" t="s">
        <v>2507</v>
      </c>
      <c r="L13" s="57" t="s">
        <v>2507</v>
      </c>
      <c r="M13" s="57" t="s">
        <v>2507</v>
      </c>
      <c r="N13" s="57" t="s">
        <v>2507</v>
      </c>
      <c r="O13" s="57" t="s">
        <v>2507</v>
      </c>
      <c r="P13" s="20">
        <v>1</v>
      </c>
      <c r="Q13" s="64">
        <v>8.4851785599999996E-4</v>
      </c>
    </row>
    <row r="14" spans="2:17" ht="12.75" customHeight="1" x14ac:dyDescent="0.2">
      <c r="B14" s="60" t="s">
        <v>2162</v>
      </c>
      <c r="C14" s="57" t="s">
        <v>2507</v>
      </c>
      <c r="D14" s="57" t="s">
        <v>2507</v>
      </c>
      <c r="E14" s="57" t="s">
        <v>2507</v>
      </c>
      <c r="F14" s="57" t="s">
        <v>2507</v>
      </c>
      <c r="G14" s="57" t="s">
        <v>2507</v>
      </c>
      <c r="H14" s="29">
        <v>0</v>
      </c>
      <c r="I14" s="57" t="s">
        <v>2507</v>
      </c>
      <c r="J14" s="57" t="s">
        <v>2507</v>
      </c>
      <c r="K14" s="57" t="s">
        <v>2507</v>
      </c>
      <c r="L14" s="57" t="s">
        <v>2507</v>
      </c>
      <c r="M14" s="57" t="s">
        <v>2507</v>
      </c>
      <c r="N14" s="57" t="s">
        <v>2507</v>
      </c>
      <c r="O14" s="57" t="s">
        <v>2507</v>
      </c>
      <c r="P14" s="20">
        <v>1</v>
      </c>
      <c r="Q14" s="64">
        <v>8.4851785599999996E-4</v>
      </c>
    </row>
    <row r="15" spans="2:17" ht="12.75" customHeight="1" x14ac:dyDescent="0.2">
      <c r="B15" s="60" t="s">
        <v>2163</v>
      </c>
      <c r="C15" s="57" t="s">
        <v>2507</v>
      </c>
      <c r="D15" s="57" t="s">
        <v>2507</v>
      </c>
      <c r="E15" s="57" t="s">
        <v>2507</v>
      </c>
      <c r="F15" s="57" t="s">
        <v>2507</v>
      </c>
      <c r="G15" s="57" t="s">
        <v>2507</v>
      </c>
      <c r="H15" s="57" t="s">
        <v>2507</v>
      </c>
      <c r="I15" s="57" t="s">
        <v>2507</v>
      </c>
      <c r="J15" s="57" t="s">
        <v>2507</v>
      </c>
      <c r="K15" s="57" t="s">
        <v>2507</v>
      </c>
      <c r="L15" s="57" t="s">
        <v>2507</v>
      </c>
      <c r="M15" s="57" t="s">
        <v>2507</v>
      </c>
      <c r="N15" s="57" t="s">
        <v>2507</v>
      </c>
      <c r="O15" s="57" t="s">
        <v>2507</v>
      </c>
      <c r="P15" s="57" t="s">
        <v>2507</v>
      </c>
      <c r="Q15" s="71" t="s">
        <v>2507</v>
      </c>
    </row>
    <row r="16" spans="2:17" ht="12.75" customHeight="1" x14ac:dyDescent="0.2">
      <c r="B16" s="60" t="s">
        <v>2164</v>
      </c>
      <c r="C16" s="57" t="s">
        <v>2507</v>
      </c>
      <c r="D16" s="57" t="s">
        <v>2507</v>
      </c>
      <c r="E16" s="57" t="s">
        <v>2507</v>
      </c>
      <c r="F16" s="57" t="s">
        <v>2507</v>
      </c>
      <c r="G16" s="57" t="s">
        <v>2507</v>
      </c>
      <c r="H16" s="29">
        <v>0</v>
      </c>
      <c r="I16" s="57" t="s">
        <v>2507</v>
      </c>
      <c r="J16" s="57" t="s">
        <v>2507</v>
      </c>
      <c r="K16" s="57" t="s">
        <v>2507</v>
      </c>
      <c r="L16" s="57" t="s">
        <v>2507</v>
      </c>
      <c r="M16" s="57" t="s">
        <v>2507</v>
      </c>
      <c r="N16" s="57" t="s">
        <v>2507</v>
      </c>
      <c r="O16" s="57" t="s">
        <v>2507</v>
      </c>
      <c r="P16" s="20">
        <v>1</v>
      </c>
      <c r="Q16" s="64">
        <v>8.4851785599999996E-4</v>
      </c>
    </row>
    <row r="17" spans="2:17" ht="12.75" customHeight="1" x14ac:dyDescent="0.2">
      <c r="B17" s="60" t="s">
        <v>2165</v>
      </c>
      <c r="C17" s="57" t="s">
        <v>2507</v>
      </c>
      <c r="D17" s="57" t="s">
        <v>2507</v>
      </c>
      <c r="E17" s="57" t="s">
        <v>2507</v>
      </c>
      <c r="F17" s="57" t="s">
        <v>2507</v>
      </c>
      <c r="G17" s="57" t="s">
        <v>2507</v>
      </c>
      <c r="H17" s="57" t="s">
        <v>2507</v>
      </c>
      <c r="I17" s="57" t="s">
        <v>2507</v>
      </c>
      <c r="J17" s="57" t="s">
        <v>2507</v>
      </c>
      <c r="K17" s="57" t="s">
        <v>2507</v>
      </c>
      <c r="L17" s="57" t="s">
        <v>2507</v>
      </c>
      <c r="M17" s="57" t="s">
        <v>2507</v>
      </c>
      <c r="N17" s="57" t="s">
        <v>2507</v>
      </c>
      <c r="O17" s="57" t="s">
        <v>2507</v>
      </c>
      <c r="P17" s="57" t="s">
        <v>2507</v>
      </c>
      <c r="Q17" s="71" t="s">
        <v>2507</v>
      </c>
    </row>
    <row r="18" spans="2:17" ht="12.75" customHeight="1" x14ac:dyDescent="0.2">
      <c r="B18" s="60" t="s">
        <v>2166</v>
      </c>
      <c r="C18" s="57" t="s">
        <v>2507</v>
      </c>
      <c r="D18" s="57" t="s">
        <v>2507</v>
      </c>
      <c r="E18" s="57" t="s">
        <v>2507</v>
      </c>
      <c r="F18" s="57" t="s">
        <v>2507</v>
      </c>
      <c r="G18" s="57" t="s">
        <v>2507</v>
      </c>
      <c r="H18" s="57" t="s">
        <v>2507</v>
      </c>
      <c r="I18" s="57" t="s">
        <v>2507</v>
      </c>
      <c r="J18" s="57" t="s">
        <v>2507</v>
      </c>
      <c r="K18" s="57" t="s">
        <v>2507</v>
      </c>
      <c r="L18" s="57" t="s">
        <v>2507</v>
      </c>
      <c r="M18" s="57" t="s">
        <v>2507</v>
      </c>
      <c r="N18" s="57" t="s">
        <v>2507</v>
      </c>
      <c r="O18" s="57" t="s">
        <v>2507</v>
      </c>
      <c r="P18" s="57" t="s">
        <v>2507</v>
      </c>
      <c r="Q18" s="71" t="s">
        <v>2507</v>
      </c>
    </row>
    <row r="19" spans="2:17" ht="12.75" customHeight="1" x14ac:dyDescent="0.2">
      <c r="B19" s="60" t="s">
        <v>2167</v>
      </c>
      <c r="C19" s="57" t="s">
        <v>2507</v>
      </c>
      <c r="D19" s="57" t="s">
        <v>2507</v>
      </c>
      <c r="E19" s="57" t="s">
        <v>2507</v>
      </c>
      <c r="F19" s="57" t="s">
        <v>2507</v>
      </c>
      <c r="G19" s="57" t="s">
        <v>2507</v>
      </c>
      <c r="H19" s="57" t="s">
        <v>2507</v>
      </c>
      <c r="I19" s="57" t="s">
        <v>2507</v>
      </c>
      <c r="J19" s="57" t="s">
        <v>2507</v>
      </c>
      <c r="K19" s="57" t="s">
        <v>2507</v>
      </c>
      <c r="L19" s="57" t="s">
        <v>2507</v>
      </c>
      <c r="M19" s="57" t="s">
        <v>2507</v>
      </c>
      <c r="N19" s="57" t="s">
        <v>2507</v>
      </c>
      <c r="O19" s="57" t="s">
        <v>2507</v>
      </c>
      <c r="P19" s="57" t="s">
        <v>2507</v>
      </c>
      <c r="Q19" s="71" t="s">
        <v>2507</v>
      </c>
    </row>
    <row r="20" spans="2:17" ht="12.75" customHeight="1" x14ac:dyDescent="0.2">
      <c r="B20" s="60" t="s">
        <v>2168</v>
      </c>
      <c r="C20" s="57" t="s">
        <v>2507</v>
      </c>
      <c r="D20" s="57" t="s">
        <v>2507</v>
      </c>
      <c r="E20" s="57" t="s">
        <v>2507</v>
      </c>
      <c r="F20" s="57" t="s">
        <v>2507</v>
      </c>
      <c r="G20" s="57" t="s">
        <v>2507</v>
      </c>
      <c r="H20" s="57" t="s">
        <v>2507</v>
      </c>
      <c r="I20" s="57" t="s">
        <v>2507</v>
      </c>
      <c r="J20" s="57" t="s">
        <v>2507</v>
      </c>
      <c r="K20" s="57" t="s">
        <v>2507</v>
      </c>
      <c r="L20" s="57" t="s">
        <v>2507</v>
      </c>
      <c r="M20" s="57" t="s">
        <v>2507</v>
      </c>
      <c r="N20" s="57" t="s">
        <v>2507</v>
      </c>
      <c r="O20" s="57" t="s">
        <v>2507</v>
      </c>
      <c r="P20" s="57" t="s">
        <v>2507</v>
      </c>
      <c r="Q20" s="71" t="s">
        <v>2507</v>
      </c>
    </row>
    <row r="21" spans="2:17" ht="12.75" customHeight="1" x14ac:dyDescent="0.2">
      <c r="B21" s="60" t="s">
        <v>2169</v>
      </c>
      <c r="C21" s="57" t="s">
        <v>2507</v>
      </c>
      <c r="D21" s="57" t="s">
        <v>2507</v>
      </c>
      <c r="E21" s="57" t="s">
        <v>2507</v>
      </c>
      <c r="F21" s="57" t="s">
        <v>2507</v>
      </c>
      <c r="G21" s="57" t="s">
        <v>2507</v>
      </c>
      <c r="H21" s="57" t="s">
        <v>2507</v>
      </c>
      <c r="I21" s="57" t="s">
        <v>2507</v>
      </c>
      <c r="J21" s="57" t="s">
        <v>2507</v>
      </c>
      <c r="K21" s="57" t="s">
        <v>2507</v>
      </c>
      <c r="L21" s="57" t="s">
        <v>2507</v>
      </c>
      <c r="M21" s="57" t="s">
        <v>2507</v>
      </c>
      <c r="N21" s="57" t="s">
        <v>2507</v>
      </c>
      <c r="O21" s="57" t="s">
        <v>2507</v>
      </c>
      <c r="P21" s="57" t="s">
        <v>2507</v>
      </c>
      <c r="Q21" s="71" t="s">
        <v>2507</v>
      </c>
    </row>
    <row r="22" spans="2:17" ht="12.75" customHeight="1" x14ac:dyDescent="0.2">
      <c r="B22" s="60" t="s">
        <v>2170</v>
      </c>
      <c r="C22" s="57" t="s">
        <v>2507</v>
      </c>
      <c r="D22" s="57" t="s">
        <v>2507</v>
      </c>
      <c r="E22" s="57" t="s">
        <v>2507</v>
      </c>
      <c r="F22" s="57" t="s">
        <v>2507</v>
      </c>
      <c r="G22" s="57" t="s">
        <v>2507</v>
      </c>
      <c r="H22" s="29">
        <v>1.71</v>
      </c>
      <c r="I22" s="57" t="s">
        <v>2507</v>
      </c>
      <c r="J22" s="57" t="s">
        <v>2507</v>
      </c>
      <c r="K22" s="57" t="s">
        <v>2507</v>
      </c>
      <c r="L22" s="57" t="s">
        <v>2507</v>
      </c>
      <c r="M22" s="57" t="s">
        <v>2507</v>
      </c>
      <c r="N22" s="23">
        <v>1035.2618600000001</v>
      </c>
      <c r="O22" s="57" t="s">
        <v>2507</v>
      </c>
      <c r="P22" s="20">
        <v>1</v>
      </c>
      <c r="Q22" s="64">
        <v>8.4851785599999996E-4</v>
      </c>
    </row>
    <row r="23" spans="2:17" ht="12.75" customHeight="1" x14ac:dyDescent="0.2">
      <c r="B23" s="60" t="s">
        <v>2171</v>
      </c>
      <c r="C23" s="57" t="s">
        <v>2507</v>
      </c>
      <c r="D23" s="57" t="s">
        <v>2507</v>
      </c>
      <c r="E23" s="57" t="s">
        <v>2507</v>
      </c>
      <c r="F23" s="57" t="s">
        <v>2507</v>
      </c>
      <c r="G23" s="57" t="s">
        <v>2507</v>
      </c>
      <c r="H23" s="29">
        <v>1.71</v>
      </c>
      <c r="I23" s="57" t="s">
        <v>2507</v>
      </c>
      <c r="J23" s="57" t="s">
        <v>2507</v>
      </c>
      <c r="K23" s="57" t="s">
        <v>2507</v>
      </c>
      <c r="L23" s="57" t="s">
        <v>2507</v>
      </c>
      <c r="M23" s="57" t="s">
        <v>2507</v>
      </c>
      <c r="N23" s="23">
        <v>1035.2618600000001</v>
      </c>
      <c r="O23" s="57" t="s">
        <v>2507</v>
      </c>
      <c r="P23" s="20">
        <v>1</v>
      </c>
      <c r="Q23" s="64">
        <v>8.4851785599999996E-4</v>
      </c>
    </row>
    <row r="24" spans="2:17" ht="12.75" customHeight="1" x14ac:dyDescent="0.2">
      <c r="B24" s="60" t="s">
        <v>2172</v>
      </c>
      <c r="C24" s="57" t="s">
        <v>2507</v>
      </c>
      <c r="D24" s="57" t="s">
        <v>2507</v>
      </c>
      <c r="E24" s="57" t="s">
        <v>2507</v>
      </c>
      <c r="F24" s="57" t="s">
        <v>2507</v>
      </c>
      <c r="G24" s="57" t="s">
        <v>2507</v>
      </c>
      <c r="H24" s="29">
        <v>0</v>
      </c>
      <c r="I24" s="57" t="s">
        <v>2507</v>
      </c>
      <c r="J24" s="57" t="s">
        <v>2507</v>
      </c>
      <c r="K24" s="57" t="s">
        <v>2507</v>
      </c>
      <c r="L24" s="57" t="s">
        <v>2507</v>
      </c>
      <c r="M24" s="57" t="s">
        <v>2507</v>
      </c>
      <c r="N24" s="23">
        <v>1035.2618600000001</v>
      </c>
      <c r="O24" s="57" t="s">
        <v>2507</v>
      </c>
      <c r="P24" s="20">
        <v>1</v>
      </c>
      <c r="Q24" s="64">
        <v>8.4851785599999996E-4</v>
      </c>
    </row>
    <row r="25" spans="2:17" ht="12.75" customHeight="1" x14ac:dyDescent="0.2">
      <c r="B25" s="61" t="s">
        <v>2173</v>
      </c>
      <c r="C25" s="14" t="s">
        <v>2174</v>
      </c>
      <c r="D25" s="27">
        <v>70136</v>
      </c>
      <c r="E25" s="14" t="s">
        <v>233</v>
      </c>
      <c r="F25" s="14" t="s">
        <v>234</v>
      </c>
      <c r="G25" s="57" t="s">
        <v>2507</v>
      </c>
      <c r="H25" s="25">
        <v>1.71</v>
      </c>
      <c r="I25" s="14" t="s">
        <v>50</v>
      </c>
      <c r="J25" s="13">
        <v>0</v>
      </c>
      <c r="K25" s="13">
        <v>3.2500000000000001E-2</v>
      </c>
      <c r="L25" s="24">
        <v>280000</v>
      </c>
      <c r="M25" s="24">
        <v>101.94</v>
      </c>
      <c r="N25" s="24">
        <v>1035.2618600000001</v>
      </c>
      <c r="O25" s="13">
        <v>2.3333333333E-2</v>
      </c>
      <c r="P25" s="13">
        <v>1</v>
      </c>
      <c r="Q25" s="65">
        <v>8.4851785599999996E-4</v>
      </c>
    </row>
    <row r="26" spans="2:17" ht="12.75" customHeight="1" x14ac:dyDescent="0.2">
      <c r="B26" s="60" t="s">
        <v>2175</v>
      </c>
      <c r="C26" s="57" t="s">
        <v>2507</v>
      </c>
      <c r="D26" s="57" t="s">
        <v>2507</v>
      </c>
      <c r="E26" s="57" t="s">
        <v>2507</v>
      </c>
      <c r="F26" s="57" t="s">
        <v>2507</v>
      </c>
      <c r="G26" s="57" t="s">
        <v>2507</v>
      </c>
      <c r="H26" s="57" t="s">
        <v>2507</v>
      </c>
      <c r="I26" s="57" t="s">
        <v>2507</v>
      </c>
      <c r="J26" s="57" t="s">
        <v>2507</v>
      </c>
      <c r="K26" s="57" t="s">
        <v>2507</v>
      </c>
      <c r="L26" s="57" t="s">
        <v>2507</v>
      </c>
      <c r="M26" s="57" t="s">
        <v>2507</v>
      </c>
      <c r="N26" s="57" t="s">
        <v>2507</v>
      </c>
      <c r="O26" s="57" t="s">
        <v>2507</v>
      </c>
      <c r="P26" s="57" t="s">
        <v>2507</v>
      </c>
      <c r="Q26" s="71" t="s">
        <v>2507</v>
      </c>
    </row>
    <row r="27" spans="2:17" ht="12.75" customHeight="1" x14ac:dyDescent="0.2">
      <c r="B27" s="60" t="s">
        <v>2176</v>
      </c>
      <c r="C27" s="57" t="s">
        <v>2507</v>
      </c>
      <c r="D27" s="57" t="s">
        <v>2507</v>
      </c>
      <c r="E27" s="57" t="s">
        <v>2507</v>
      </c>
      <c r="F27" s="57" t="s">
        <v>2507</v>
      </c>
      <c r="G27" s="57" t="s">
        <v>2507</v>
      </c>
      <c r="H27" s="29">
        <v>0</v>
      </c>
      <c r="I27" s="57" t="s">
        <v>2507</v>
      </c>
      <c r="J27" s="57" t="s">
        <v>2507</v>
      </c>
      <c r="K27" s="57" t="s">
        <v>2507</v>
      </c>
      <c r="L27" s="57" t="s">
        <v>2507</v>
      </c>
      <c r="M27" s="57" t="s">
        <v>2507</v>
      </c>
      <c r="N27" s="57" t="s">
        <v>2507</v>
      </c>
      <c r="O27" s="57" t="s">
        <v>2507</v>
      </c>
      <c r="P27" s="20">
        <v>1</v>
      </c>
      <c r="Q27" s="64">
        <v>8.4851785599999996E-4</v>
      </c>
    </row>
    <row r="28" spans="2:17" ht="12.75" customHeight="1" x14ac:dyDescent="0.2">
      <c r="B28" s="60" t="s">
        <v>2177</v>
      </c>
      <c r="C28" s="57" t="s">
        <v>2507</v>
      </c>
      <c r="D28" s="57" t="s">
        <v>2507</v>
      </c>
      <c r="E28" s="57" t="s">
        <v>2507</v>
      </c>
      <c r="F28" s="57" t="s">
        <v>2507</v>
      </c>
      <c r="G28" s="57" t="s">
        <v>2507</v>
      </c>
      <c r="H28" s="57" t="s">
        <v>2507</v>
      </c>
      <c r="I28" s="57" t="s">
        <v>2507</v>
      </c>
      <c r="J28" s="57" t="s">
        <v>2507</v>
      </c>
      <c r="K28" s="57" t="s">
        <v>2507</v>
      </c>
      <c r="L28" s="57" t="s">
        <v>2507</v>
      </c>
      <c r="M28" s="57" t="s">
        <v>2507</v>
      </c>
      <c r="N28" s="57" t="s">
        <v>2507</v>
      </c>
      <c r="O28" s="57" t="s">
        <v>2507</v>
      </c>
      <c r="P28" s="57" t="s">
        <v>2507</v>
      </c>
      <c r="Q28" s="71" t="s">
        <v>2507</v>
      </c>
    </row>
    <row r="29" spans="2:17" ht="12.75" customHeight="1" x14ac:dyDescent="0.2">
      <c r="B29" s="60" t="s">
        <v>2178</v>
      </c>
      <c r="C29" s="57" t="s">
        <v>2507</v>
      </c>
      <c r="D29" s="57" t="s">
        <v>2507</v>
      </c>
      <c r="E29" s="57" t="s">
        <v>2507</v>
      </c>
      <c r="F29" s="57" t="s">
        <v>2507</v>
      </c>
      <c r="G29" s="57" t="s">
        <v>2507</v>
      </c>
      <c r="H29" s="57" t="s">
        <v>2507</v>
      </c>
      <c r="I29" s="57" t="s">
        <v>2507</v>
      </c>
      <c r="J29" s="57" t="s">
        <v>2507</v>
      </c>
      <c r="K29" s="57" t="s">
        <v>2507</v>
      </c>
      <c r="L29" s="57" t="s">
        <v>2507</v>
      </c>
      <c r="M29" s="57" t="s">
        <v>2507</v>
      </c>
      <c r="N29" s="57" t="s">
        <v>2507</v>
      </c>
      <c r="O29" s="57" t="s">
        <v>2507</v>
      </c>
      <c r="P29" s="57" t="s">
        <v>2507</v>
      </c>
      <c r="Q29" s="71" t="s">
        <v>2507</v>
      </c>
    </row>
    <row r="30" spans="2:17" ht="12.75" customHeight="1" x14ac:dyDescent="0.2">
      <c r="B30" s="60" t="s">
        <v>2179</v>
      </c>
      <c r="C30" s="57" t="s">
        <v>2507</v>
      </c>
      <c r="D30" s="57" t="s">
        <v>2507</v>
      </c>
      <c r="E30" s="57" t="s">
        <v>2507</v>
      </c>
      <c r="F30" s="57" t="s">
        <v>2507</v>
      </c>
      <c r="G30" s="57" t="s">
        <v>2507</v>
      </c>
      <c r="H30" s="57" t="s">
        <v>2507</v>
      </c>
      <c r="I30" s="57" t="s">
        <v>2507</v>
      </c>
      <c r="J30" s="57" t="s">
        <v>2507</v>
      </c>
      <c r="K30" s="57" t="s">
        <v>2507</v>
      </c>
      <c r="L30" s="57" t="s">
        <v>2507</v>
      </c>
      <c r="M30" s="57" t="s">
        <v>2507</v>
      </c>
      <c r="N30" s="57" t="s">
        <v>2507</v>
      </c>
      <c r="O30" s="57" t="s">
        <v>2507</v>
      </c>
      <c r="P30" s="57" t="s">
        <v>2507</v>
      </c>
      <c r="Q30" s="71" t="s">
        <v>2507</v>
      </c>
    </row>
    <row r="31" spans="2:17" ht="12.75" customHeight="1" thickBot="1" x14ac:dyDescent="0.25">
      <c r="B31" s="60" t="s">
        <v>2180</v>
      </c>
      <c r="C31" s="57" t="s">
        <v>2507</v>
      </c>
      <c r="D31" s="57" t="s">
        <v>2507</v>
      </c>
      <c r="E31" s="57" t="s">
        <v>2507</v>
      </c>
      <c r="F31" s="57" t="s">
        <v>2507</v>
      </c>
      <c r="G31" s="57" t="s">
        <v>2507</v>
      </c>
      <c r="H31" s="57" t="s">
        <v>2507</v>
      </c>
      <c r="I31" s="57" t="s">
        <v>2507</v>
      </c>
      <c r="J31" s="57" t="s">
        <v>2507</v>
      </c>
      <c r="K31" s="57" t="s">
        <v>2507</v>
      </c>
      <c r="L31" s="57" t="s">
        <v>2507</v>
      </c>
      <c r="M31" s="57" t="s">
        <v>2507</v>
      </c>
      <c r="N31" s="57" t="s">
        <v>2507</v>
      </c>
      <c r="O31" s="57" t="s">
        <v>2507</v>
      </c>
      <c r="P31" s="57" t="s">
        <v>2507</v>
      </c>
      <c r="Q31" s="71" t="s">
        <v>2507</v>
      </c>
    </row>
    <row r="32" spans="2:17" ht="12.75" customHeight="1" x14ac:dyDescent="0.2">
      <c r="B32" s="67" t="s">
        <v>2181</v>
      </c>
      <c r="C32" s="72" t="s">
        <v>2507</v>
      </c>
      <c r="D32" s="72" t="s">
        <v>2507</v>
      </c>
      <c r="E32" s="72" t="s">
        <v>2507</v>
      </c>
      <c r="F32" s="72" t="s">
        <v>2507</v>
      </c>
      <c r="G32" s="72" t="s">
        <v>2507</v>
      </c>
      <c r="H32" s="72" t="s">
        <v>2507</v>
      </c>
      <c r="I32" s="72" t="s">
        <v>2507</v>
      </c>
      <c r="J32" s="72" t="s">
        <v>2507</v>
      </c>
      <c r="K32" s="72" t="s">
        <v>2507</v>
      </c>
      <c r="L32" s="72" t="s">
        <v>2507</v>
      </c>
      <c r="M32" s="72" t="s">
        <v>2507</v>
      </c>
      <c r="N32" s="72" t="s">
        <v>2507</v>
      </c>
      <c r="O32" s="72" t="s">
        <v>2507</v>
      </c>
      <c r="P32" s="72" t="s">
        <v>2507</v>
      </c>
      <c r="Q32" s="73" t="s">
        <v>2507</v>
      </c>
    </row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topLeftCell="K1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3" width="34" bestFit="1" customWidth="1"/>
    <col min="4" max="4" width="10.85546875" customWidth="1"/>
    <col min="5" max="5" width="27" bestFit="1" customWidth="1"/>
    <col min="6" max="6" width="10.85546875" customWidth="1"/>
    <col min="7" max="7" width="12.85546875" bestFit="1" customWidth="1"/>
    <col min="8" max="9" width="10.85546875" customWidth="1"/>
    <col min="10" max="10" width="25" bestFit="1" customWidth="1"/>
    <col min="11" max="11" width="13.28515625" bestFit="1" customWidth="1"/>
    <col min="12" max="12" width="18.140625" bestFit="1" customWidth="1"/>
    <col min="13" max="13" width="13.28515625" bestFit="1" customWidth="1"/>
    <col min="14" max="16" width="12" customWidth="1"/>
    <col min="17" max="17" width="25.28515625" bestFit="1" customWidth="1"/>
    <col min="18" max="18" width="22.855468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12956</v>
      </c>
    </row>
    <row r="5" spans="2:18" ht="12.75" customHeight="1" x14ac:dyDescent="0.2"/>
    <row r="6" spans="2:18" ht="12.75" customHeight="1" thickBot="1" x14ac:dyDescent="0.25">
      <c r="B6" s="66" t="s">
        <v>2182</v>
      </c>
      <c r="C6" s="68" t="s">
        <v>2507</v>
      </c>
      <c r="D6" s="68" t="s">
        <v>2508</v>
      </c>
      <c r="E6" s="68" t="s">
        <v>2509</v>
      </c>
      <c r="F6" s="68" t="s">
        <v>2510</v>
      </c>
      <c r="G6" s="68" t="s">
        <v>2511</v>
      </c>
      <c r="H6" s="68" t="s">
        <v>2512</v>
      </c>
      <c r="I6" s="68" t="s">
        <v>2513</v>
      </c>
      <c r="J6" s="68" t="s">
        <v>2514</v>
      </c>
      <c r="K6" s="68" t="s">
        <v>2515</v>
      </c>
      <c r="L6" s="68" t="s">
        <v>2516</v>
      </c>
      <c r="M6" s="68" t="s">
        <v>2517</v>
      </c>
      <c r="N6" s="68" t="s">
        <v>2518</v>
      </c>
      <c r="O6" s="68" t="s">
        <v>2519</v>
      </c>
      <c r="P6" s="68" t="s">
        <v>2520</v>
      </c>
      <c r="Q6" s="68" t="s">
        <v>2521</v>
      </c>
      <c r="R6" s="68" t="s">
        <v>2522</v>
      </c>
    </row>
    <row r="7" spans="2:18" ht="12.75" customHeight="1" thickBot="1" x14ac:dyDescent="0.25">
      <c r="B7" s="92" t="s">
        <v>2183</v>
      </c>
      <c r="C7" s="80" t="s">
        <v>2507</v>
      </c>
      <c r="D7" s="80" t="s">
        <v>2507</v>
      </c>
      <c r="E7" s="80" t="s">
        <v>2507</v>
      </c>
      <c r="F7" s="80" t="s">
        <v>2507</v>
      </c>
      <c r="G7" s="80" t="s">
        <v>2507</v>
      </c>
      <c r="H7" s="80" t="s">
        <v>2507</v>
      </c>
      <c r="I7" s="80" t="s">
        <v>2507</v>
      </c>
      <c r="J7" s="80" t="s">
        <v>2507</v>
      </c>
      <c r="K7" s="80" t="s">
        <v>2507</v>
      </c>
      <c r="L7" s="80" t="s">
        <v>2507</v>
      </c>
      <c r="M7" s="80" t="s">
        <v>2507</v>
      </c>
      <c r="N7" s="80" t="s">
        <v>2507</v>
      </c>
      <c r="O7" s="80" t="s">
        <v>2507</v>
      </c>
      <c r="P7" s="80" t="s">
        <v>2507</v>
      </c>
      <c r="Q7" s="80" t="s">
        <v>2507</v>
      </c>
      <c r="R7" s="80" t="s">
        <v>2507</v>
      </c>
    </row>
    <row r="8" spans="2:18" ht="12.75" customHeight="1" x14ac:dyDescent="0.2">
      <c r="B8" s="59" t="s">
        <v>71</v>
      </c>
      <c r="C8" s="4" t="s">
        <v>2184</v>
      </c>
      <c r="D8" s="4" t="s">
        <v>72</v>
      </c>
      <c r="E8" s="4" t="s">
        <v>73</v>
      </c>
      <c r="F8" s="4" t="s">
        <v>74</v>
      </c>
      <c r="G8" s="4" t="s">
        <v>137</v>
      </c>
      <c r="H8" s="4" t="s">
        <v>75</v>
      </c>
      <c r="I8" s="4" t="s">
        <v>138</v>
      </c>
      <c r="J8" s="4" t="s">
        <v>2185</v>
      </c>
      <c r="K8" s="4" t="s">
        <v>76</v>
      </c>
      <c r="L8" s="4" t="s">
        <v>2186</v>
      </c>
      <c r="M8" s="4" t="s">
        <v>241</v>
      </c>
      <c r="N8" s="4" t="s">
        <v>139</v>
      </c>
      <c r="O8" s="4" t="s">
        <v>140</v>
      </c>
      <c r="P8" s="4" t="s">
        <v>9</v>
      </c>
      <c r="Q8" s="4" t="s">
        <v>80</v>
      </c>
      <c r="R8" s="62" t="s">
        <v>222</v>
      </c>
    </row>
    <row r="9" spans="2:18" ht="12.75" customHeight="1" x14ac:dyDescent="0.2">
      <c r="B9" s="70" t="s">
        <v>2507</v>
      </c>
      <c r="C9" s="56" t="s">
        <v>2507</v>
      </c>
      <c r="D9" s="56" t="s">
        <v>2507</v>
      </c>
      <c r="E9" s="56" t="s">
        <v>2507</v>
      </c>
      <c r="F9" s="56" t="s">
        <v>2507</v>
      </c>
      <c r="G9" s="6" t="s">
        <v>144</v>
      </c>
      <c r="H9" s="56" t="s">
        <v>2507</v>
      </c>
      <c r="I9" s="6" t="s">
        <v>145</v>
      </c>
      <c r="J9" s="56" t="s">
        <v>2507</v>
      </c>
      <c r="K9" s="56" t="s">
        <v>2507</v>
      </c>
      <c r="L9" s="6" t="s">
        <v>12</v>
      </c>
      <c r="M9" s="6" t="s">
        <v>12</v>
      </c>
      <c r="N9" s="6" t="s">
        <v>146</v>
      </c>
      <c r="O9" s="6" t="s">
        <v>147</v>
      </c>
      <c r="P9" s="6" t="s">
        <v>11</v>
      </c>
      <c r="Q9" s="6" t="s">
        <v>12</v>
      </c>
      <c r="R9" s="63" t="s">
        <v>12</v>
      </c>
    </row>
    <row r="10" spans="2:18" ht="12.75" customHeight="1" x14ac:dyDescent="0.2">
      <c r="B10" s="70" t="s">
        <v>2507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3" t="s">
        <v>153</v>
      </c>
    </row>
    <row r="11" spans="2:18" ht="12.75" customHeight="1" x14ac:dyDescent="0.2">
      <c r="B11" s="60" t="s">
        <v>2187</v>
      </c>
      <c r="C11" s="57" t="s">
        <v>2507</v>
      </c>
      <c r="D11" s="57" t="s">
        <v>2507</v>
      </c>
      <c r="E11" s="57" t="s">
        <v>2507</v>
      </c>
      <c r="F11" s="57" t="s">
        <v>2507</v>
      </c>
      <c r="G11" s="57" t="s">
        <v>2507</v>
      </c>
      <c r="H11" s="57" t="s">
        <v>2507</v>
      </c>
      <c r="I11" s="23">
        <v>2.6761810291880002</v>
      </c>
      <c r="J11" s="57" t="s">
        <v>2507</v>
      </c>
      <c r="K11" s="57" t="s">
        <v>2507</v>
      </c>
      <c r="L11" s="57" t="s">
        <v>2507</v>
      </c>
      <c r="M11" s="57" t="s">
        <v>2507</v>
      </c>
      <c r="N11" s="57" t="s">
        <v>2507</v>
      </c>
      <c r="O11" s="57" t="s">
        <v>2507</v>
      </c>
      <c r="P11" s="23">
        <v>36600.88665</v>
      </c>
      <c r="Q11" s="20">
        <v>1</v>
      </c>
      <c r="R11" s="64">
        <v>2.9998696068999998E-2</v>
      </c>
    </row>
    <row r="12" spans="2:18" ht="12.75" customHeight="1" x14ac:dyDescent="0.2">
      <c r="B12" s="60" t="s">
        <v>2188</v>
      </c>
      <c r="C12" s="57" t="s">
        <v>2507</v>
      </c>
      <c r="D12" s="57" t="s">
        <v>2507</v>
      </c>
      <c r="E12" s="57" t="s">
        <v>2507</v>
      </c>
      <c r="F12" s="57" t="s">
        <v>2507</v>
      </c>
      <c r="G12" s="57" t="s">
        <v>2507</v>
      </c>
      <c r="H12" s="57" t="s">
        <v>2507</v>
      </c>
      <c r="I12" s="23">
        <v>2.778457847086</v>
      </c>
      <c r="J12" s="57" t="s">
        <v>2507</v>
      </c>
      <c r="K12" s="57" t="s">
        <v>2507</v>
      </c>
      <c r="L12" s="57" t="s">
        <v>2507</v>
      </c>
      <c r="M12" s="57" t="s">
        <v>2507</v>
      </c>
      <c r="N12" s="57" t="s">
        <v>2507</v>
      </c>
      <c r="O12" s="57" t="s">
        <v>2507</v>
      </c>
      <c r="P12" s="23">
        <v>22320.225770000001</v>
      </c>
      <c r="Q12" s="20">
        <v>0.60982746083200001</v>
      </c>
      <c r="R12" s="64">
        <v>1.8294028652E-2</v>
      </c>
    </row>
    <row r="13" spans="2:18" ht="12.75" customHeight="1" x14ac:dyDescent="0.2">
      <c r="B13" s="60" t="s">
        <v>2189</v>
      </c>
      <c r="C13" s="57" t="s">
        <v>2507</v>
      </c>
      <c r="D13" s="57" t="s">
        <v>2507</v>
      </c>
      <c r="E13" s="57" t="s">
        <v>2507</v>
      </c>
      <c r="F13" s="57" t="s">
        <v>2507</v>
      </c>
      <c r="G13" s="57" t="s">
        <v>2507</v>
      </c>
      <c r="H13" s="57" t="s">
        <v>2507</v>
      </c>
      <c r="I13" s="28" t="s">
        <v>23</v>
      </c>
      <c r="J13" s="57" t="s">
        <v>2507</v>
      </c>
      <c r="K13" s="57" t="s">
        <v>2507</v>
      </c>
      <c r="L13" s="57" t="s">
        <v>2507</v>
      </c>
      <c r="M13" s="57" t="s">
        <v>2507</v>
      </c>
      <c r="N13" s="57" t="s">
        <v>2507</v>
      </c>
      <c r="O13" s="57" t="s">
        <v>2507</v>
      </c>
      <c r="P13" s="57" t="s">
        <v>2507</v>
      </c>
      <c r="Q13" s="57" t="s">
        <v>2507</v>
      </c>
      <c r="R13" s="71" t="s">
        <v>2507</v>
      </c>
    </row>
    <row r="14" spans="2:18" ht="12.75" customHeight="1" x14ac:dyDescent="0.2">
      <c r="B14" s="60" t="s">
        <v>2190</v>
      </c>
      <c r="C14" s="57" t="s">
        <v>2507</v>
      </c>
      <c r="D14" s="57" t="s">
        <v>2507</v>
      </c>
      <c r="E14" s="57" t="s">
        <v>2507</v>
      </c>
      <c r="F14" s="57" t="s">
        <v>2507</v>
      </c>
      <c r="G14" s="57" t="s">
        <v>2507</v>
      </c>
      <c r="H14" s="57" t="s">
        <v>2507</v>
      </c>
      <c r="I14" s="23">
        <v>3.6402109806610001</v>
      </c>
      <c r="J14" s="57" t="s">
        <v>2507</v>
      </c>
      <c r="K14" s="57" t="s">
        <v>2507</v>
      </c>
      <c r="L14" s="57" t="s">
        <v>2507</v>
      </c>
      <c r="M14" s="57" t="s">
        <v>2507</v>
      </c>
      <c r="N14" s="57" t="s">
        <v>2507</v>
      </c>
      <c r="O14" s="57" t="s">
        <v>2507</v>
      </c>
      <c r="P14" s="23">
        <v>6507.4618300000002</v>
      </c>
      <c r="Q14" s="20">
        <v>0.17779519638999999</v>
      </c>
      <c r="R14" s="64">
        <v>5.3336240589999997E-3</v>
      </c>
    </row>
    <row r="15" spans="2:18" ht="12.75" customHeight="1" x14ac:dyDescent="0.2">
      <c r="B15" s="61" t="s">
        <v>2454</v>
      </c>
      <c r="C15" s="14" t="s">
        <v>2191</v>
      </c>
      <c r="D15" s="22">
        <v>11020113</v>
      </c>
      <c r="E15" s="94" t="s">
        <v>2507</v>
      </c>
      <c r="F15" s="14" t="s">
        <v>233</v>
      </c>
      <c r="G15" s="57" t="s">
        <v>2507</v>
      </c>
      <c r="H15" s="14" t="s">
        <v>234</v>
      </c>
      <c r="I15" s="25">
        <v>1.45</v>
      </c>
      <c r="J15" s="14" t="s">
        <v>2061</v>
      </c>
      <c r="K15" s="14" t="s">
        <v>49</v>
      </c>
      <c r="L15" s="13">
        <v>6.5199999999999994E-2</v>
      </c>
      <c r="M15" s="13">
        <v>6.4500000000000002E-2</v>
      </c>
      <c r="N15" s="24">
        <v>727019.23</v>
      </c>
      <c r="O15" s="24">
        <v>100.74</v>
      </c>
      <c r="P15" s="24">
        <v>732.39917000000003</v>
      </c>
      <c r="Q15" s="13">
        <v>2.0010421523000001E-2</v>
      </c>
      <c r="R15" s="65">
        <v>6.0028655299999996E-4</v>
      </c>
    </row>
    <row r="16" spans="2:18" ht="12.75" customHeight="1" x14ac:dyDescent="0.2">
      <c r="B16" s="61" t="s">
        <v>2474</v>
      </c>
      <c r="C16" s="14" t="s">
        <v>2191</v>
      </c>
      <c r="D16" s="22">
        <v>11020402</v>
      </c>
      <c r="E16" s="94" t="s">
        <v>2507</v>
      </c>
      <c r="F16" s="14" t="s">
        <v>233</v>
      </c>
      <c r="G16" s="57" t="s">
        <v>2507</v>
      </c>
      <c r="H16" s="14" t="s">
        <v>234</v>
      </c>
      <c r="I16" s="25">
        <v>1.45</v>
      </c>
      <c r="J16" s="14" t="s">
        <v>2061</v>
      </c>
      <c r="K16" s="14" t="s">
        <v>49</v>
      </c>
      <c r="L16" s="13">
        <v>6.5199999999999994E-2</v>
      </c>
      <c r="M16" s="13">
        <v>6.2399999999999997E-2</v>
      </c>
      <c r="N16" s="24">
        <v>184439.05</v>
      </c>
      <c r="O16" s="24">
        <v>101.03</v>
      </c>
      <c r="P16" s="24">
        <v>186.33877000000001</v>
      </c>
      <c r="Q16" s="13">
        <v>5.0910998899999999E-3</v>
      </c>
      <c r="R16" s="65">
        <v>1.5272635800000001E-4</v>
      </c>
    </row>
    <row r="17" spans="2:18" ht="12.75" customHeight="1" x14ac:dyDescent="0.2">
      <c r="B17" s="61" t="s">
        <v>2496</v>
      </c>
      <c r="C17" s="14" t="s">
        <v>2191</v>
      </c>
      <c r="D17" s="22">
        <v>11020429</v>
      </c>
      <c r="E17" s="94" t="s">
        <v>2507</v>
      </c>
      <c r="F17" s="14" t="s">
        <v>233</v>
      </c>
      <c r="G17" s="57" t="s">
        <v>2507</v>
      </c>
      <c r="H17" s="14" t="s">
        <v>234</v>
      </c>
      <c r="I17" s="25">
        <v>1.42</v>
      </c>
      <c r="J17" s="14" t="s">
        <v>2061</v>
      </c>
      <c r="K17" s="14" t="s">
        <v>49</v>
      </c>
      <c r="L17" s="13">
        <v>6.5199999999999994E-2</v>
      </c>
      <c r="M17" s="13">
        <v>9.0800000000000006E-2</v>
      </c>
      <c r="N17" s="24">
        <v>155966.18</v>
      </c>
      <c r="O17" s="24">
        <v>100</v>
      </c>
      <c r="P17" s="24">
        <v>155.96618000000001</v>
      </c>
      <c r="Q17" s="13">
        <v>4.2612678069999998E-3</v>
      </c>
      <c r="R17" s="65">
        <v>1.27832477E-4</v>
      </c>
    </row>
    <row r="18" spans="2:18" ht="12.75" customHeight="1" x14ac:dyDescent="0.2">
      <c r="B18" s="61" t="s">
        <v>2444</v>
      </c>
      <c r="C18" s="14" t="s">
        <v>2191</v>
      </c>
      <c r="D18" s="22">
        <v>11019931</v>
      </c>
      <c r="E18" s="94" t="s">
        <v>2507</v>
      </c>
      <c r="F18" s="14" t="s">
        <v>233</v>
      </c>
      <c r="G18" s="57" t="s">
        <v>2507</v>
      </c>
      <c r="H18" s="14" t="s">
        <v>234</v>
      </c>
      <c r="I18" s="25">
        <v>3.92</v>
      </c>
      <c r="J18" s="14" t="s">
        <v>2061</v>
      </c>
      <c r="K18" s="14" t="s">
        <v>49</v>
      </c>
      <c r="L18" s="13">
        <v>3.7999999999999999E-2</v>
      </c>
      <c r="M18" s="13">
        <v>0.1055</v>
      </c>
      <c r="N18" s="24">
        <v>205479.45</v>
      </c>
      <c r="O18" s="24">
        <v>96.89</v>
      </c>
      <c r="P18" s="24">
        <v>199.08904000000001</v>
      </c>
      <c r="Q18" s="13">
        <v>5.439459483E-3</v>
      </c>
      <c r="R18" s="65">
        <v>1.6317669099999999E-4</v>
      </c>
    </row>
    <row r="19" spans="2:18" ht="12.75" customHeight="1" x14ac:dyDescent="0.2">
      <c r="B19" s="61" t="s">
        <v>2391</v>
      </c>
      <c r="C19" s="14" t="s">
        <v>2191</v>
      </c>
      <c r="D19" s="22">
        <v>11019227</v>
      </c>
      <c r="E19" s="94" t="s">
        <v>2507</v>
      </c>
      <c r="F19" s="14" t="s">
        <v>233</v>
      </c>
      <c r="G19" s="57" t="s">
        <v>2507</v>
      </c>
      <c r="H19" s="14" t="s">
        <v>234</v>
      </c>
      <c r="I19" s="25">
        <v>5.42</v>
      </c>
      <c r="J19" s="14" t="s">
        <v>2061</v>
      </c>
      <c r="K19" s="14" t="s">
        <v>49</v>
      </c>
      <c r="L19" s="13">
        <v>3.7999999999999999E-2</v>
      </c>
      <c r="M19" s="13">
        <v>7.7600000000000002E-2</v>
      </c>
      <c r="N19" s="24">
        <v>2148213.7000000002</v>
      </c>
      <c r="O19" s="24">
        <v>89.09</v>
      </c>
      <c r="P19" s="24">
        <v>1913.8435899999999</v>
      </c>
      <c r="Q19" s="13">
        <v>5.2289541734000002E-2</v>
      </c>
      <c r="R19" s="65">
        <v>1.5686180700000001E-3</v>
      </c>
    </row>
    <row r="20" spans="2:18" ht="12.75" customHeight="1" x14ac:dyDescent="0.2">
      <c r="B20" s="61" t="s">
        <v>2392</v>
      </c>
      <c r="C20" s="14" t="s">
        <v>2191</v>
      </c>
      <c r="D20" s="22">
        <v>11019271</v>
      </c>
      <c r="E20" s="94" t="s">
        <v>2507</v>
      </c>
      <c r="F20" s="14" t="s">
        <v>233</v>
      </c>
      <c r="G20" s="57" t="s">
        <v>2507</v>
      </c>
      <c r="H20" s="14" t="s">
        <v>234</v>
      </c>
      <c r="I20" s="25">
        <v>5.42</v>
      </c>
      <c r="J20" s="14" t="s">
        <v>2061</v>
      </c>
      <c r="K20" s="14" t="s">
        <v>49</v>
      </c>
      <c r="L20" s="13">
        <v>3.7999999999999999E-2</v>
      </c>
      <c r="M20" s="13">
        <v>7.6799999999999993E-2</v>
      </c>
      <c r="N20" s="24">
        <v>76941.119999999995</v>
      </c>
      <c r="O20" s="24">
        <v>89.43</v>
      </c>
      <c r="P20" s="24">
        <v>68.808440000000004</v>
      </c>
      <c r="Q20" s="13">
        <v>1.8799664780000001E-3</v>
      </c>
      <c r="R20" s="65">
        <v>5.6396543021192601E-5</v>
      </c>
    </row>
    <row r="21" spans="2:18" ht="12.75" customHeight="1" x14ac:dyDescent="0.2">
      <c r="B21" s="61" t="s">
        <v>2393</v>
      </c>
      <c r="C21" s="14" t="s">
        <v>2191</v>
      </c>
      <c r="D21" s="22">
        <v>11019269</v>
      </c>
      <c r="E21" s="94" t="s">
        <v>2507</v>
      </c>
      <c r="F21" s="14" t="s">
        <v>233</v>
      </c>
      <c r="G21" s="57" t="s">
        <v>2507</v>
      </c>
      <c r="H21" s="14" t="s">
        <v>234</v>
      </c>
      <c r="I21" s="25">
        <v>5.42</v>
      </c>
      <c r="J21" s="14" t="s">
        <v>2061</v>
      </c>
      <c r="K21" s="14" t="s">
        <v>49</v>
      </c>
      <c r="L21" s="13">
        <v>3.7999999999999999E-2</v>
      </c>
      <c r="M21" s="13">
        <v>8.9899999999999994E-2</v>
      </c>
      <c r="N21" s="24">
        <v>295927.40000000002</v>
      </c>
      <c r="O21" s="24">
        <v>83.39</v>
      </c>
      <c r="P21" s="24">
        <v>246.77386000000001</v>
      </c>
      <c r="Q21" s="13">
        <v>6.7422918560000001E-3</v>
      </c>
      <c r="R21" s="65">
        <v>2.0225996400000001E-4</v>
      </c>
    </row>
    <row r="22" spans="2:18" ht="12.75" customHeight="1" x14ac:dyDescent="0.2">
      <c r="B22" s="61" t="s">
        <v>2398</v>
      </c>
      <c r="C22" s="14" t="s">
        <v>2191</v>
      </c>
      <c r="D22" s="22">
        <v>11019576</v>
      </c>
      <c r="E22" s="94" t="s">
        <v>2507</v>
      </c>
      <c r="F22" s="14" t="s">
        <v>233</v>
      </c>
      <c r="G22" s="57" t="s">
        <v>2507</v>
      </c>
      <c r="H22" s="14" t="s">
        <v>234</v>
      </c>
      <c r="I22" s="25">
        <v>5.42</v>
      </c>
      <c r="J22" s="14" t="s">
        <v>2061</v>
      </c>
      <c r="K22" s="14" t="s">
        <v>49</v>
      </c>
      <c r="L22" s="13">
        <v>3.7999999999999999E-2</v>
      </c>
      <c r="M22" s="13">
        <v>6.4899999999999999E-2</v>
      </c>
      <c r="N22" s="24">
        <v>1797485</v>
      </c>
      <c r="O22" s="24">
        <v>93.28</v>
      </c>
      <c r="P22" s="24">
        <v>1676.6940099999999</v>
      </c>
      <c r="Q22" s="13">
        <v>4.5810201976999997E-2</v>
      </c>
      <c r="R22" s="65">
        <v>1.374246326E-3</v>
      </c>
    </row>
    <row r="23" spans="2:18" ht="12.75" customHeight="1" x14ac:dyDescent="0.2">
      <c r="B23" s="61" t="s">
        <v>2402</v>
      </c>
      <c r="C23" s="14" t="s">
        <v>2191</v>
      </c>
      <c r="D23" s="22">
        <v>11019588</v>
      </c>
      <c r="E23" s="94" t="s">
        <v>2507</v>
      </c>
      <c r="F23" s="14" t="s">
        <v>233</v>
      </c>
      <c r="G23" s="57" t="s">
        <v>2507</v>
      </c>
      <c r="H23" s="14" t="s">
        <v>234</v>
      </c>
      <c r="I23" s="14">
        <v>6.95</v>
      </c>
      <c r="J23" s="14" t="s">
        <v>2061</v>
      </c>
      <c r="K23" s="14" t="s">
        <v>49</v>
      </c>
      <c r="L23" s="13">
        <v>0</v>
      </c>
      <c r="M23" s="40">
        <v>0.1062</v>
      </c>
      <c r="N23" s="24">
        <v>1136079.99</v>
      </c>
      <c r="O23" s="24">
        <v>99.03</v>
      </c>
      <c r="P23" s="24">
        <v>1125.0600099999999</v>
      </c>
      <c r="Q23" s="13">
        <v>3.0738599879999998E-2</v>
      </c>
      <c r="R23" s="65">
        <v>9.22117915E-4</v>
      </c>
    </row>
    <row r="24" spans="2:18" ht="12.75" customHeight="1" x14ac:dyDescent="0.2">
      <c r="B24" s="61" t="s">
        <v>2412</v>
      </c>
      <c r="C24" s="14" t="s">
        <v>2191</v>
      </c>
      <c r="D24" s="22">
        <v>11019897</v>
      </c>
      <c r="E24" s="94" t="s">
        <v>2507</v>
      </c>
      <c r="F24" s="14" t="s">
        <v>233</v>
      </c>
      <c r="G24" s="57" t="s">
        <v>2507</v>
      </c>
      <c r="H24" s="14" t="s">
        <v>234</v>
      </c>
      <c r="I24" s="14">
        <v>6.95</v>
      </c>
      <c r="J24" s="14" t="s">
        <v>2061</v>
      </c>
      <c r="K24" s="14" t="s">
        <v>49</v>
      </c>
      <c r="L24" s="13">
        <v>0</v>
      </c>
      <c r="M24" s="40">
        <v>0.1062</v>
      </c>
      <c r="N24" s="24">
        <v>168890.4</v>
      </c>
      <c r="O24" s="24">
        <v>99.87</v>
      </c>
      <c r="P24" s="24">
        <v>168.67084</v>
      </c>
      <c r="Q24" s="13">
        <v>4.6083812559999998E-3</v>
      </c>
      <c r="R24" s="65">
        <v>1.38245428E-4</v>
      </c>
    </row>
    <row r="25" spans="2:18" ht="12.75" customHeight="1" x14ac:dyDescent="0.2">
      <c r="B25" s="61" t="s">
        <v>2466</v>
      </c>
      <c r="C25" s="14" t="s">
        <v>2191</v>
      </c>
      <c r="D25" s="22">
        <v>11020126</v>
      </c>
      <c r="E25" s="94" t="s">
        <v>2507</v>
      </c>
      <c r="F25" s="14" t="s">
        <v>233</v>
      </c>
      <c r="G25" s="57" t="s">
        <v>2507</v>
      </c>
      <c r="H25" s="14" t="s">
        <v>234</v>
      </c>
      <c r="I25" s="25">
        <v>5.42</v>
      </c>
      <c r="J25" s="14" t="s">
        <v>2061</v>
      </c>
      <c r="K25" s="14" t="s">
        <v>49</v>
      </c>
      <c r="L25" s="13">
        <v>3.7999999999999999E-2</v>
      </c>
      <c r="M25" s="13">
        <v>3.7499999999999999E-2</v>
      </c>
      <c r="N25" s="24">
        <v>32880.82</v>
      </c>
      <c r="O25" s="24">
        <v>102.85</v>
      </c>
      <c r="P25" s="24">
        <v>33.817920000000001</v>
      </c>
      <c r="Q25" s="13">
        <v>9.2396450100000005E-4</v>
      </c>
      <c r="R25" s="65">
        <v>2.7717730269240901E-5</v>
      </c>
    </row>
    <row r="26" spans="2:18" ht="12.75" customHeight="1" x14ac:dyDescent="0.2">
      <c r="B26" s="60" t="s">
        <v>2192</v>
      </c>
      <c r="C26" s="57" t="s">
        <v>2507</v>
      </c>
      <c r="D26" s="57" t="s">
        <v>2507</v>
      </c>
      <c r="E26" s="57" t="s">
        <v>2507</v>
      </c>
      <c r="F26" s="57" t="s">
        <v>2507</v>
      </c>
      <c r="G26" s="57" t="s">
        <v>2507</v>
      </c>
      <c r="H26" s="57" t="s">
        <v>2507</v>
      </c>
      <c r="I26" s="28" t="s">
        <v>23</v>
      </c>
      <c r="J26" s="57" t="s">
        <v>2507</v>
      </c>
      <c r="K26" s="57" t="s">
        <v>2507</v>
      </c>
      <c r="L26" s="57" t="s">
        <v>2507</v>
      </c>
      <c r="M26" s="57" t="s">
        <v>2507</v>
      </c>
      <c r="N26" s="57" t="s">
        <v>2507</v>
      </c>
      <c r="O26" s="57" t="s">
        <v>2507</v>
      </c>
      <c r="P26" s="57" t="s">
        <v>2507</v>
      </c>
      <c r="Q26" s="57" t="s">
        <v>2507</v>
      </c>
      <c r="R26" s="71" t="s">
        <v>2507</v>
      </c>
    </row>
    <row r="27" spans="2:18" ht="12.75" customHeight="1" x14ac:dyDescent="0.2">
      <c r="B27" s="60" t="s">
        <v>2193</v>
      </c>
      <c r="C27" s="57" t="s">
        <v>2507</v>
      </c>
      <c r="D27" s="57" t="s">
        <v>2507</v>
      </c>
      <c r="E27" s="57" t="s">
        <v>2507</v>
      </c>
      <c r="F27" s="57" t="s">
        <v>2507</v>
      </c>
      <c r="G27" s="57" t="s">
        <v>2507</v>
      </c>
      <c r="H27" s="57" t="s">
        <v>2507</v>
      </c>
      <c r="I27" s="23">
        <v>1.75895525132</v>
      </c>
      <c r="J27" s="57" t="s">
        <v>2507</v>
      </c>
      <c r="K27" s="57" t="s">
        <v>2507</v>
      </c>
      <c r="L27" s="57" t="s">
        <v>2507</v>
      </c>
      <c r="M27" s="57" t="s">
        <v>2507</v>
      </c>
      <c r="N27" s="57" t="s">
        <v>2507</v>
      </c>
      <c r="O27" s="57" t="s">
        <v>2507</v>
      </c>
      <c r="P27" s="23">
        <v>10277.591259999999</v>
      </c>
      <c r="Q27" s="20">
        <v>0.28080170183499997</v>
      </c>
      <c r="R27" s="64">
        <v>8.4236849089999993E-3</v>
      </c>
    </row>
    <row r="28" spans="2:18" ht="12.75" customHeight="1" x14ac:dyDescent="0.2">
      <c r="B28" s="61" t="s">
        <v>2478</v>
      </c>
      <c r="C28" s="14" t="s">
        <v>2191</v>
      </c>
      <c r="D28" s="22">
        <v>11020407</v>
      </c>
      <c r="E28" s="94" t="s">
        <v>2507</v>
      </c>
      <c r="F28" s="14" t="s">
        <v>233</v>
      </c>
      <c r="G28" s="57" t="s">
        <v>2507</v>
      </c>
      <c r="H28" s="14" t="s">
        <v>234</v>
      </c>
      <c r="I28" s="25">
        <v>5.37</v>
      </c>
      <c r="J28" s="14" t="s">
        <v>2061</v>
      </c>
      <c r="K28" s="14" t="s">
        <v>49</v>
      </c>
      <c r="L28" s="13">
        <v>0.06</v>
      </c>
      <c r="M28" s="13">
        <v>5.7700000000000001E-2</v>
      </c>
      <c r="N28" s="24">
        <v>99000</v>
      </c>
      <c r="O28" s="24">
        <v>101.17</v>
      </c>
      <c r="P28" s="24">
        <v>100.1583</v>
      </c>
      <c r="Q28" s="13">
        <v>2.7364992800000001E-3</v>
      </c>
      <c r="R28" s="65">
        <v>8.2091410223506203E-5</v>
      </c>
    </row>
    <row r="29" spans="2:18" ht="12.75" customHeight="1" x14ac:dyDescent="0.2">
      <c r="B29" s="61" t="s">
        <v>2413</v>
      </c>
      <c r="C29" s="14" t="s">
        <v>2191</v>
      </c>
      <c r="D29" s="22">
        <v>11019903</v>
      </c>
      <c r="E29" s="94" t="s">
        <v>2507</v>
      </c>
      <c r="F29" s="14" t="s">
        <v>233</v>
      </c>
      <c r="G29" s="57" t="s">
        <v>2507</v>
      </c>
      <c r="H29" s="14" t="s">
        <v>234</v>
      </c>
      <c r="I29" s="25">
        <v>5.27</v>
      </c>
      <c r="J29" s="14" t="s">
        <v>2061</v>
      </c>
      <c r="K29" s="14" t="s">
        <v>49</v>
      </c>
      <c r="L29" s="13">
        <v>0.06</v>
      </c>
      <c r="M29" s="13">
        <v>9.6699999999999994E-2</v>
      </c>
      <c r="N29" s="24">
        <v>6000</v>
      </c>
      <c r="O29" s="24">
        <v>83.43</v>
      </c>
      <c r="P29" s="24">
        <v>5.0057999999999998</v>
      </c>
      <c r="Q29" s="13">
        <v>1.3676717800000001E-4</v>
      </c>
      <c r="R29" s="65">
        <v>4.1028370219625101E-6</v>
      </c>
    </row>
    <row r="30" spans="2:18" ht="12.75" customHeight="1" x14ac:dyDescent="0.2">
      <c r="B30" s="61" t="s">
        <v>2414</v>
      </c>
      <c r="C30" s="14" t="s">
        <v>2191</v>
      </c>
      <c r="D30" s="22">
        <v>11019909</v>
      </c>
      <c r="E30" s="94" t="s">
        <v>2507</v>
      </c>
      <c r="F30" s="14" t="s">
        <v>233</v>
      </c>
      <c r="G30" s="57" t="s">
        <v>2507</v>
      </c>
      <c r="H30" s="14" t="s">
        <v>234</v>
      </c>
      <c r="I30" s="25">
        <v>5.32</v>
      </c>
      <c r="J30" s="14" t="s">
        <v>2061</v>
      </c>
      <c r="K30" s="14" t="s">
        <v>49</v>
      </c>
      <c r="L30" s="13">
        <v>0.06</v>
      </c>
      <c r="M30" s="13">
        <v>7.8E-2</v>
      </c>
      <c r="N30" s="24">
        <v>5175</v>
      </c>
      <c r="O30" s="24">
        <v>91.39</v>
      </c>
      <c r="P30" s="24">
        <v>4.7294299999999998</v>
      </c>
      <c r="Q30" s="13">
        <v>1.2921626799999999E-4</v>
      </c>
      <c r="R30" s="65">
        <v>3.8763195686563899E-6</v>
      </c>
    </row>
    <row r="31" spans="2:18" ht="12.75" customHeight="1" x14ac:dyDescent="0.2">
      <c r="B31" s="61" t="s">
        <v>2457</v>
      </c>
      <c r="C31" s="14" t="s">
        <v>2191</v>
      </c>
      <c r="D31" s="22">
        <v>11020117</v>
      </c>
      <c r="E31" s="94" t="s">
        <v>2507</v>
      </c>
      <c r="F31" s="14" t="s">
        <v>233</v>
      </c>
      <c r="G31" s="57" t="s">
        <v>2507</v>
      </c>
      <c r="H31" s="14" t="s">
        <v>234</v>
      </c>
      <c r="I31" s="25">
        <v>5.38</v>
      </c>
      <c r="J31" s="14" t="s">
        <v>2061</v>
      </c>
      <c r="K31" s="14" t="s">
        <v>49</v>
      </c>
      <c r="L31" s="13">
        <v>0.06</v>
      </c>
      <c r="M31" s="13">
        <v>5.4699999999999999E-2</v>
      </c>
      <c r="N31" s="24">
        <v>18000</v>
      </c>
      <c r="O31" s="24">
        <v>102.72</v>
      </c>
      <c r="P31" s="24">
        <v>18.489599999999999</v>
      </c>
      <c r="Q31" s="13">
        <v>5.0516808900000004E-4</v>
      </c>
      <c r="R31" s="65">
        <v>1.5154383994821599E-5</v>
      </c>
    </row>
    <row r="32" spans="2:18" ht="12.75" customHeight="1" x14ac:dyDescent="0.2">
      <c r="B32" s="61" t="s">
        <v>2460</v>
      </c>
      <c r="C32" s="14" t="s">
        <v>2191</v>
      </c>
      <c r="D32" s="22">
        <v>11020121</v>
      </c>
      <c r="E32" s="94" t="s">
        <v>2507</v>
      </c>
      <c r="F32" s="14" t="s">
        <v>233</v>
      </c>
      <c r="G32" s="57" t="s">
        <v>2507</v>
      </c>
      <c r="H32" s="14" t="s">
        <v>234</v>
      </c>
      <c r="I32" s="25">
        <v>5.38</v>
      </c>
      <c r="J32" s="14" t="s">
        <v>2061</v>
      </c>
      <c r="K32" s="14" t="s">
        <v>49</v>
      </c>
      <c r="L32" s="13">
        <v>0.06</v>
      </c>
      <c r="M32" s="13">
        <v>5.45E-2</v>
      </c>
      <c r="N32" s="24">
        <v>7500</v>
      </c>
      <c r="O32" s="24">
        <v>102.84</v>
      </c>
      <c r="P32" s="24">
        <v>7.7130000000000001</v>
      </c>
      <c r="Q32" s="13">
        <v>2.1073259900000001E-4</v>
      </c>
      <c r="R32" s="65">
        <v>6.3217032143507097E-6</v>
      </c>
    </row>
    <row r="33" spans="2:18" ht="12.75" customHeight="1" x14ac:dyDescent="0.2">
      <c r="B33" s="61" t="s">
        <v>2469</v>
      </c>
      <c r="C33" s="14" t="s">
        <v>2191</v>
      </c>
      <c r="D33" s="22">
        <v>11020130</v>
      </c>
      <c r="E33" s="94" t="s">
        <v>2507</v>
      </c>
      <c r="F33" s="14" t="s">
        <v>233</v>
      </c>
      <c r="G33" s="57" t="s">
        <v>2507</v>
      </c>
      <c r="H33" s="14" t="s">
        <v>234</v>
      </c>
      <c r="I33" s="25">
        <v>5.37</v>
      </c>
      <c r="J33" s="14" t="s">
        <v>2061</v>
      </c>
      <c r="K33" s="14" t="s">
        <v>49</v>
      </c>
      <c r="L33" s="13">
        <v>0.06</v>
      </c>
      <c r="M33" s="13">
        <v>5.6000000000000001E-2</v>
      </c>
      <c r="N33" s="24">
        <v>16923</v>
      </c>
      <c r="O33" s="24">
        <v>102.04</v>
      </c>
      <c r="P33" s="24">
        <v>17.268229999999999</v>
      </c>
      <c r="Q33" s="13">
        <v>4.7179813300000001E-4</v>
      </c>
      <c r="R33" s="65">
        <v>1.4153328808135301E-5</v>
      </c>
    </row>
    <row r="34" spans="2:18" ht="12.75" customHeight="1" x14ac:dyDescent="0.2">
      <c r="B34" s="61" t="s">
        <v>2472</v>
      </c>
      <c r="C34" s="14" t="s">
        <v>2191</v>
      </c>
      <c r="D34" s="22">
        <v>11020133</v>
      </c>
      <c r="E34" s="94" t="s">
        <v>2507</v>
      </c>
      <c r="F34" s="14" t="s">
        <v>233</v>
      </c>
      <c r="G34" s="57" t="s">
        <v>2507</v>
      </c>
      <c r="H34" s="14" t="s">
        <v>234</v>
      </c>
      <c r="I34" s="25">
        <v>5.37</v>
      </c>
      <c r="J34" s="14" t="s">
        <v>2061</v>
      </c>
      <c r="K34" s="14" t="s">
        <v>49</v>
      </c>
      <c r="L34" s="13">
        <v>0.06</v>
      </c>
      <c r="M34" s="13">
        <v>5.6399999999999999E-2</v>
      </c>
      <c r="N34" s="24">
        <v>33600</v>
      </c>
      <c r="O34" s="24">
        <v>101.86</v>
      </c>
      <c r="P34" s="24">
        <v>34.224960000000003</v>
      </c>
      <c r="Q34" s="13">
        <v>9.3508554299999999E-4</v>
      </c>
      <c r="R34" s="65">
        <v>2.8051347030082299E-5</v>
      </c>
    </row>
    <row r="35" spans="2:18" ht="12.75" customHeight="1" x14ac:dyDescent="0.2">
      <c r="B35" s="61" t="s">
        <v>2473</v>
      </c>
      <c r="C35" s="14" t="s">
        <v>2191</v>
      </c>
      <c r="D35" s="22">
        <v>11020135</v>
      </c>
      <c r="E35" s="94" t="s">
        <v>2507</v>
      </c>
      <c r="F35" s="14" t="s">
        <v>233</v>
      </c>
      <c r="G35" s="57" t="s">
        <v>2507</v>
      </c>
      <c r="H35" s="14" t="s">
        <v>234</v>
      </c>
      <c r="I35" s="25">
        <v>5.37</v>
      </c>
      <c r="J35" s="14" t="s">
        <v>2061</v>
      </c>
      <c r="K35" s="14" t="s">
        <v>49</v>
      </c>
      <c r="L35" s="13">
        <v>0.06</v>
      </c>
      <c r="M35" s="13">
        <v>5.7700000000000001E-2</v>
      </c>
      <c r="N35" s="24">
        <v>49500</v>
      </c>
      <c r="O35" s="24">
        <v>101.18</v>
      </c>
      <c r="P35" s="24">
        <v>50.084099999999999</v>
      </c>
      <c r="Q35" s="13">
        <v>1.368384883E-3</v>
      </c>
      <c r="R35" s="65">
        <v>4.1049762214166003E-5</v>
      </c>
    </row>
    <row r="36" spans="2:18" ht="12.75" customHeight="1" x14ac:dyDescent="0.2">
      <c r="B36" s="61" t="s">
        <v>2484</v>
      </c>
      <c r="C36" s="14" t="s">
        <v>2191</v>
      </c>
      <c r="D36" s="22">
        <v>11020415</v>
      </c>
      <c r="E36" s="94" t="s">
        <v>2507</v>
      </c>
      <c r="F36" s="14" t="s">
        <v>233</v>
      </c>
      <c r="G36" s="57" t="s">
        <v>2507</v>
      </c>
      <c r="H36" s="14" t="s">
        <v>234</v>
      </c>
      <c r="I36" s="25">
        <v>5.37</v>
      </c>
      <c r="J36" s="14" t="s">
        <v>2061</v>
      </c>
      <c r="K36" s="14" t="s">
        <v>49</v>
      </c>
      <c r="L36" s="13">
        <v>0.08</v>
      </c>
      <c r="M36" s="13">
        <v>5.8999999999999997E-2</v>
      </c>
      <c r="N36" s="24">
        <v>34644</v>
      </c>
      <c r="O36" s="24">
        <v>100.49</v>
      </c>
      <c r="P36" s="24">
        <v>34.813760000000002</v>
      </c>
      <c r="Q36" s="13">
        <v>9.5117258499999996E-4</v>
      </c>
      <c r="R36" s="65">
        <v>2.85339373130603E-5</v>
      </c>
    </row>
    <row r="37" spans="2:18" ht="12.75" customHeight="1" x14ac:dyDescent="0.2">
      <c r="B37" s="61" t="s">
        <v>2491</v>
      </c>
      <c r="C37" s="14" t="s">
        <v>2191</v>
      </c>
      <c r="D37" s="22">
        <v>11020424</v>
      </c>
      <c r="E37" s="94" t="s">
        <v>2507</v>
      </c>
      <c r="F37" s="14" t="s">
        <v>233</v>
      </c>
      <c r="G37" s="57" t="s">
        <v>2507</v>
      </c>
      <c r="H37" s="14" t="s">
        <v>234</v>
      </c>
      <c r="I37" s="25">
        <v>5.39</v>
      </c>
      <c r="J37" s="14" t="s">
        <v>2061</v>
      </c>
      <c r="K37" s="14" t="s">
        <v>49</v>
      </c>
      <c r="L37" s="13">
        <v>0.08</v>
      </c>
      <c r="M37" s="13">
        <v>5.1299999999999998E-2</v>
      </c>
      <c r="N37" s="24">
        <v>47700</v>
      </c>
      <c r="O37" s="24">
        <v>104.53</v>
      </c>
      <c r="P37" s="24">
        <v>49.860810000000001</v>
      </c>
      <c r="Q37" s="13">
        <v>1.3622842110000001E-3</v>
      </c>
      <c r="R37" s="65">
        <v>4.0866750012593099E-5</v>
      </c>
    </row>
    <row r="38" spans="2:18" ht="12.75" customHeight="1" x14ac:dyDescent="0.2">
      <c r="B38" s="61" t="s">
        <v>2501</v>
      </c>
      <c r="C38" s="14" t="s">
        <v>2191</v>
      </c>
      <c r="D38" s="22">
        <v>11020436</v>
      </c>
      <c r="E38" s="94" t="s">
        <v>2507</v>
      </c>
      <c r="F38" s="14" t="s">
        <v>233</v>
      </c>
      <c r="G38" s="57" t="s">
        <v>2507</v>
      </c>
      <c r="H38" s="14" t="s">
        <v>234</v>
      </c>
      <c r="I38" s="14">
        <v>5.36</v>
      </c>
      <c r="J38" s="14" t="s">
        <v>2061</v>
      </c>
      <c r="K38" s="14" t="s">
        <v>49</v>
      </c>
      <c r="L38" s="13">
        <v>0.08</v>
      </c>
      <c r="M38" s="40">
        <v>6.0999999999999999E-2</v>
      </c>
      <c r="N38" s="24">
        <v>105171</v>
      </c>
      <c r="O38" s="24">
        <v>100</v>
      </c>
      <c r="P38" s="24">
        <v>105.17100000000001</v>
      </c>
      <c r="Q38" s="13">
        <v>2.8734549790000001E-3</v>
      </c>
      <c r="R38" s="65">
        <v>8.6199902600347293E-5</v>
      </c>
    </row>
    <row r="39" spans="2:18" ht="12.75" customHeight="1" x14ac:dyDescent="0.2">
      <c r="B39" s="61" t="s">
        <v>2420</v>
      </c>
      <c r="C39" s="14" t="s">
        <v>2191</v>
      </c>
      <c r="D39" s="22">
        <v>11019691</v>
      </c>
      <c r="E39" s="94" t="s">
        <v>2507</v>
      </c>
      <c r="F39" s="14" t="s">
        <v>233</v>
      </c>
      <c r="G39" s="57" t="s">
        <v>2507</v>
      </c>
      <c r="H39" s="14" t="s">
        <v>234</v>
      </c>
      <c r="I39" s="25">
        <v>5.4</v>
      </c>
      <c r="J39" s="14" t="s">
        <v>2061</v>
      </c>
      <c r="K39" s="14" t="s">
        <v>49</v>
      </c>
      <c r="L39" s="13">
        <v>0.06</v>
      </c>
      <c r="M39" s="13">
        <v>6.2300000000000001E-2</v>
      </c>
      <c r="N39" s="24">
        <v>402</v>
      </c>
      <c r="O39" s="24">
        <v>96.65</v>
      </c>
      <c r="P39" s="24">
        <v>0.38852999999999999</v>
      </c>
      <c r="Q39" s="13">
        <v>1.0615316610096401E-5</v>
      </c>
      <c r="R39" s="65">
        <v>3.1844565666688499E-7</v>
      </c>
    </row>
    <row r="40" spans="2:18" ht="12.75" customHeight="1" x14ac:dyDescent="0.2">
      <c r="B40" s="61" t="s">
        <v>2415</v>
      </c>
      <c r="C40" s="14" t="s">
        <v>2191</v>
      </c>
      <c r="D40" s="22">
        <v>11019895</v>
      </c>
      <c r="E40" s="94" t="s">
        <v>2507</v>
      </c>
      <c r="F40" s="14" t="s">
        <v>233</v>
      </c>
      <c r="G40" s="57" t="s">
        <v>2507</v>
      </c>
      <c r="H40" s="14" t="s">
        <v>234</v>
      </c>
      <c r="I40" s="25">
        <v>5.28</v>
      </c>
      <c r="J40" s="14" t="s">
        <v>2061</v>
      </c>
      <c r="K40" s="14" t="s">
        <v>49</v>
      </c>
      <c r="L40" s="13">
        <v>0.06</v>
      </c>
      <c r="M40" s="13">
        <v>9.2100000000000001E-2</v>
      </c>
      <c r="N40" s="24">
        <v>7500</v>
      </c>
      <c r="O40" s="24">
        <v>85.31</v>
      </c>
      <c r="P40" s="24">
        <v>6.39825</v>
      </c>
      <c r="Q40" s="13">
        <v>1.7481133800000001E-4</v>
      </c>
      <c r="R40" s="65">
        <v>5.2441122249733499E-6</v>
      </c>
    </row>
    <row r="41" spans="2:18" ht="12.75" customHeight="1" x14ac:dyDescent="0.2">
      <c r="B41" s="61" t="s">
        <v>2421</v>
      </c>
      <c r="C41" s="14" t="s">
        <v>2191</v>
      </c>
      <c r="D41" s="22">
        <v>11019586</v>
      </c>
      <c r="E41" s="94" t="s">
        <v>2507</v>
      </c>
      <c r="F41" s="14" t="s">
        <v>233</v>
      </c>
      <c r="G41" s="57" t="s">
        <v>2507</v>
      </c>
      <c r="H41" s="14" t="s">
        <v>234</v>
      </c>
      <c r="I41" s="25">
        <v>5.39</v>
      </c>
      <c r="J41" s="14" t="s">
        <v>2061</v>
      </c>
      <c r="K41" s="14" t="s">
        <v>49</v>
      </c>
      <c r="L41" s="13">
        <v>0.06</v>
      </c>
      <c r="M41" s="13">
        <v>9.4600000000000004E-2</v>
      </c>
      <c r="N41" s="24">
        <v>66675</v>
      </c>
      <c r="O41" s="24">
        <v>79.73</v>
      </c>
      <c r="P41" s="24">
        <v>53.159979999999997</v>
      </c>
      <c r="Q41" s="13">
        <v>1.4524232839999999E-3</v>
      </c>
      <c r="R41" s="65">
        <v>4.3570804672736901E-5</v>
      </c>
    </row>
    <row r="42" spans="2:18" x14ac:dyDescent="0.2">
      <c r="B42" s="61" t="s">
        <v>2436</v>
      </c>
      <c r="C42" s="14" t="s">
        <v>2191</v>
      </c>
      <c r="D42" s="22">
        <v>11019979</v>
      </c>
      <c r="E42" s="94" t="s">
        <v>2507</v>
      </c>
      <c r="F42" s="14" t="s">
        <v>233</v>
      </c>
      <c r="G42" s="57" t="s">
        <v>2507</v>
      </c>
      <c r="H42" s="14" t="s">
        <v>234</v>
      </c>
      <c r="I42" s="25">
        <v>5.35</v>
      </c>
      <c r="J42" s="14" t="s">
        <v>2061</v>
      </c>
      <c r="K42" s="14" t="s">
        <v>49</v>
      </c>
      <c r="L42" s="13">
        <v>0.06</v>
      </c>
      <c r="M42" s="13">
        <v>6.6699999999999995E-2</v>
      </c>
      <c r="N42" s="24">
        <v>12600</v>
      </c>
      <c r="O42" s="24">
        <v>96.67</v>
      </c>
      <c r="P42" s="24">
        <v>12.18042</v>
      </c>
      <c r="Q42" s="13">
        <v>3.3279029800000002E-4</v>
      </c>
      <c r="R42" s="65">
        <v>9.9832750247817595E-6</v>
      </c>
    </row>
    <row r="43" spans="2:18" x14ac:dyDescent="0.2">
      <c r="B43" s="61" t="s">
        <v>2446</v>
      </c>
      <c r="C43" s="14" t="s">
        <v>2191</v>
      </c>
      <c r="D43" s="22">
        <v>11019936</v>
      </c>
      <c r="E43" s="94" t="s">
        <v>2507</v>
      </c>
      <c r="F43" s="14" t="s">
        <v>233</v>
      </c>
      <c r="G43" s="57" t="s">
        <v>2507</v>
      </c>
      <c r="H43" s="14" t="s">
        <v>234</v>
      </c>
      <c r="I43" s="14" t="s">
        <v>23</v>
      </c>
      <c r="J43" s="14" t="s">
        <v>2061</v>
      </c>
      <c r="K43" s="14" t="s">
        <v>49</v>
      </c>
      <c r="L43" s="13">
        <v>0.06</v>
      </c>
      <c r="M43" s="14" t="s">
        <v>24</v>
      </c>
      <c r="N43" s="24">
        <v>16239</v>
      </c>
      <c r="O43" s="24">
        <v>99.52</v>
      </c>
      <c r="P43" s="24">
        <v>16.161049999999999</v>
      </c>
      <c r="Q43" s="13">
        <v>4.4154804599999997E-4</v>
      </c>
      <c r="R43" s="65">
        <v>1.32458656466074E-5</v>
      </c>
    </row>
    <row r="44" spans="2:18" x14ac:dyDescent="0.2">
      <c r="B44" s="61" t="s">
        <v>2455</v>
      </c>
      <c r="C44" s="14" t="s">
        <v>2191</v>
      </c>
      <c r="D44" s="22">
        <v>11020115</v>
      </c>
      <c r="E44" s="94" t="s">
        <v>2507</v>
      </c>
      <c r="F44" s="14" t="s">
        <v>233</v>
      </c>
      <c r="G44" s="57" t="s">
        <v>2507</v>
      </c>
      <c r="H44" s="14" t="s">
        <v>234</v>
      </c>
      <c r="I44" s="25">
        <v>5.39</v>
      </c>
      <c r="J44" s="14" t="s">
        <v>2061</v>
      </c>
      <c r="K44" s="14" t="s">
        <v>49</v>
      </c>
      <c r="L44" s="13">
        <v>0.06</v>
      </c>
      <c r="M44" s="13">
        <v>5.0900000000000001E-2</v>
      </c>
      <c r="N44" s="24">
        <v>10500</v>
      </c>
      <c r="O44" s="24">
        <v>104.71</v>
      </c>
      <c r="P44" s="24">
        <v>10.99455</v>
      </c>
      <c r="Q44" s="13">
        <v>3.0039026300000002E-4</v>
      </c>
      <c r="R44" s="65">
        <v>9.0113162291377707E-6</v>
      </c>
    </row>
    <row r="45" spans="2:18" x14ac:dyDescent="0.2">
      <c r="B45" s="61" t="s">
        <v>2422</v>
      </c>
      <c r="C45" s="14" t="s">
        <v>2191</v>
      </c>
      <c r="D45" s="22">
        <v>11019661</v>
      </c>
      <c r="E45" s="94" t="s">
        <v>2507</v>
      </c>
      <c r="F45" s="14" t="s">
        <v>233</v>
      </c>
      <c r="G45" s="57" t="s">
        <v>2507</v>
      </c>
      <c r="H45" s="14" t="s">
        <v>234</v>
      </c>
      <c r="I45" s="25">
        <v>5.4</v>
      </c>
      <c r="J45" s="14" t="s">
        <v>2061</v>
      </c>
      <c r="K45" s="14" t="s">
        <v>49</v>
      </c>
      <c r="L45" s="13">
        <v>0.06</v>
      </c>
      <c r="M45" s="13">
        <v>9.1800000000000007E-2</v>
      </c>
      <c r="N45" s="24">
        <v>46170</v>
      </c>
      <c r="O45" s="24">
        <v>80.84</v>
      </c>
      <c r="P45" s="24">
        <v>37.323830000000001</v>
      </c>
      <c r="Q45" s="13">
        <v>1.019752072E-3</v>
      </c>
      <c r="R45" s="65">
        <v>3.0591232475415497E-5</v>
      </c>
    </row>
    <row r="46" spans="2:18" x14ac:dyDescent="0.2">
      <c r="B46" s="61" t="s">
        <v>2461</v>
      </c>
      <c r="C46" s="14" t="s">
        <v>2191</v>
      </c>
      <c r="D46" s="22">
        <v>11020122</v>
      </c>
      <c r="E46" s="94" t="s">
        <v>2507</v>
      </c>
      <c r="F46" s="14" t="s">
        <v>233</v>
      </c>
      <c r="G46" s="57" t="s">
        <v>2507</v>
      </c>
      <c r="H46" s="14" t="s">
        <v>234</v>
      </c>
      <c r="I46" s="25">
        <v>5.38</v>
      </c>
      <c r="J46" s="14" t="s">
        <v>2061</v>
      </c>
      <c r="K46" s="14" t="s">
        <v>49</v>
      </c>
      <c r="L46" s="13">
        <v>0.06</v>
      </c>
      <c r="M46" s="13">
        <v>5.4300000000000001E-2</v>
      </c>
      <c r="N46" s="24">
        <v>102000</v>
      </c>
      <c r="O46" s="24">
        <v>102.95</v>
      </c>
      <c r="P46" s="24">
        <v>105.009</v>
      </c>
      <c r="Q46" s="13">
        <v>2.8690288570000001E-3</v>
      </c>
      <c r="R46" s="65">
        <v>8.6067124703196501E-5</v>
      </c>
    </row>
    <row r="47" spans="2:18" x14ac:dyDescent="0.2">
      <c r="B47" s="61" t="s">
        <v>2423</v>
      </c>
      <c r="C47" s="14" t="s">
        <v>2191</v>
      </c>
      <c r="D47" s="22">
        <v>11019677</v>
      </c>
      <c r="E47" s="94" t="s">
        <v>2507</v>
      </c>
      <c r="F47" s="14" t="s">
        <v>233</v>
      </c>
      <c r="G47" s="57" t="s">
        <v>2507</v>
      </c>
      <c r="H47" s="14" t="s">
        <v>234</v>
      </c>
      <c r="I47" s="25">
        <v>5.41</v>
      </c>
      <c r="J47" s="14" t="s">
        <v>2061</v>
      </c>
      <c r="K47" s="14" t="s">
        <v>49</v>
      </c>
      <c r="L47" s="13">
        <v>0.06</v>
      </c>
      <c r="M47" s="13">
        <v>8.6499999999999994E-2</v>
      </c>
      <c r="N47" s="24">
        <v>10500</v>
      </c>
      <c r="O47" s="24">
        <v>82.99</v>
      </c>
      <c r="P47" s="24">
        <v>8.7139500000000005</v>
      </c>
      <c r="Q47" s="13">
        <v>2.38080297E-4</v>
      </c>
      <c r="R47" s="65">
        <v>7.1420984992469096E-6</v>
      </c>
    </row>
    <row r="48" spans="2:18" x14ac:dyDescent="0.2">
      <c r="B48" s="61" t="s">
        <v>2424</v>
      </c>
      <c r="C48" s="14" t="s">
        <v>2191</v>
      </c>
      <c r="D48" s="22">
        <v>11019678</v>
      </c>
      <c r="E48" s="94" t="s">
        <v>2507</v>
      </c>
      <c r="F48" s="14" t="s">
        <v>233</v>
      </c>
      <c r="G48" s="57" t="s">
        <v>2507</v>
      </c>
      <c r="H48" s="14" t="s">
        <v>234</v>
      </c>
      <c r="I48" s="25">
        <v>5.46</v>
      </c>
      <c r="J48" s="14" t="s">
        <v>2061</v>
      </c>
      <c r="K48" s="14" t="s">
        <v>49</v>
      </c>
      <c r="L48" s="13">
        <v>0.06</v>
      </c>
      <c r="M48" s="13">
        <v>6.2199999999999998E-2</v>
      </c>
      <c r="N48" s="24">
        <v>100869.45</v>
      </c>
      <c r="O48" s="24">
        <v>93.84</v>
      </c>
      <c r="P48" s="24">
        <v>94.655889999999999</v>
      </c>
      <c r="Q48" s="13">
        <v>2.5861638509999999E-3</v>
      </c>
      <c r="R48" s="65">
        <v>7.7581543377444305E-5</v>
      </c>
    </row>
    <row r="49" spans="2:18" x14ac:dyDescent="0.2">
      <c r="B49" s="61" t="s">
        <v>2425</v>
      </c>
      <c r="C49" s="14" t="s">
        <v>2191</v>
      </c>
      <c r="D49" s="22">
        <v>11019682</v>
      </c>
      <c r="E49" s="94" t="s">
        <v>2507</v>
      </c>
      <c r="F49" s="14" t="s">
        <v>233</v>
      </c>
      <c r="G49" s="57" t="s">
        <v>2507</v>
      </c>
      <c r="H49" s="14" t="s">
        <v>234</v>
      </c>
      <c r="I49" s="25">
        <v>5.4</v>
      </c>
      <c r="J49" s="14" t="s">
        <v>2061</v>
      </c>
      <c r="K49" s="14" t="s">
        <v>49</v>
      </c>
      <c r="L49" s="13">
        <v>0.06</v>
      </c>
      <c r="M49" s="13">
        <v>6.5100000000000005E-2</v>
      </c>
      <c r="N49" s="24">
        <v>15530.55</v>
      </c>
      <c r="O49" s="24">
        <v>94.95</v>
      </c>
      <c r="P49" s="24">
        <v>14.746259999999999</v>
      </c>
      <c r="Q49" s="13">
        <v>4.0289351800000002E-4</v>
      </c>
      <c r="R49" s="65">
        <v>1.20862802076561E-5</v>
      </c>
    </row>
    <row r="50" spans="2:18" x14ac:dyDescent="0.2">
      <c r="B50" s="61" t="s">
        <v>2426</v>
      </c>
      <c r="C50" s="14" t="s">
        <v>2191</v>
      </c>
      <c r="D50" s="22">
        <v>11019686</v>
      </c>
      <c r="E50" s="94" t="s">
        <v>2507</v>
      </c>
      <c r="F50" s="14" t="s">
        <v>233</v>
      </c>
      <c r="G50" s="57" t="s">
        <v>2507</v>
      </c>
      <c r="H50" s="14" t="s">
        <v>234</v>
      </c>
      <c r="I50" s="25">
        <v>5.38</v>
      </c>
      <c r="J50" s="14" t="s">
        <v>2061</v>
      </c>
      <c r="K50" s="14" t="s">
        <v>49</v>
      </c>
      <c r="L50" s="13">
        <v>0.06</v>
      </c>
      <c r="M50" s="13">
        <v>7.2700000000000001E-2</v>
      </c>
      <c r="N50" s="24">
        <v>92448</v>
      </c>
      <c r="O50" s="24">
        <v>91.37</v>
      </c>
      <c r="P50" s="24">
        <v>84.469740000000002</v>
      </c>
      <c r="Q50" s="13">
        <v>2.3078604839999999E-3</v>
      </c>
      <c r="R50" s="65">
        <v>6.9232805247422402E-5</v>
      </c>
    </row>
    <row r="51" spans="2:18" x14ac:dyDescent="0.2">
      <c r="B51" s="61" t="s">
        <v>2416</v>
      </c>
      <c r="C51" s="14" t="s">
        <v>2191</v>
      </c>
      <c r="D51" s="22">
        <v>11019892</v>
      </c>
      <c r="E51" s="94" t="s">
        <v>2507</v>
      </c>
      <c r="F51" s="14" t="s">
        <v>233</v>
      </c>
      <c r="G51" s="57" t="s">
        <v>2507</v>
      </c>
      <c r="H51" s="14" t="s">
        <v>234</v>
      </c>
      <c r="I51" s="25">
        <v>5.28</v>
      </c>
      <c r="J51" s="14" t="s">
        <v>2061</v>
      </c>
      <c r="K51" s="14" t="s">
        <v>49</v>
      </c>
      <c r="L51" s="13">
        <v>0.06</v>
      </c>
      <c r="M51" s="13">
        <v>9.2299999999999993E-2</v>
      </c>
      <c r="N51" s="24">
        <v>3000</v>
      </c>
      <c r="O51" s="24">
        <v>85.23</v>
      </c>
      <c r="P51" s="24">
        <v>2.5569000000000002</v>
      </c>
      <c r="Q51" s="13">
        <v>6.9858963375686402E-5</v>
      </c>
      <c r="R51" s="65">
        <v>2.0956778100315502E-6</v>
      </c>
    </row>
    <row r="52" spans="2:18" x14ac:dyDescent="0.2">
      <c r="B52" s="61" t="s">
        <v>2448</v>
      </c>
      <c r="C52" s="14" t="s">
        <v>2191</v>
      </c>
      <c r="D52" s="22">
        <v>11020101</v>
      </c>
      <c r="E52" s="94" t="s">
        <v>2507</v>
      </c>
      <c r="F52" s="14" t="s">
        <v>233</v>
      </c>
      <c r="G52" s="57" t="s">
        <v>2507</v>
      </c>
      <c r="H52" s="14" t="s">
        <v>234</v>
      </c>
      <c r="I52" s="25">
        <v>5.36</v>
      </c>
      <c r="J52" s="14" t="s">
        <v>2061</v>
      </c>
      <c r="K52" s="14" t="s">
        <v>49</v>
      </c>
      <c r="L52" s="13">
        <v>0.06</v>
      </c>
      <c r="M52" s="13">
        <v>6.1400000000000003E-2</v>
      </c>
      <c r="N52" s="24">
        <v>2490</v>
      </c>
      <c r="O52" s="24">
        <v>99.31</v>
      </c>
      <c r="P52" s="24">
        <v>2.47282</v>
      </c>
      <c r="Q52" s="13">
        <v>6.7561751267028404E-5</v>
      </c>
      <c r="R52" s="65">
        <v>2.0267644421769399E-6</v>
      </c>
    </row>
    <row r="53" spans="2:18" x14ac:dyDescent="0.2">
      <c r="B53" s="61" t="s">
        <v>2450</v>
      </c>
      <c r="C53" s="14" t="s">
        <v>2191</v>
      </c>
      <c r="D53" s="22">
        <v>11020103</v>
      </c>
      <c r="E53" s="94" t="s">
        <v>2507</v>
      </c>
      <c r="F53" s="14" t="s">
        <v>233</v>
      </c>
      <c r="G53" s="57" t="s">
        <v>2507</v>
      </c>
      <c r="H53" s="14" t="s">
        <v>234</v>
      </c>
      <c r="I53" s="25">
        <v>5.35</v>
      </c>
      <c r="J53" s="14" t="s">
        <v>2061</v>
      </c>
      <c r="K53" s="14" t="s">
        <v>49</v>
      </c>
      <c r="L53" s="13">
        <v>0.06</v>
      </c>
      <c r="M53" s="13">
        <v>6.4699999999999994E-2</v>
      </c>
      <c r="N53" s="24">
        <v>3990</v>
      </c>
      <c r="O53" s="24">
        <v>97.65</v>
      </c>
      <c r="P53" s="24">
        <v>3.8962300000000001</v>
      </c>
      <c r="Q53" s="13">
        <v>1.0645179199999999E-4</v>
      </c>
      <c r="R53" s="65">
        <v>3.1934149766432901E-6</v>
      </c>
    </row>
    <row r="54" spans="2:18" x14ac:dyDescent="0.2">
      <c r="B54" s="61" t="s">
        <v>2453</v>
      </c>
      <c r="C54" s="14" t="s">
        <v>2191</v>
      </c>
      <c r="D54" s="22">
        <v>11020107</v>
      </c>
      <c r="E54" s="94" t="s">
        <v>2507</v>
      </c>
      <c r="F54" s="14" t="s">
        <v>233</v>
      </c>
      <c r="G54" s="57" t="s">
        <v>2507</v>
      </c>
      <c r="H54" s="14" t="s">
        <v>234</v>
      </c>
      <c r="I54" s="25">
        <v>5.36</v>
      </c>
      <c r="J54" s="14" t="s">
        <v>2061</v>
      </c>
      <c r="K54" s="14" t="s">
        <v>49</v>
      </c>
      <c r="L54" s="13">
        <v>0.06</v>
      </c>
      <c r="M54" s="13">
        <v>6.3600000000000004E-2</v>
      </c>
      <c r="N54" s="24">
        <v>13245</v>
      </c>
      <c r="O54" s="24">
        <v>98.19</v>
      </c>
      <c r="P54" s="24">
        <v>13.005269999999999</v>
      </c>
      <c r="Q54" s="13">
        <v>3.55326637E-4</v>
      </c>
      <c r="R54" s="65">
        <v>1.0659335817775E-5</v>
      </c>
    </row>
    <row r="55" spans="2:18" x14ac:dyDescent="0.2">
      <c r="B55" s="61" t="s">
        <v>2458</v>
      </c>
      <c r="C55" s="14" t="s">
        <v>2191</v>
      </c>
      <c r="D55" s="22">
        <v>11020118</v>
      </c>
      <c r="E55" s="94" t="s">
        <v>2507</v>
      </c>
      <c r="F55" s="14" t="s">
        <v>233</v>
      </c>
      <c r="G55" s="57" t="s">
        <v>2507</v>
      </c>
      <c r="H55" s="14" t="s">
        <v>234</v>
      </c>
      <c r="I55" s="25">
        <v>1.1299999999999999</v>
      </c>
      <c r="J55" s="14" t="s">
        <v>2061</v>
      </c>
      <c r="K55" s="14" t="s">
        <v>49</v>
      </c>
      <c r="L55" s="13">
        <v>0.08</v>
      </c>
      <c r="M55" s="13">
        <v>8.0100000000000005E-2</v>
      </c>
      <c r="N55" s="24">
        <v>1984150.83</v>
      </c>
      <c r="O55" s="24">
        <v>100.25</v>
      </c>
      <c r="P55" s="24">
        <v>1989.11121</v>
      </c>
      <c r="Q55" s="13">
        <v>5.4345984265000001E-2</v>
      </c>
      <c r="R55" s="65">
        <v>1.630308664E-3</v>
      </c>
    </row>
    <row r="56" spans="2:18" x14ac:dyDescent="0.2">
      <c r="B56" s="61" t="s">
        <v>2456</v>
      </c>
      <c r="C56" s="14" t="s">
        <v>2191</v>
      </c>
      <c r="D56" s="22">
        <v>11020116</v>
      </c>
      <c r="E56" s="94" t="s">
        <v>2507</v>
      </c>
      <c r="F56" s="14" t="s">
        <v>233</v>
      </c>
      <c r="G56" s="57" t="s">
        <v>2507</v>
      </c>
      <c r="H56" s="14" t="s">
        <v>234</v>
      </c>
      <c r="I56" s="25">
        <v>1.1299999999999999</v>
      </c>
      <c r="J56" s="14" t="s">
        <v>2061</v>
      </c>
      <c r="K56" s="14" t="s">
        <v>49</v>
      </c>
      <c r="L56" s="13">
        <v>0.08</v>
      </c>
      <c r="M56" s="13">
        <v>8.3500000000000005E-2</v>
      </c>
      <c r="N56" s="24">
        <v>3715849.16</v>
      </c>
      <c r="O56" s="24">
        <v>99.89</v>
      </c>
      <c r="P56" s="24">
        <v>3711.7617300000002</v>
      </c>
      <c r="Q56" s="13">
        <v>0.101411798175</v>
      </c>
      <c r="R56" s="65">
        <v>3.0422217110000001E-3</v>
      </c>
    </row>
    <row r="57" spans="2:18" x14ac:dyDescent="0.2">
      <c r="B57" s="61" t="s">
        <v>2476</v>
      </c>
      <c r="C57" s="14" t="s">
        <v>2191</v>
      </c>
      <c r="D57" s="22">
        <v>11020406</v>
      </c>
      <c r="E57" s="94" t="s">
        <v>2507</v>
      </c>
      <c r="F57" s="14" t="s">
        <v>233</v>
      </c>
      <c r="G57" s="57" t="s">
        <v>2507</v>
      </c>
      <c r="H57" s="14" t="s">
        <v>234</v>
      </c>
      <c r="I57" s="25">
        <v>1.43</v>
      </c>
      <c r="J57" s="14" t="s">
        <v>2061</v>
      </c>
      <c r="K57" s="14" t="s">
        <v>49</v>
      </c>
      <c r="L57" s="13">
        <v>0.1095</v>
      </c>
      <c r="M57" s="13">
        <v>0.1128</v>
      </c>
      <c r="N57" s="24">
        <v>1000000</v>
      </c>
      <c r="O57" s="24">
        <v>99.76</v>
      </c>
      <c r="P57" s="24">
        <v>997.6</v>
      </c>
      <c r="Q57" s="13">
        <v>2.7256170308999999E-2</v>
      </c>
      <c r="R57" s="65">
        <v>8.1764956900000005E-4</v>
      </c>
    </row>
    <row r="58" spans="2:18" x14ac:dyDescent="0.2">
      <c r="B58" s="61" t="s">
        <v>2427</v>
      </c>
      <c r="C58" s="14" t="s">
        <v>2191</v>
      </c>
      <c r="D58" s="22">
        <v>11019683</v>
      </c>
      <c r="E58" s="94" t="s">
        <v>2507</v>
      </c>
      <c r="F58" s="14" t="s">
        <v>233</v>
      </c>
      <c r="G58" s="57" t="s">
        <v>2507</v>
      </c>
      <c r="H58" s="14" t="s">
        <v>234</v>
      </c>
      <c r="I58" s="25">
        <v>2.2599999999999998</v>
      </c>
      <c r="J58" s="14" t="s">
        <v>65</v>
      </c>
      <c r="K58" s="14" t="s">
        <v>49</v>
      </c>
      <c r="L58" s="13">
        <v>6.9000000000000006E-2</v>
      </c>
      <c r="M58" s="13">
        <v>0.1125</v>
      </c>
      <c r="N58" s="24">
        <v>1466666.67</v>
      </c>
      <c r="O58" s="24">
        <v>91.61</v>
      </c>
      <c r="P58" s="24">
        <v>1343.6133400000001</v>
      </c>
      <c r="Q58" s="13">
        <v>3.6709857683000002E-2</v>
      </c>
      <c r="R58" s="65">
        <v>1.1012478630000001E-3</v>
      </c>
    </row>
    <row r="59" spans="2:18" x14ac:dyDescent="0.2">
      <c r="B59" s="61" t="s">
        <v>2428</v>
      </c>
      <c r="C59" s="14" t="s">
        <v>2191</v>
      </c>
      <c r="D59" s="22">
        <v>11019685</v>
      </c>
      <c r="E59" s="94" t="s">
        <v>2507</v>
      </c>
      <c r="F59" s="14" t="s">
        <v>233</v>
      </c>
      <c r="G59" s="57" t="s">
        <v>2507</v>
      </c>
      <c r="H59" s="14" t="s">
        <v>234</v>
      </c>
      <c r="I59" s="25">
        <v>2.2599999999999998</v>
      </c>
      <c r="J59" s="14" t="s">
        <v>65</v>
      </c>
      <c r="K59" s="14" t="s">
        <v>49</v>
      </c>
      <c r="L59" s="13">
        <v>6.9000000000000006E-2</v>
      </c>
      <c r="M59" s="13">
        <v>0.1125</v>
      </c>
      <c r="N59" s="24">
        <v>733333.33</v>
      </c>
      <c r="O59" s="24">
        <v>91.61</v>
      </c>
      <c r="P59" s="24">
        <v>671.80665999999997</v>
      </c>
      <c r="Q59" s="13">
        <v>1.8354928568000001E-2</v>
      </c>
      <c r="R59" s="65">
        <v>5.5062392299999997E-4</v>
      </c>
    </row>
    <row r="60" spans="2:18" x14ac:dyDescent="0.2">
      <c r="B60" s="61" t="s">
        <v>2417</v>
      </c>
      <c r="C60" s="14" t="s">
        <v>2191</v>
      </c>
      <c r="D60" s="22">
        <v>11019896</v>
      </c>
      <c r="E60" s="94" t="s">
        <v>2507</v>
      </c>
      <c r="F60" s="14" t="s">
        <v>233</v>
      </c>
      <c r="G60" s="57" t="s">
        <v>2507</v>
      </c>
      <c r="H60" s="14" t="s">
        <v>234</v>
      </c>
      <c r="I60" s="25">
        <v>2.23</v>
      </c>
      <c r="J60" s="14" t="s">
        <v>65</v>
      </c>
      <c r="K60" s="14" t="s">
        <v>49</v>
      </c>
      <c r="L60" s="13">
        <v>6.9000000000000006E-2</v>
      </c>
      <c r="M60" s="13">
        <v>0.12509999999999999</v>
      </c>
      <c r="N60" s="24">
        <v>733333.33</v>
      </c>
      <c r="O60" s="24">
        <v>91.37</v>
      </c>
      <c r="P60" s="24">
        <v>670.04665999999997</v>
      </c>
      <c r="Q60" s="13">
        <v>1.8306842300999999E-2</v>
      </c>
      <c r="R60" s="65">
        <v>5.4918139799999997E-4</v>
      </c>
    </row>
    <row r="61" spans="2:18" x14ac:dyDescent="0.2">
      <c r="B61" s="60" t="s">
        <v>2194</v>
      </c>
      <c r="C61" s="57" t="s">
        <v>2507</v>
      </c>
      <c r="D61" s="57" t="s">
        <v>2507</v>
      </c>
      <c r="E61" s="57" t="s">
        <v>2507</v>
      </c>
      <c r="F61" s="57" t="s">
        <v>2507</v>
      </c>
      <c r="G61" s="57" t="s">
        <v>2507</v>
      </c>
      <c r="H61" s="57" t="s">
        <v>2507</v>
      </c>
      <c r="I61" s="23">
        <v>3.6583229616419999</v>
      </c>
      <c r="J61" s="57" t="s">
        <v>2507</v>
      </c>
      <c r="K61" s="57" t="s">
        <v>2507</v>
      </c>
      <c r="L61" s="57" t="s">
        <v>2507</v>
      </c>
      <c r="M61" s="57" t="s">
        <v>2507</v>
      </c>
      <c r="N61" s="57" t="s">
        <v>2507</v>
      </c>
      <c r="O61" s="57" t="s">
        <v>2507</v>
      </c>
      <c r="P61" s="23">
        <v>5535.1726799999997</v>
      </c>
      <c r="Q61" s="20">
        <v>0.15123056260699999</v>
      </c>
      <c r="R61" s="64">
        <v>4.5367196839999997E-3</v>
      </c>
    </row>
    <row r="62" spans="2:18" x14ac:dyDescent="0.2">
      <c r="B62" s="61" t="s">
        <v>2489</v>
      </c>
      <c r="C62" s="14" t="s">
        <v>2191</v>
      </c>
      <c r="D62" s="22">
        <v>11020489</v>
      </c>
      <c r="E62" s="94" t="s">
        <v>2507</v>
      </c>
      <c r="F62" s="14" t="s">
        <v>233</v>
      </c>
      <c r="G62" s="57" t="s">
        <v>2507</v>
      </c>
      <c r="H62" s="14" t="s">
        <v>234</v>
      </c>
      <c r="I62" s="27">
        <v>1</v>
      </c>
      <c r="J62" s="14" t="s">
        <v>2195</v>
      </c>
      <c r="K62" s="14" t="s">
        <v>50</v>
      </c>
      <c r="L62" s="13">
        <v>0.1</v>
      </c>
      <c r="M62" s="13">
        <v>0.1018</v>
      </c>
      <c r="N62" s="24">
        <v>7500</v>
      </c>
      <c r="O62" s="24">
        <v>102.07</v>
      </c>
      <c r="P62" s="24">
        <v>27.76559</v>
      </c>
      <c r="Q62" s="13">
        <v>7.5860429999999996E-4</v>
      </c>
      <c r="R62" s="65">
        <v>2.2757139835517202E-5</v>
      </c>
    </row>
    <row r="63" spans="2:18" x14ac:dyDescent="0.2">
      <c r="B63" s="61" t="s">
        <v>2487</v>
      </c>
      <c r="C63" s="14" t="s">
        <v>2191</v>
      </c>
      <c r="D63" s="22">
        <v>11020420</v>
      </c>
      <c r="E63" s="94" t="s">
        <v>2507</v>
      </c>
      <c r="F63" s="14" t="s">
        <v>233</v>
      </c>
      <c r="G63" s="57" t="s">
        <v>2507</v>
      </c>
      <c r="H63" s="14" t="s">
        <v>234</v>
      </c>
      <c r="I63" s="25">
        <v>3.09</v>
      </c>
      <c r="J63" s="14" t="s">
        <v>2195</v>
      </c>
      <c r="K63" s="14" t="s">
        <v>49</v>
      </c>
      <c r="L63" s="13">
        <v>0.08</v>
      </c>
      <c r="M63" s="13">
        <v>7.9299999999999995E-2</v>
      </c>
      <c r="N63" s="24">
        <v>17100</v>
      </c>
      <c r="O63" s="24">
        <v>100.92</v>
      </c>
      <c r="P63" s="24">
        <v>17.25732</v>
      </c>
      <c r="Q63" s="13">
        <v>4.7150005299999997E-4</v>
      </c>
      <c r="R63" s="65">
        <v>1.4144386790493799E-5</v>
      </c>
    </row>
    <row r="64" spans="2:18" x14ac:dyDescent="0.2">
      <c r="B64" s="61" t="s">
        <v>2399</v>
      </c>
      <c r="C64" s="14" t="s">
        <v>2191</v>
      </c>
      <c r="D64" s="22">
        <v>53089173</v>
      </c>
      <c r="E64" s="94" t="s">
        <v>2507</v>
      </c>
      <c r="F64" s="14" t="s">
        <v>233</v>
      </c>
      <c r="G64" s="57" t="s">
        <v>2507</v>
      </c>
      <c r="H64" s="14" t="s">
        <v>234</v>
      </c>
      <c r="I64" s="25">
        <v>3.25</v>
      </c>
      <c r="J64" s="14" t="s">
        <v>2061</v>
      </c>
      <c r="K64" s="14" t="s">
        <v>49</v>
      </c>
      <c r="L64" s="13">
        <v>0.1</v>
      </c>
      <c r="M64" s="13">
        <v>0.24030000000000001</v>
      </c>
      <c r="N64" s="24">
        <v>520056</v>
      </c>
      <c r="O64" s="24">
        <v>95.53</v>
      </c>
      <c r="P64" s="24">
        <v>496.80950000000001</v>
      </c>
      <c r="Q64" s="13">
        <v>1.3573701226E-2</v>
      </c>
      <c r="R64" s="65">
        <v>4.0719333699999998E-4</v>
      </c>
    </row>
    <row r="65" spans="2:18" x14ac:dyDescent="0.2">
      <c r="B65" s="61" t="s">
        <v>2498</v>
      </c>
      <c r="C65" s="14" t="s">
        <v>2191</v>
      </c>
      <c r="D65" s="22">
        <v>11020498</v>
      </c>
      <c r="E65" s="94" t="s">
        <v>2507</v>
      </c>
      <c r="F65" s="14" t="s">
        <v>233</v>
      </c>
      <c r="G65" s="57" t="s">
        <v>2507</v>
      </c>
      <c r="H65" s="14" t="s">
        <v>234</v>
      </c>
      <c r="I65" s="27">
        <v>1</v>
      </c>
      <c r="J65" s="14" t="s">
        <v>2195</v>
      </c>
      <c r="K65" s="14" t="s">
        <v>50</v>
      </c>
      <c r="L65" s="13">
        <v>0.1</v>
      </c>
      <c r="M65" s="13">
        <v>9.4899999999999998E-2</v>
      </c>
      <c r="N65" s="24">
        <v>3750</v>
      </c>
      <c r="O65" s="24">
        <v>100</v>
      </c>
      <c r="P65" s="24">
        <v>13.60125</v>
      </c>
      <c r="Q65" s="13">
        <v>3.7160984999999998E-4</v>
      </c>
      <c r="R65" s="65">
        <v>1.1147810948293499E-5</v>
      </c>
    </row>
    <row r="66" spans="2:18" x14ac:dyDescent="0.2">
      <c r="B66" s="61" t="s">
        <v>2418</v>
      </c>
      <c r="C66" s="14" t="s">
        <v>2191</v>
      </c>
      <c r="D66" s="22">
        <v>11019891</v>
      </c>
      <c r="E66" s="94" t="s">
        <v>2507</v>
      </c>
      <c r="F66" s="14" t="s">
        <v>233</v>
      </c>
      <c r="G66" s="57" t="s">
        <v>2507</v>
      </c>
      <c r="H66" s="14" t="s">
        <v>234</v>
      </c>
      <c r="I66" s="25">
        <v>3.25</v>
      </c>
      <c r="J66" s="14" t="s">
        <v>2061</v>
      </c>
      <c r="K66" s="14" t="s">
        <v>49</v>
      </c>
      <c r="L66" s="13">
        <v>0.1</v>
      </c>
      <c r="M66" s="13">
        <v>0.18840000000000001</v>
      </c>
      <c r="N66" s="24">
        <v>46632.09</v>
      </c>
      <c r="O66" s="24">
        <v>97.23</v>
      </c>
      <c r="P66" s="24">
        <v>45.340380000000003</v>
      </c>
      <c r="Q66" s="13">
        <v>1.238778186E-3</v>
      </c>
      <c r="R66" s="65">
        <v>3.7161730323594303E-5</v>
      </c>
    </row>
    <row r="67" spans="2:18" x14ac:dyDescent="0.2">
      <c r="B67" s="61" t="s">
        <v>2419</v>
      </c>
      <c r="C67" s="14" t="s">
        <v>2191</v>
      </c>
      <c r="D67" s="22">
        <v>11019911</v>
      </c>
      <c r="E67" s="94" t="s">
        <v>2507</v>
      </c>
      <c r="F67" s="14" t="s">
        <v>233</v>
      </c>
      <c r="G67" s="57" t="s">
        <v>2507</v>
      </c>
      <c r="H67" s="14" t="s">
        <v>234</v>
      </c>
      <c r="I67" s="25">
        <v>3.06</v>
      </c>
      <c r="J67" s="14" t="s">
        <v>2195</v>
      </c>
      <c r="K67" s="14" t="s">
        <v>49</v>
      </c>
      <c r="L67" s="13">
        <v>0.08</v>
      </c>
      <c r="M67" s="13">
        <v>0.1232</v>
      </c>
      <c r="N67" s="24">
        <v>13788.43</v>
      </c>
      <c r="O67" s="24">
        <v>89.27</v>
      </c>
      <c r="P67" s="24">
        <v>12.30893</v>
      </c>
      <c r="Q67" s="13">
        <v>3.3630141500000003E-4</v>
      </c>
      <c r="R67" s="65">
        <v>1.0088603960355E-5</v>
      </c>
    </row>
    <row r="68" spans="2:18" x14ac:dyDescent="0.2">
      <c r="B68" s="61" t="s">
        <v>2434</v>
      </c>
      <c r="C68" s="14" t="s">
        <v>2191</v>
      </c>
      <c r="D68" s="22">
        <v>11019917</v>
      </c>
      <c r="E68" s="94" t="s">
        <v>2507</v>
      </c>
      <c r="F68" s="14" t="s">
        <v>233</v>
      </c>
      <c r="G68" s="57" t="s">
        <v>2507</v>
      </c>
      <c r="H68" s="14" t="s">
        <v>234</v>
      </c>
      <c r="I68" s="25">
        <v>3.07</v>
      </c>
      <c r="J68" s="14" t="s">
        <v>2195</v>
      </c>
      <c r="K68" s="14" t="s">
        <v>49</v>
      </c>
      <c r="L68" s="13">
        <v>0.08</v>
      </c>
      <c r="M68" s="13">
        <v>0.10440000000000001</v>
      </c>
      <c r="N68" s="24">
        <v>20400</v>
      </c>
      <c r="O68" s="24">
        <v>94.01</v>
      </c>
      <c r="P68" s="24">
        <v>19.178039999999999</v>
      </c>
      <c r="Q68" s="13">
        <v>5.2397746999999998E-4</v>
      </c>
      <c r="R68" s="65">
        <v>1.5718640880713899E-5</v>
      </c>
    </row>
    <row r="69" spans="2:18" x14ac:dyDescent="0.2">
      <c r="B69" s="61" t="s">
        <v>2435</v>
      </c>
      <c r="C69" s="14" t="s">
        <v>2191</v>
      </c>
      <c r="D69" s="22">
        <v>11019918</v>
      </c>
      <c r="E69" s="94" t="s">
        <v>2507</v>
      </c>
      <c r="F69" s="14" t="s">
        <v>233</v>
      </c>
      <c r="G69" s="57" t="s">
        <v>2507</v>
      </c>
      <c r="H69" s="14" t="s">
        <v>234</v>
      </c>
      <c r="I69" s="25">
        <v>3.07</v>
      </c>
      <c r="J69" s="14" t="s">
        <v>2195</v>
      </c>
      <c r="K69" s="14" t="s">
        <v>49</v>
      </c>
      <c r="L69" s="13">
        <v>0.08</v>
      </c>
      <c r="M69" s="13">
        <v>0.10440000000000001</v>
      </c>
      <c r="N69" s="24">
        <v>4845</v>
      </c>
      <c r="O69" s="24">
        <v>94.01</v>
      </c>
      <c r="P69" s="24">
        <v>4.5547800000000001</v>
      </c>
      <c r="Q69" s="13">
        <v>1.2444452599999999E-4</v>
      </c>
      <c r="R69" s="65">
        <v>3.7331735208946402E-6</v>
      </c>
    </row>
    <row r="70" spans="2:18" x14ac:dyDescent="0.2">
      <c r="B70" s="61" t="s">
        <v>2437</v>
      </c>
      <c r="C70" s="14" t="s">
        <v>2191</v>
      </c>
      <c r="D70" s="22">
        <v>11019922</v>
      </c>
      <c r="E70" s="94" t="s">
        <v>2507</v>
      </c>
      <c r="F70" s="14" t="s">
        <v>233</v>
      </c>
      <c r="G70" s="57" t="s">
        <v>2507</v>
      </c>
      <c r="H70" s="14" t="s">
        <v>234</v>
      </c>
      <c r="I70" s="25">
        <v>3.07</v>
      </c>
      <c r="J70" s="14" t="s">
        <v>2195</v>
      </c>
      <c r="K70" s="14" t="s">
        <v>49</v>
      </c>
      <c r="L70" s="13">
        <v>0.08</v>
      </c>
      <c r="M70" s="13">
        <v>0.1046</v>
      </c>
      <c r="N70" s="24">
        <v>960</v>
      </c>
      <c r="O70" s="24">
        <v>93.95</v>
      </c>
      <c r="P70" s="24">
        <v>0.90192000000000005</v>
      </c>
      <c r="Q70" s="13">
        <v>2.4642025987640902E-5</v>
      </c>
      <c r="R70" s="65">
        <v>7.3922864813784498E-7</v>
      </c>
    </row>
    <row r="71" spans="2:18" x14ac:dyDescent="0.2">
      <c r="B71" s="61" t="s">
        <v>2438</v>
      </c>
      <c r="C71" s="14" t="s">
        <v>2191</v>
      </c>
      <c r="D71" s="22">
        <v>11019923</v>
      </c>
      <c r="E71" s="94" t="s">
        <v>2507</v>
      </c>
      <c r="F71" s="14" t="s">
        <v>233</v>
      </c>
      <c r="G71" s="57" t="s">
        <v>2507</v>
      </c>
      <c r="H71" s="14" t="s">
        <v>234</v>
      </c>
      <c r="I71" s="25">
        <v>3.07</v>
      </c>
      <c r="J71" s="14" t="s">
        <v>2195</v>
      </c>
      <c r="K71" s="14" t="s">
        <v>49</v>
      </c>
      <c r="L71" s="13">
        <v>0.08</v>
      </c>
      <c r="M71" s="13">
        <v>0.1046</v>
      </c>
      <c r="N71" s="24">
        <v>10014</v>
      </c>
      <c r="O71" s="24">
        <v>93.95</v>
      </c>
      <c r="P71" s="24">
        <v>9.4081499999999991</v>
      </c>
      <c r="Q71" s="13">
        <v>2.5704705100000001E-4</v>
      </c>
      <c r="R71" s="65">
        <v>7.7110763770379504E-6</v>
      </c>
    </row>
    <row r="72" spans="2:18" x14ac:dyDescent="0.2">
      <c r="B72" s="61" t="s">
        <v>2397</v>
      </c>
      <c r="C72" s="14" t="s">
        <v>2191</v>
      </c>
      <c r="D72" s="22">
        <v>11019397</v>
      </c>
      <c r="E72" s="94" t="s">
        <v>2507</v>
      </c>
      <c r="F72" s="14" t="s">
        <v>233</v>
      </c>
      <c r="G72" s="57" t="s">
        <v>2507</v>
      </c>
      <c r="H72" s="14" t="s">
        <v>234</v>
      </c>
      <c r="I72" s="25">
        <v>3.02</v>
      </c>
      <c r="J72" s="14" t="s">
        <v>2195</v>
      </c>
      <c r="K72" s="14" t="s">
        <v>49</v>
      </c>
      <c r="L72" s="13">
        <v>0</v>
      </c>
      <c r="M72" s="13">
        <v>0.16719999999999999</v>
      </c>
      <c r="N72" s="24">
        <v>-0.01</v>
      </c>
      <c r="O72" s="24">
        <v>79.44</v>
      </c>
      <c r="P72" s="24">
        <v>-1.0000000000000001E-5</v>
      </c>
      <c r="Q72" s="13">
        <v>-2.7321742491175401E-10</v>
      </c>
      <c r="R72" s="65">
        <v>-8.1961664907956901E-12</v>
      </c>
    </row>
    <row r="73" spans="2:18" x14ac:dyDescent="0.2">
      <c r="B73" s="61" t="s">
        <v>2439</v>
      </c>
      <c r="C73" s="14" t="s">
        <v>2191</v>
      </c>
      <c r="D73" s="22">
        <v>11019925</v>
      </c>
      <c r="E73" s="94" t="s">
        <v>2507</v>
      </c>
      <c r="F73" s="14" t="s">
        <v>233</v>
      </c>
      <c r="G73" s="57" t="s">
        <v>2507</v>
      </c>
      <c r="H73" s="14" t="s">
        <v>234</v>
      </c>
      <c r="I73" s="25">
        <v>3.07</v>
      </c>
      <c r="J73" s="14" t="s">
        <v>2195</v>
      </c>
      <c r="K73" s="14" t="s">
        <v>49</v>
      </c>
      <c r="L73" s="13">
        <v>0.08</v>
      </c>
      <c r="M73" s="13">
        <v>0.1046</v>
      </c>
      <c r="N73" s="24">
        <v>750</v>
      </c>
      <c r="O73" s="24">
        <v>93.95</v>
      </c>
      <c r="P73" s="24">
        <v>0.70462000000000002</v>
      </c>
      <c r="Q73" s="13">
        <v>1.9251446194131999E-5</v>
      </c>
      <c r="R73" s="65">
        <v>5.77518283274446E-7</v>
      </c>
    </row>
    <row r="74" spans="2:18" x14ac:dyDescent="0.2">
      <c r="B74" s="61" t="s">
        <v>2440</v>
      </c>
      <c r="C74" s="14" t="s">
        <v>2191</v>
      </c>
      <c r="D74" s="22">
        <v>11019926</v>
      </c>
      <c r="E74" s="94" t="s">
        <v>2507</v>
      </c>
      <c r="F74" s="14" t="s">
        <v>233</v>
      </c>
      <c r="G74" s="57" t="s">
        <v>2507</v>
      </c>
      <c r="H74" s="14" t="s">
        <v>234</v>
      </c>
      <c r="I74" s="25">
        <v>3.07</v>
      </c>
      <c r="J74" s="14" t="s">
        <v>2195</v>
      </c>
      <c r="K74" s="14" t="s">
        <v>49</v>
      </c>
      <c r="L74" s="13">
        <v>0.08</v>
      </c>
      <c r="M74" s="13">
        <v>0.1046</v>
      </c>
      <c r="N74" s="24">
        <v>2400</v>
      </c>
      <c r="O74" s="24">
        <v>93.95</v>
      </c>
      <c r="P74" s="24">
        <v>2.2547999999999999</v>
      </c>
      <c r="Q74" s="13">
        <v>6.16050649691023E-5</v>
      </c>
      <c r="R74" s="65">
        <v>1.84807162034461E-6</v>
      </c>
    </row>
    <row r="75" spans="2:18" x14ac:dyDescent="0.2">
      <c r="B75" s="61" t="s">
        <v>2442</v>
      </c>
      <c r="C75" s="14" t="s">
        <v>2191</v>
      </c>
      <c r="D75" s="22">
        <v>11019928</v>
      </c>
      <c r="E75" s="94" t="s">
        <v>2507</v>
      </c>
      <c r="F75" s="14" t="s">
        <v>233</v>
      </c>
      <c r="G75" s="57" t="s">
        <v>2507</v>
      </c>
      <c r="H75" s="14" t="s">
        <v>234</v>
      </c>
      <c r="I75" s="25">
        <v>3.07</v>
      </c>
      <c r="J75" s="14" t="s">
        <v>2195</v>
      </c>
      <c r="K75" s="14" t="s">
        <v>49</v>
      </c>
      <c r="L75" s="13">
        <v>0.08</v>
      </c>
      <c r="M75" s="13">
        <v>0.1045</v>
      </c>
      <c r="N75" s="24">
        <v>2400</v>
      </c>
      <c r="O75" s="24">
        <v>93.98</v>
      </c>
      <c r="P75" s="24">
        <v>2.2555200000000002</v>
      </c>
      <c r="Q75" s="13">
        <v>6.1624736623696005E-5</v>
      </c>
      <c r="R75" s="65">
        <v>1.84866174433195E-6</v>
      </c>
    </row>
    <row r="76" spans="2:18" x14ac:dyDescent="0.2">
      <c r="B76" s="61" t="s">
        <v>2443</v>
      </c>
      <c r="C76" s="14" t="s">
        <v>2191</v>
      </c>
      <c r="D76" s="22">
        <v>11019929</v>
      </c>
      <c r="E76" s="94" t="s">
        <v>2507</v>
      </c>
      <c r="F76" s="14" t="s">
        <v>233</v>
      </c>
      <c r="G76" s="57" t="s">
        <v>2507</v>
      </c>
      <c r="H76" s="14" t="s">
        <v>234</v>
      </c>
      <c r="I76" s="25">
        <v>3.07</v>
      </c>
      <c r="J76" s="14" t="s">
        <v>2195</v>
      </c>
      <c r="K76" s="14" t="s">
        <v>49</v>
      </c>
      <c r="L76" s="13">
        <v>0.08</v>
      </c>
      <c r="M76" s="13">
        <v>0.1045</v>
      </c>
      <c r="N76" s="24">
        <v>5460</v>
      </c>
      <c r="O76" s="24">
        <v>93.98</v>
      </c>
      <c r="P76" s="24">
        <v>5.13131</v>
      </c>
      <c r="Q76" s="13">
        <v>1.4019632999999999E-4</v>
      </c>
      <c r="R76" s="65">
        <v>4.2057071075884802E-6</v>
      </c>
    </row>
    <row r="77" spans="2:18" x14ac:dyDescent="0.2">
      <c r="B77" s="61" t="s">
        <v>2445</v>
      </c>
      <c r="C77" s="14" t="s">
        <v>2191</v>
      </c>
      <c r="D77" s="22">
        <v>11019933</v>
      </c>
      <c r="E77" s="94" t="s">
        <v>2507</v>
      </c>
      <c r="F77" s="14" t="s">
        <v>233</v>
      </c>
      <c r="G77" s="57" t="s">
        <v>2507</v>
      </c>
      <c r="H77" s="14" t="s">
        <v>234</v>
      </c>
      <c r="I77" s="27">
        <v>0</v>
      </c>
      <c r="J77" s="14" t="s">
        <v>2195</v>
      </c>
      <c r="K77" s="14" t="s">
        <v>49</v>
      </c>
      <c r="L77" s="13">
        <v>0.08</v>
      </c>
      <c r="M77" s="13">
        <v>0</v>
      </c>
      <c r="N77" s="24">
        <v>12750</v>
      </c>
      <c r="O77" s="24">
        <v>96.76</v>
      </c>
      <c r="P77" s="24">
        <v>12.3369</v>
      </c>
      <c r="Q77" s="13">
        <v>3.3706560400000003E-4</v>
      </c>
      <c r="R77" s="65">
        <v>1.01115286380297E-5</v>
      </c>
    </row>
    <row r="78" spans="2:18" x14ac:dyDescent="0.2">
      <c r="B78" s="61" t="s">
        <v>2447</v>
      </c>
      <c r="C78" s="14" t="s">
        <v>2191</v>
      </c>
      <c r="D78" s="22">
        <v>11019937</v>
      </c>
      <c r="E78" s="94" t="s">
        <v>2507</v>
      </c>
      <c r="F78" s="14" t="s">
        <v>233</v>
      </c>
      <c r="G78" s="57" t="s">
        <v>2507</v>
      </c>
      <c r="H78" s="14" t="s">
        <v>234</v>
      </c>
      <c r="I78" s="25">
        <v>3.08</v>
      </c>
      <c r="J78" s="14" t="s">
        <v>1397</v>
      </c>
      <c r="K78" s="14" t="s">
        <v>49</v>
      </c>
      <c r="L78" s="13">
        <v>0.08</v>
      </c>
      <c r="M78" s="13">
        <v>9.5699999999999993E-2</v>
      </c>
      <c r="N78" s="24">
        <v>16155</v>
      </c>
      <c r="O78" s="24">
        <v>96.32</v>
      </c>
      <c r="P78" s="24">
        <v>15.560499999999999</v>
      </c>
      <c r="Q78" s="13">
        <v>4.2513997400000001E-4</v>
      </c>
      <c r="R78" s="65">
        <v>1.2753644868002599E-5</v>
      </c>
    </row>
    <row r="79" spans="2:18" x14ac:dyDescent="0.2">
      <c r="B79" s="61" t="s">
        <v>2449</v>
      </c>
      <c r="C79" s="14" t="s">
        <v>2191</v>
      </c>
      <c r="D79" s="22">
        <v>11020102</v>
      </c>
      <c r="E79" s="94" t="s">
        <v>2507</v>
      </c>
      <c r="F79" s="14" t="s">
        <v>233</v>
      </c>
      <c r="G79" s="57" t="s">
        <v>2507</v>
      </c>
      <c r="H79" s="14" t="s">
        <v>234</v>
      </c>
      <c r="I79" s="25">
        <v>3.07</v>
      </c>
      <c r="J79" s="14" t="s">
        <v>2195</v>
      </c>
      <c r="K79" s="14" t="s">
        <v>49</v>
      </c>
      <c r="L79" s="13">
        <v>0.08</v>
      </c>
      <c r="M79" s="13">
        <v>9.98E-2</v>
      </c>
      <c r="N79" s="24">
        <v>3000</v>
      </c>
      <c r="O79" s="24">
        <v>95.23</v>
      </c>
      <c r="P79" s="24">
        <v>2.8569</v>
      </c>
      <c r="Q79" s="13">
        <v>7.8055486123039105E-5</v>
      </c>
      <c r="R79" s="65">
        <v>2.3415628047554199E-6</v>
      </c>
    </row>
    <row r="80" spans="2:18" x14ac:dyDescent="0.2">
      <c r="B80" s="61" t="s">
        <v>2452</v>
      </c>
      <c r="C80" s="14" t="s">
        <v>2191</v>
      </c>
      <c r="D80" s="22">
        <v>11020106</v>
      </c>
      <c r="E80" s="94" t="s">
        <v>2507</v>
      </c>
      <c r="F80" s="14" t="s">
        <v>233</v>
      </c>
      <c r="G80" s="57" t="s">
        <v>2507</v>
      </c>
      <c r="H80" s="14" t="s">
        <v>234</v>
      </c>
      <c r="I80" s="25">
        <v>3.07</v>
      </c>
      <c r="J80" s="14" t="s">
        <v>1397</v>
      </c>
      <c r="K80" s="14" t="s">
        <v>49</v>
      </c>
      <c r="L80" s="13">
        <v>0.08</v>
      </c>
      <c r="M80" s="13">
        <v>0.1022</v>
      </c>
      <c r="N80" s="24">
        <v>73068</v>
      </c>
      <c r="O80" s="24">
        <v>94.59</v>
      </c>
      <c r="P80" s="24">
        <v>69.115020000000001</v>
      </c>
      <c r="Q80" s="13">
        <v>1.888342778E-3</v>
      </c>
      <c r="R80" s="65">
        <v>5.6647821093467403E-5</v>
      </c>
    </row>
    <row r="81" spans="2:18" x14ac:dyDescent="0.2">
      <c r="B81" s="61" t="s">
        <v>2454</v>
      </c>
      <c r="C81" s="14" t="s">
        <v>2191</v>
      </c>
      <c r="D81" s="22">
        <v>11020111</v>
      </c>
      <c r="E81" s="94" t="s">
        <v>2507</v>
      </c>
      <c r="F81" s="14" t="s">
        <v>233</v>
      </c>
      <c r="G81" s="57" t="s">
        <v>2507</v>
      </c>
      <c r="H81" s="14" t="s">
        <v>234</v>
      </c>
      <c r="I81" s="25">
        <v>3.08</v>
      </c>
      <c r="J81" s="14" t="s">
        <v>2195</v>
      </c>
      <c r="K81" s="14" t="s">
        <v>49</v>
      </c>
      <c r="L81" s="13">
        <v>0.08</v>
      </c>
      <c r="M81" s="13">
        <v>9.5299999999999996E-2</v>
      </c>
      <c r="N81" s="24">
        <v>29400</v>
      </c>
      <c r="O81" s="24">
        <v>96.43</v>
      </c>
      <c r="P81" s="24">
        <v>28.35042</v>
      </c>
      <c r="Q81" s="13">
        <v>7.7458287399999998E-4</v>
      </c>
      <c r="R81" s="65">
        <v>2.3236476240398401E-5</v>
      </c>
    </row>
    <row r="82" spans="2:18" x14ac:dyDescent="0.2">
      <c r="B82" s="61" t="s">
        <v>2454</v>
      </c>
      <c r="C82" s="14" t="s">
        <v>2191</v>
      </c>
      <c r="D82" s="22">
        <v>11020114</v>
      </c>
      <c r="E82" s="94" t="s">
        <v>2507</v>
      </c>
      <c r="F82" s="14" t="s">
        <v>233</v>
      </c>
      <c r="G82" s="57" t="s">
        <v>2507</v>
      </c>
      <c r="H82" s="14" t="s">
        <v>234</v>
      </c>
      <c r="I82" s="25">
        <v>3.09</v>
      </c>
      <c r="J82" s="14" t="s">
        <v>2195</v>
      </c>
      <c r="K82" s="14" t="s">
        <v>49</v>
      </c>
      <c r="L82" s="13">
        <v>0.08</v>
      </c>
      <c r="M82" s="13">
        <v>7.6300000000000007E-2</v>
      </c>
      <c r="N82" s="24">
        <v>22470</v>
      </c>
      <c r="O82" s="24">
        <v>101.79</v>
      </c>
      <c r="P82" s="24">
        <v>22.872209999999999</v>
      </c>
      <c r="Q82" s="13">
        <v>6.2490863099999995E-4</v>
      </c>
      <c r="R82" s="65">
        <v>1.8746444117244201E-5</v>
      </c>
    </row>
    <row r="83" spans="2:18" x14ac:dyDescent="0.2">
      <c r="B83" s="61" t="s">
        <v>2459</v>
      </c>
      <c r="C83" s="14" t="s">
        <v>2191</v>
      </c>
      <c r="D83" s="22">
        <v>11020119</v>
      </c>
      <c r="E83" s="94" t="s">
        <v>2507</v>
      </c>
      <c r="F83" s="14" t="s">
        <v>233</v>
      </c>
      <c r="G83" s="57" t="s">
        <v>2507</v>
      </c>
      <c r="H83" s="14" t="s">
        <v>234</v>
      </c>
      <c r="I83" s="25">
        <v>3.1</v>
      </c>
      <c r="J83" s="14" t="s">
        <v>2195</v>
      </c>
      <c r="K83" s="14" t="s">
        <v>49</v>
      </c>
      <c r="L83" s="13">
        <v>0.08</v>
      </c>
      <c r="M83" s="13">
        <v>6.3700000000000007E-2</v>
      </c>
      <c r="N83" s="24">
        <v>16050</v>
      </c>
      <c r="O83" s="24">
        <v>105.55</v>
      </c>
      <c r="P83" s="24">
        <v>16.940770000000001</v>
      </c>
      <c r="Q83" s="13">
        <v>4.6285135500000001E-4</v>
      </c>
      <c r="R83" s="65">
        <v>1.38849371402277E-5</v>
      </c>
    </row>
    <row r="84" spans="2:18" x14ac:dyDescent="0.2">
      <c r="B84" s="61" t="s">
        <v>2463</v>
      </c>
      <c r="C84" s="14" t="s">
        <v>2191</v>
      </c>
      <c r="D84" s="22">
        <v>11020125</v>
      </c>
      <c r="E84" s="94" t="s">
        <v>2507</v>
      </c>
      <c r="F84" s="14" t="s">
        <v>233</v>
      </c>
      <c r="G84" s="57" t="s">
        <v>2507</v>
      </c>
      <c r="H84" s="14" t="s">
        <v>234</v>
      </c>
      <c r="I84" s="25">
        <v>3.09</v>
      </c>
      <c r="J84" s="14" t="s">
        <v>1397</v>
      </c>
      <c r="K84" s="14" t="s">
        <v>49</v>
      </c>
      <c r="L84" s="13">
        <v>0.08</v>
      </c>
      <c r="M84" s="13">
        <v>7.0099999999999996E-2</v>
      </c>
      <c r="N84" s="24">
        <v>7200</v>
      </c>
      <c r="O84" s="24">
        <v>103.62</v>
      </c>
      <c r="P84" s="24">
        <v>7.4606399999999997</v>
      </c>
      <c r="Q84" s="13">
        <v>2.0383768400000001E-4</v>
      </c>
      <c r="R84" s="65">
        <v>6.1148647567890003E-6</v>
      </c>
    </row>
    <row r="85" spans="2:18" x14ac:dyDescent="0.2">
      <c r="B85" s="61" t="s">
        <v>2467</v>
      </c>
      <c r="C85" s="14" t="s">
        <v>2191</v>
      </c>
      <c r="D85" s="22">
        <v>11020127</v>
      </c>
      <c r="E85" s="94" t="s">
        <v>2507</v>
      </c>
      <c r="F85" s="14" t="s">
        <v>233</v>
      </c>
      <c r="G85" s="57" t="s">
        <v>2507</v>
      </c>
      <c r="H85" s="14" t="s">
        <v>234</v>
      </c>
      <c r="I85" s="25">
        <v>3.09</v>
      </c>
      <c r="J85" s="14" t="s">
        <v>2195</v>
      </c>
      <c r="K85" s="14" t="s">
        <v>49</v>
      </c>
      <c r="L85" s="13">
        <v>0.08</v>
      </c>
      <c r="M85" s="13">
        <v>7.1499999999999994E-2</v>
      </c>
      <c r="N85" s="24">
        <v>4830</v>
      </c>
      <c r="O85" s="24">
        <v>103.2</v>
      </c>
      <c r="P85" s="24">
        <v>4.9845600000000001</v>
      </c>
      <c r="Q85" s="13">
        <v>1.3618686399999999E-4</v>
      </c>
      <c r="R85" s="65">
        <v>4.0854283643360602E-6</v>
      </c>
    </row>
    <row r="86" spans="2:18" x14ac:dyDescent="0.2">
      <c r="B86" s="61" t="s">
        <v>2468</v>
      </c>
      <c r="C86" s="14" t="s">
        <v>2191</v>
      </c>
      <c r="D86" s="22">
        <v>11020129</v>
      </c>
      <c r="E86" s="94" t="s">
        <v>2507</v>
      </c>
      <c r="F86" s="14" t="s">
        <v>233</v>
      </c>
      <c r="G86" s="57" t="s">
        <v>2507</v>
      </c>
      <c r="H86" s="14" t="s">
        <v>234</v>
      </c>
      <c r="I86" s="25">
        <v>3.09</v>
      </c>
      <c r="J86" s="14" t="s">
        <v>2195</v>
      </c>
      <c r="K86" s="14" t="s">
        <v>49</v>
      </c>
      <c r="L86" s="13">
        <v>0.08</v>
      </c>
      <c r="M86" s="13">
        <v>7.9200000000000007E-2</v>
      </c>
      <c r="N86" s="24">
        <v>4800</v>
      </c>
      <c r="O86" s="24">
        <v>100.93</v>
      </c>
      <c r="P86" s="24">
        <v>4.8446400000000001</v>
      </c>
      <c r="Q86" s="13">
        <v>1.32364006E-4</v>
      </c>
      <c r="R86" s="65">
        <v>3.9707476027968399E-6</v>
      </c>
    </row>
    <row r="87" spans="2:18" x14ac:dyDescent="0.2">
      <c r="B87" s="61" t="s">
        <v>2470</v>
      </c>
      <c r="C87" s="14" t="s">
        <v>2191</v>
      </c>
      <c r="D87" s="22">
        <v>11020131</v>
      </c>
      <c r="E87" s="94" t="s">
        <v>2507</v>
      </c>
      <c r="F87" s="14" t="s">
        <v>233</v>
      </c>
      <c r="G87" s="57" t="s">
        <v>2507</v>
      </c>
      <c r="H87" s="14" t="s">
        <v>234</v>
      </c>
      <c r="I87" s="25">
        <v>3.09</v>
      </c>
      <c r="J87" s="14" t="s">
        <v>2195</v>
      </c>
      <c r="K87" s="14" t="s">
        <v>49</v>
      </c>
      <c r="L87" s="13">
        <v>0.08</v>
      </c>
      <c r="M87" s="13">
        <v>7.6399999999999996E-2</v>
      </c>
      <c r="N87" s="24">
        <v>10500</v>
      </c>
      <c r="O87" s="24">
        <v>101.74</v>
      </c>
      <c r="P87" s="24">
        <v>10.682700000000001</v>
      </c>
      <c r="Q87" s="13">
        <v>2.9186997799999999E-4</v>
      </c>
      <c r="R87" s="65">
        <v>8.7557187771223096E-6</v>
      </c>
    </row>
    <row r="88" spans="2:18" x14ac:dyDescent="0.2">
      <c r="B88" s="61" t="s">
        <v>2475</v>
      </c>
      <c r="C88" s="14" t="s">
        <v>2191</v>
      </c>
      <c r="D88" s="22">
        <v>11020403</v>
      </c>
      <c r="E88" s="94" t="s">
        <v>2507</v>
      </c>
      <c r="F88" s="14" t="s">
        <v>233</v>
      </c>
      <c r="G88" s="57" t="s">
        <v>2507</v>
      </c>
      <c r="H88" s="14" t="s">
        <v>234</v>
      </c>
      <c r="I88" s="25">
        <v>3.08</v>
      </c>
      <c r="J88" s="14" t="s">
        <v>2195</v>
      </c>
      <c r="K88" s="14" t="s">
        <v>49</v>
      </c>
      <c r="L88" s="13">
        <v>0.08</v>
      </c>
      <c r="M88" s="13">
        <v>8.4599999999999995E-2</v>
      </c>
      <c r="N88" s="24">
        <v>3600</v>
      </c>
      <c r="O88" s="24">
        <v>99.39</v>
      </c>
      <c r="P88" s="24">
        <v>3.5780400000000001</v>
      </c>
      <c r="Q88" s="13">
        <v>9.7758287503125306E-5</v>
      </c>
      <c r="R88" s="65">
        <v>2.93262115507266E-6</v>
      </c>
    </row>
    <row r="89" spans="2:18" x14ac:dyDescent="0.2">
      <c r="B89" s="61" t="s">
        <v>2479</v>
      </c>
      <c r="C89" s="14" t="s">
        <v>2191</v>
      </c>
      <c r="D89" s="22">
        <v>11020408</v>
      </c>
      <c r="E89" s="94" t="s">
        <v>2507</v>
      </c>
      <c r="F89" s="14" t="s">
        <v>233</v>
      </c>
      <c r="G89" s="57" t="s">
        <v>2507</v>
      </c>
      <c r="H89" s="14" t="s">
        <v>234</v>
      </c>
      <c r="I89" s="25">
        <v>3.09</v>
      </c>
      <c r="J89" s="14" t="s">
        <v>2195</v>
      </c>
      <c r="K89" s="14" t="s">
        <v>49</v>
      </c>
      <c r="L89" s="13">
        <v>0.08</v>
      </c>
      <c r="M89" s="13">
        <v>8.1299999999999997E-2</v>
      </c>
      <c r="N89" s="24">
        <v>6171.43</v>
      </c>
      <c r="O89" s="24">
        <v>100.34</v>
      </c>
      <c r="P89" s="24">
        <v>6.1924099999999997</v>
      </c>
      <c r="Q89" s="13">
        <v>1.6918743099999999E-4</v>
      </c>
      <c r="R89" s="65">
        <v>5.0754023339268104E-6</v>
      </c>
    </row>
    <row r="90" spans="2:18" x14ac:dyDescent="0.2">
      <c r="B90" s="61" t="s">
        <v>2480</v>
      </c>
      <c r="C90" s="14" t="s">
        <v>2191</v>
      </c>
      <c r="D90" s="22">
        <v>11020410</v>
      </c>
      <c r="E90" s="94" t="s">
        <v>2507</v>
      </c>
      <c r="F90" s="14" t="s">
        <v>233</v>
      </c>
      <c r="G90" s="57" t="s">
        <v>2507</v>
      </c>
      <c r="H90" s="14" t="s">
        <v>234</v>
      </c>
      <c r="I90" s="25">
        <v>3.09</v>
      </c>
      <c r="J90" s="14" t="s">
        <v>2195</v>
      </c>
      <c r="K90" s="14" t="s">
        <v>49</v>
      </c>
      <c r="L90" s="13">
        <v>0.08</v>
      </c>
      <c r="M90" s="13">
        <v>8.2199999999999995E-2</v>
      </c>
      <c r="N90" s="24">
        <v>5914.29</v>
      </c>
      <c r="O90" s="24">
        <v>100.09</v>
      </c>
      <c r="P90" s="24">
        <v>5.9196099999999996</v>
      </c>
      <c r="Q90" s="13">
        <v>1.6173406E-4</v>
      </c>
      <c r="R90" s="65">
        <v>4.8518109120579096E-6</v>
      </c>
    </row>
    <row r="91" spans="2:18" x14ac:dyDescent="0.2">
      <c r="B91" s="61" t="s">
        <v>2482</v>
      </c>
      <c r="C91" s="14" t="s">
        <v>2191</v>
      </c>
      <c r="D91" s="22">
        <v>11020412</v>
      </c>
      <c r="E91" s="94" t="s">
        <v>2507</v>
      </c>
      <c r="F91" s="14" t="s">
        <v>233</v>
      </c>
      <c r="G91" s="57" t="s">
        <v>2507</v>
      </c>
      <c r="H91" s="14" t="s">
        <v>234</v>
      </c>
      <c r="I91" s="25">
        <v>3.09</v>
      </c>
      <c r="J91" s="14" t="s">
        <v>2195</v>
      </c>
      <c r="K91" s="14" t="s">
        <v>49</v>
      </c>
      <c r="L91" s="13">
        <v>0.08</v>
      </c>
      <c r="M91" s="13">
        <v>8.3199999999999996E-2</v>
      </c>
      <c r="N91" s="24">
        <v>23142.86</v>
      </c>
      <c r="O91" s="24">
        <v>99.8</v>
      </c>
      <c r="P91" s="24">
        <v>23.09657</v>
      </c>
      <c r="Q91" s="13">
        <v>6.3103853700000002E-4</v>
      </c>
      <c r="R91" s="65">
        <v>1.8930333308631698E-5</v>
      </c>
    </row>
    <row r="92" spans="2:18" x14ac:dyDescent="0.2">
      <c r="B92" s="61" t="s">
        <v>2483</v>
      </c>
      <c r="C92" s="14" t="s">
        <v>2191</v>
      </c>
      <c r="D92" s="22">
        <v>11020413</v>
      </c>
      <c r="E92" s="94" t="s">
        <v>2507</v>
      </c>
      <c r="F92" s="14" t="s">
        <v>233</v>
      </c>
      <c r="G92" s="57" t="s">
        <v>2507</v>
      </c>
      <c r="H92" s="14" t="s">
        <v>234</v>
      </c>
      <c r="I92" s="25">
        <v>3.09</v>
      </c>
      <c r="J92" s="14" t="s">
        <v>1397</v>
      </c>
      <c r="K92" s="14" t="s">
        <v>49</v>
      </c>
      <c r="L92" s="13">
        <v>0.08</v>
      </c>
      <c r="M92" s="13">
        <v>8.3099999999999993E-2</v>
      </c>
      <c r="N92" s="24">
        <v>81039</v>
      </c>
      <c r="O92" s="24">
        <v>99.83</v>
      </c>
      <c r="P92" s="24">
        <v>80.901229999999998</v>
      </c>
      <c r="Q92" s="13">
        <v>2.2103625729999999E-3</v>
      </c>
      <c r="R92" s="65">
        <v>6.6307995039015499E-5</v>
      </c>
    </row>
    <row r="93" spans="2:18" x14ac:dyDescent="0.2">
      <c r="B93" s="61" t="s">
        <v>2395</v>
      </c>
      <c r="C93" s="14" t="s">
        <v>2191</v>
      </c>
      <c r="D93" s="22">
        <v>11019377</v>
      </c>
      <c r="E93" s="94" t="s">
        <v>2507</v>
      </c>
      <c r="F93" s="14" t="s">
        <v>233</v>
      </c>
      <c r="G93" s="57" t="s">
        <v>2507</v>
      </c>
      <c r="H93" s="14" t="s">
        <v>234</v>
      </c>
      <c r="I93" s="25">
        <v>3.02</v>
      </c>
      <c r="J93" s="14" t="s">
        <v>2195</v>
      </c>
      <c r="K93" s="14" t="s">
        <v>49</v>
      </c>
      <c r="L93" s="13">
        <v>0.08</v>
      </c>
      <c r="M93" s="13">
        <v>0.16980000000000001</v>
      </c>
      <c r="N93" s="24">
        <v>0.01</v>
      </c>
      <c r="O93" s="24">
        <v>78.900000000000006</v>
      </c>
      <c r="P93" s="24">
        <v>1.0000000000000001E-5</v>
      </c>
      <c r="Q93" s="13">
        <v>2.7321742491175401E-10</v>
      </c>
      <c r="R93" s="65">
        <v>8.1961664907956901E-12</v>
      </c>
    </row>
    <row r="94" spans="2:18" x14ac:dyDescent="0.2">
      <c r="B94" s="61" t="s">
        <v>2486</v>
      </c>
      <c r="C94" s="14" t="s">
        <v>2191</v>
      </c>
      <c r="D94" s="22">
        <v>11020418</v>
      </c>
      <c r="E94" s="94" t="s">
        <v>2507</v>
      </c>
      <c r="F94" s="14" t="s">
        <v>233</v>
      </c>
      <c r="G94" s="57" t="s">
        <v>2507</v>
      </c>
      <c r="H94" s="14" t="s">
        <v>234</v>
      </c>
      <c r="I94" s="25">
        <v>3.09</v>
      </c>
      <c r="J94" s="14" t="s">
        <v>2195</v>
      </c>
      <c r="K94" s="14" t="s">
        <v>49</v>
      </c>
      <c r="L94" s="13">
        <v>0.08</v>
      </c>
      <c r="M94" s="13">
        <v>7.9799999999999996E-2</v>
      </c>
      <c r="N94" s="24">
        <v>5700</v>
      </c>
      <c r="O94" s="24">
        <v>100.77</v>
      </c>
      <c r="P94" s="24">
        <v>5.7438900000000004</v>
      </c>
      <c r="Q94" s="13">
        <v>1.5693308299999999E-4</v>
      </c>
      <c r="R94" s="65">
        <v>4.7077878744816398E-6</v>
      </c>
    </row>
    <row r="95" spans="2:18" x14ac:dyDescent="0.2">
      <c r="B95" s="61" t="s">
        <v>2490</v>
      </c>
      <c r="C95" s="14" t="s">
        <v>2191</v>
      </c>
      <c r="D95" s="22">
        <v>11020422</v>
      </c>
      <c r="E95" s="94" t="s">
        <v>2507</v>
      </c>
      <c r="F95" s="14" t="s">
        <v>233</v>
      </c>
      <c r="G95" s="57" t="s">
        <v>2507</v>
      </c>
      <c r="H95" s="14" t="s">
        <v>234</v>
      </c>
      <c r="I95" s="25">
        <v>3.09</v>
      </c>
      <c r="J95" s="14" t="s">
        <v>2195</v>
      </c>
      <c r="K95" s="14" t="s">
        <v>49</v>
      </c>
      <c r="L95" s="13">
        <v>0.08</v>
      </c>
      <c r="M95" s="13">
        <v>7.4300000000000005E-2</v>
      </c>
      <c r="N95" s="24">
        <v>27000</v>
      </c>
      <c r="O95" s="24">
        <v>102.36</v>
      </c>
      <c r="P95" s="24">
        <v>27.6372</v>
      </c>
      <c r="Q95" s="13">
        <v>7.5509646100000002E-4</v>
      </c>
      <c r="R95" s="65">
        <v>2.2651909253941901E-5</v>
      </c>
    </row>
    <row r="96" spans="2:18" x14ac:dyDescent="0.2">
      <c r="B96" s="61" t="s">
        <v>2492</v>
      </c>
      <c r="C96" s="14" t="s">
        <v>2191</v>
      </c>
      <c r="D96" s="22">
        <v>11020425</v>
      </c>
      <c r="E96" s="94" t="s">
        <v>2507</v>
      </c>
      <c r="F96" s="14" t="s">
        <v>233</v>
      </c>
      <c r="G96" s="57" t="s">
        <v>2507</v>
      </c>
      <c r="H96" s="14" t="s">
        <v>234</v>
      </c>
      <c r="I96" s="25">
        <v>3.1</v>
      </c>
      <c r="J96" s="14" t="s">
        <v>2195</v>
      </c>
      <c r="K96" s="14" t="s">
        <v>49</v>
      </c>
      <c r="L96" s="13">
        <v>0.08</v>
      </c>
      <c r="M96" s="13">
        <v>6.59E-2</v>
      </c>
      <c r="N96" s="24">
        <v>6300</v>
      </c>
      <c r="O96" s="24">
        <v>104.87</v>
      </c>
      <c r="P96" s="24">
        <v>6.6068100000000003</v>
      </c>
      <c r="Q96" s="13">
        <v>1.8050956100000001E-4</v>
      </c>
      <c r="R96" s="65">
        <v>5.4150514733053898E-6</v>
      </c>
    </row>
    <row r="97" spans="2:18" x14ac:dyDescent="0.2">
      <c r="B97" s="61" t="s">
        <v>2494</v>
      </c>
      <c r="C97" s="14" t="s">
        <v>2191</v>
      </c>
      <c r="D97" s="22">
        <v>11020426</v>
      </c>
      <c r="E97" s="94" t="s">
        <v>2507</v>
      </c>
      <c r="F97" s="14" t="s">
        <v>233</v>
      </c>
      <c r="G97" s="57" t="s">
        <v>2507</v>
      </c>
      <c r="H97" s="14" t="s">
        <v>234</v>
      </c>
      <c r="I97" s="25">
        <v>3.1</v>
      </c>
      <c r="J97" s="14" t="s">
        <v>2195</v>
      </c>
      <c r="K97" s="14" t="s">
        <v>49</v>
      </c>
      <c r="L97" s="13">
        <v>0.08</v>
      </c>
      <c r="M97" s="13">
        <v>6.9400000000000003E-2</v>
      </c>
      <c r="N97" s="24">
        <v>11400</v>
      </c>
      <c r="O97" s="24">
        <v>103.82</v>
      </c>
      <c r="P97" s="24">
        <v>11.83548</v>
      </c>
      <c r="Q97" s="13">
        <v>3.2336593599999999E-4</v>
      </c>
      <c r="R97" s="65">
        <v>9.7005564578482601E-6</v>
      </c>
    </row>
    <row r="98" spans="2:18" x14ac:dyDescent="0.2">
      <c r="B98" s="61" t="s">
        <v>2495</v>
      </c>
      <c r="C98" s="14" t="s">
        <v>2191</v>
      </c>
      <c r="D98" s="22">
        <v>11020428</v>
      </c>
      <c r="E98" s="94" t="s">
        <v>2507</v>
      </c>
      <c r="F98" s="14" t="s">
        <v>233</v>
      </c>
      <c r="G98" s="57" t="s">
        <v>2507</v>
      </c>
      <c r="H98" s="14" t="s">
        <v>234</v>
      </c>
      <c r="I98" s="25">
        <v>3.08</v>
      </c>
      <c r="J98" s="14" t="s">
        <v>2195</v>
      </c>
      <c r="K98" s="14" t="s">
        <v>49</v>
      </c>
      <c r="L98" s="13">
        <v>0.08</v>
      </c>
      <c r="M98" s="13">
        <v>8.5000000000000006E-2</v>
      </c>
      <c r="N98" s="24">
        <v>12300</v>
      </c>
      <c r="O98" s="24">
        <v>99.28</v>
      </c>
      <c r="P98" s="24">
        <v>12.21144</v>
      </c>
      <c r="Q98" s="13">
        <v>3.33637819E-4</v>
      </c>
      <c r="R98" s="65">
        <v>1.0008699533236201E-5</v>
      </c>
    </row>
    <row r="99" spans="2:18" x14ac:dyDescent="0.2">
      <c r="B99" s="61" t="s">
        <v>2500</v>
      </c>
      <c r="C99" s="14" t="s">
        <v>2191</v>
      </c>
      <c r="D99" s="22">
        <v>11020431</v>
      </c>
      <c r="E99" s="94" t="s">
        <v>2507</v>
      </c>
      <c r="F99" s="14" t="s">
        <v>233</v>
      </c>
      <c r="G99" s="57" t="s">
        <v>2507</v>
      </c>
      <c r="H99" s="14" t="s">
        <v>234</v>
      </c>
      <c r="I99" s="25">
        <v>3.5</v>
      </c>
      <c r="J99" s="14" t="s">
        <v>2195</v>
      </c>
      <c r="K99" s="14" t="s">
        <v>49</v>
      </c>
      <c r="L99" s="13">
        <v>0.08</v>
      </c>
      <c r="M99" s="13">
        <v>3.6299999999999999E-2</v>
      </c>
      <c r="N99" s="24">
        <v>2700</v>
      </c>
      <c r="O99" s="24">
        <v>97.1</v>
      </c>
      <c r="P99" s="24">
        <v>2.6217000000000001</v>
      </c>
      <c r="Q99" s="13">
        <v>7.1629412289114607E-5</v>
      </c>
      <c r="R99" s="65">
        <v>2.1487889688919099E-6</v>
      </c>
    </row>
    <row r="100" spans="2:18" x14ac:dyDescent="0.2">
      <c r="B100" s="61" t="s">
        <v>2396</v>
      </c>
      <c r="C100" s="14" t="s">
        <v>2191</v>
      </c>
      <c r="D100" s="22">
        <v>11019573</v>
      </c>
      <c r="E100" s="94" t="s">
        <v>2507</v>
      </c>
      <c r="F100" s="14" t="s">
        <v>233</v>
      </c>
      <c r="G100" s="57" t="s">
        <v>2507</v>
      </c>
      <c r="H100" s="14" t="s">
        <v>234</v>
      </c>
      <c r="I100" s="25">
        <v>3.01</v>
      </c>
      <c r="J100" s="14" t="s">
        <v>2195</v>
      </c>
      <c r="K100" s="14" t="s">
        <v>49</v>
      </c>
      <c r="L100" s="13">
        <v>0.08</v>
      </c>
      <c r="M100" s="13">
        <v>0.17829999999999999</v>
      </c>
      <c r="N100" s="24">
        <v>-0.01</v>
      </c>
      <c r="O100" s="24">
        <v>77.19</v>
      </c>
      <c r="P100" s="24">
        <v>-1.0000000000000001E-5</v>
      </c>
      <c r="Q100" s="13">
        <v>-2.7321742491175401E-10</v>
      </c>
      <c r="R100" s="65">
        <v>-8.1961664907956901E-12</v>
      </c>
    </row>
    <row r="101" spans="2:18" x14ac:dyDescent="0.2">
      <c r="B101" s="61" t="s">
        <v>2400</v>
      </c>
      <c r="C101" s="14" t="s">
        <v>2191</v>
      </c>
      <c r="D101" s="22">
        <v>11019581</v>
      </c>
      <c r="E101" s="94" t="s">
        <v>2507</v>
      </c>
      <c r="F101" s="14" t="s">
        <v>233</v>
      </c>
      <c r="G101" s="57" t="s">
        <v>2507</v>
      </c>
      <c r="H101" s="14" t="s">
        <v>234</v>
      </c>
      <c r="I101" s="25">
        <v>4.7</v>
      </c>
      <c r="J101" s="14" t="s">
        <v>2061</v>
      </c>
      <c r="K101" s="14" t="s">
        <v>49</v>
      </c>
      <c r="L101" s="13">
        <v>3.7999999999999999E-2</v>
      </c>
      <c r="M101" s="13">
        <v>6.54E-2</v>
      </c>
      <c r="N101" s="24">
        <v>145017.17000000001</v>
      </c>
      <c r="O101" s="24">
        <v>88.65</v>
      </c>
      <c r="P101" s="24">
        <v>128.55771999999999</v>
      </c>
      <c r="Q101" s="13">
        <v>3.5124209209999998E-3</v>
      </c>
      <c r="R101" s="65">
        <v>1.05368047E-4</v>
      </c>
    </row>
    <row r="102" spans="2:18" x14ac:dyDescent="0.2">
      <c r="B102" s="61" t="s">
        <v>2401</v>
      </c>
      <c r="C102" s="14" t="s">
        <v>2191</v>
      </c>
      <c r="D102" s="22">
        <v>11019587</v>
      </c>
      <c r="E102" s="94" t="s">
        <v>2507</v>
      </c>
      <c r="F102" s="14" t="s">
        <v>233</v>
      </c>
      <c r="G102" s="57" t="s">
        <v>2507</v>
      </c>
      <c r="H102" s="14" t="s">
        <v>234</v>
      </c>
      <c r="I102" s="25">
        <v>4.71</v>
      </c>
      <c r="J102" s="14" t="s">
        <v>2061</v>
      </c>
      <c r="K102" s="14" t="s">
        <v>49</v>
      </c>
      <c r="L102" s="13">
        <v>3.7999999999999999E-2</v>
      </c>
      <c r="M102" s="13">
        <v>5.7799999999999997E-2</v>
      </c>
      <c r="N102" s="24">
        <v>2304597.14</v>
      </c>
      <c r="O102" s="24">
        <v>91.68</v>
      </c>
      <c r="P102" s="24">
        <v>2112.85466</v>
      </c>
      <c r="Q102" s="13">
        <v>5.7726870941E-2</v>
      </c>
      <c r="R102" s="65">
        <v>1.731730856E-3</v>
      </c>
    </row>
    <row r="103" spans="2:18" x14ac:dyDescent="0.2">
      <c r="B103" s="61" t="s">
        <v>2430</v>
      </c>
      <c r="C103" s="14" t="s">
        <v>2191</v>
      </c>
      <c r="D103" s="22">
        <v>11019675</v>
      </c>
      <c r="E103" s="94" t="s">
        <v>2507</v>
      </c>
      <c r="F103" s="14" t="s">
        <v>233</v>
      </c>
      <c r="G103" s="57" t="s">
        <v>2507</v>
      </c>
      <c r="H103" s="14" t="s">
        <v>234</v>
      </c>
      <c r="I103" s="25">
        <v>4.72</v>
      </c>
      <c r="J103" s="14" t="s">
        <v>2061</v>
      </c>
      <c r="K103" s="14" t="s">
        <v>49</v>
      </c>
      <c r="L103" s="13">
        <v>3.7999999999999999E-2</v>
      </c>
      <c r="M103" s="13">
        <v>5.2200000000000003E-2</v>
      </c>
      <c r="N103" s="24">
        <v>153639.81</v>
      </c>
      <c r="O103" s="24">
        <v>93.99</v>
      </c>
      <c r="P103" s="24">
        <v>144.40606</v>
      </c>
      <c r="Q103" s="13">
        <v>3.9454251850000004E-3</v>
      </c>
      <c r="R103" s="65">
        <v>1.18357611E-4</v>
      </c>
    </row>
    <row r="104" spans="2:18" x14ac:dyDescent="0.2">
      <c r="B104" s="61" t="s">
        <v>2451</v>
      </c>
      <c r="C104" s="14" t="s">
        <v>2191</v>
      </c>
      <c r="D104" s="22">
        <v>11020105</v>
      </c>
      <c r="E104" s="94" t="s">
        <v>2507</v>
      </c>
      <c r="F104" s="14" t="s">
        <v>233</v>
      </c>
      <c r="G104" s="57" t="s">
        <v>2507</v>
      </c>
      <c r="H104" s="14" t="s">
        <v>234</v>
      </c>
      <c r="I104" s="25">
        <v>2.98</v>
      </c>
      <c r="J104" s="14" t="s">
        <v>2061</v>
      </c>
      <c r="K104" s="14" t="s">
        <v>49</v>
      </c>
      <c r="L104" s="13">
        <v>4.2500000000000003E-2</v>
      </c>
      <c r="M104" s="13">
        <v>6.9099999999999995E-2</v>
      </c>
      <c r="N104" s="24">
        <v>725000</v>
      </c>
      <c r="O104" s="24">
        <v>100.19</v>
      </c>
      <c r="P104" s="24">
        <v>726.37750000000005</v>
      </c>
      <c r="Q104" s="13">
        <v>1.9845899005999999E-2</v>
      </c>
      <c r="R104" s="65">
        <v>5.95351092E-4</v>
      </c>
    </row>
    <row r="105" spans="2:18" x14ac:dyDescent="0.2">
      <c r="B105" s="61" t="s">
        <v>2441</v>
      </c>
      <c r="C105" s="14" t="s">
        <v>2191</v>
      </c>
      <c r="D105" s="22">
        <v>11019927</v>
      </c>
      <c r="E105" s="94" t="s">
        <v>2507</v>
      </c>
      <c r="F105" s="14" t="s">
        <v>2196</v>
      </c>
      <c r="G105" s="57" t="s">
        <v>2507</v>
      </c>
      <c r="H105" s="14" t="s">
        <v>276</v>
      </c>
      <c r="I105" s="25">
        <v>2.89</v>
      </c>
      <c r="J105" s="14" t="s">
        <v>2061</v>
      </c>
      <c r="K105" s="14" t="s">
        <v>49</v>
      </c>
      <c r="L105" s="13">
        <v>4.3999999999999997E-2</v>
      </c>
      <c r="M105" s="13">
        <v>6.93E-2</v>
      </c>
      <c r="N105" s="24">
        <v>725000</v>
      </c>
      <c r="O105" s="24">
        <v>97.91</v>
      </c>
      <c r="P105" s="24">
        <v>709.84749999999997</v>
      </c>
      <c r="Q105" s="13">
        <v>1.9394270602999999E-2</v>
      </c>
      <c r="R105" s="65">
        <v>5.8180282900000002E-4</v>
      </c>
    </row>
    <row r="106" spans="2:18" x14ac:dyDescent="0.2">
      <c r="B106" s="61" t="s">
        <v>2429</v>
      </c>
      <c r="C106" s="14" t="s">
        <v>2191</v>
      </c>
      <c r="D106" s="22">
        <v>11019112</v>
      </c>
      <c r="E106" s="94" t="s">
        <v>2507</v>
      </c>
      <c r="F106" s="14" t="s">
        <v>2196</v>
      </c>
      <c r="G106" s="57" t="s">
        <v>2507</v>
      </c>
      <c r="H106" s="14" t="s">
        <v>276</v>
      </c>
      <c r="I106" s="25">
        <v>2.41</v>
      </c>
      <c r="J106" s="14" t="s">
        <v>2061</v>
      </c>
      <c r="K106" s="14" t="s">
        <v>49</v>
      </c>
      <c r="L106" s="13">
        <v>4.2500000000000003E-2</v>
      </c>
      <c r="M106" s="13">
        <v>8.8099999999999998E-2</v>
      </c>
      <c r="N106" s="24">
        <v>725000</v>
      </c>
      <c r="O106" s="24">
        <v>92.87</v>
      </c>
      <c r="P106" s="24">
        <v>673.3075</v>
      </c>
      <c r="Q106" s="13">
        <v>1.8395934132E-2</v>
      </c>
      <c r="R106" s="65">
        <v>5.5185403600000002E-4</v>
      </c>
    </row>
    <row r="107" spans="2:18" x14ac:dyDescent="0.2">
      <c r="B107" s="60" t="s">
        <v>2197</v>
      </c>
      <c r="C107" s="57" t="s">
        <v>2507</v>
      </c>
      <c r="D107" s="57" t="s">
        <v>2507</v>
      </c>
      <c r="E107" s="57" t="s">
        <v>2507</v>
      </c>
      <c r="F107" s="57" t="s">
        <v>2507</v>
      </c>
      <c r="G107" s="57" t="s">
        <v>2507</v>
      </c>
      <c r="H107" s="57" t="s">
        <v>2507</v>
      </c>
      <c r="I107" s="23">
        <v>2.5163255655149999</v>
      </c>
      <c r="J107" s="57" t="s">
        <v>2507</v>
      </c>
      <c r="K107" s="57" t="s">
        <v>2507</v>
      </c>
      <c r="L107" s="57" t="s">
        <v>2507</v>
      </c>
      <c r="M107" s="57" t="s">
        <v>2507</v>
      </c>
      <c r="N107" s="57" t="s">
        <v>2507</v>
      </c>
      <c r="O107" s="57" t="s">
        <v>2507</v>
      </c>
      <c r="P107" s="23">
        <v>14280.660879999999</v>
      </c>
      <c r="Q107" s="20">
        <v>0.39017253916700001</v>
      </c>
      <c r="R107" s="64">
        <v>1.1704667417000001E-2</v>
      </c>
    </row>
    <row r="108" spans="2:18" x14ac:dyDescent="0.2">
      <c r="B108" s="60" t="s">
        <v>2198</v>
      </c>
      <c r="C108" s="57" t="s">
        <v>2507</v>
      </c>
      <c r="D108" s="57" t="s">
        <v>2507</v>
      </c>
      <c r="E108" s="57" t="s">
        <v>2507</v>
      </c>
      <c r="F108" s="57" t="s">
        <v>2507</v>
      </c>
      <c r="G108" s="57" t="s">
        <v>2507</v>
      </c>
      <c r="H108" s="57" t="s">
        <v>2507</v>
      </c>
      <c r="I108" s="23">
        <v>2.2204639915739999</v>
      </c>
      <c r="J108" s="57" t="s">
        <v>2507</v>
      </c>
      <c r="K108" s="57" t="s">
        <v>2507</v>
      </c>
      <c r="L108" s="57" t="s">
        <v>2507</v>
      </c>
      <c r="M108" s="57" t="s">
        <v>2507</v>
      </c>
      <c r="N108" s="57" t="s">
        <v>2507</v>
      </c>
      <c r="O108" s="57" t="s">
        <v>2507</v>
      </c>
      <c r="P108" s="23">
        <v>2713.4906500000002</v>
      </c>
      <c r="Q108" s="20">
        <v>7.4137292790999995E-2</v>
      </c>
      <c r="R108" s="64">
        <v>2.224022113E-3</v>
      </c>
    </row>
    <row r="109" spans="2:18" x14ac:dyDescent="0.2">
      <c r="B109" s="61" t="s">
        <v>2404</v>
      </c>
      <c r="C109" s="14" t="s">
        <v>2191</v>
      </c>
      <c r="D109" s="22">
        <v>53089165</v>
      </c>
      <c r="E109" s="94" t="s">
        <v>2507</v>
      </c>
      <c r="F109" s="14" t="s">
        <v>233</v>
      </c>
      <c r="G109" s="57" t="s">
        <v>2507</v>
      </c>
      <c r="H109" s="14" t="s">
        <v>234</v>
      </c>
      <c r="I109" s="25">
        <v>1.92</v>
      </c>
      <c r="J109" s="14" t="s">
        <v>1129</v>
      </c>
      <c r="K109" s="14" t="s">
        <v>51</v>
      </c>
      <c r="L109" s="13">
        <v>5.1999999999999998E-2</v>
      </c>
      <c r="M109" s="13">
        <v>9.5500000000000002E-2</v>
      </c>
      <c r="N109" s="24">
        <v>232062.5</v>
      </c>
      <c r="O109" s="24">
        <v>115.24</v>
      </c>
      <c r="P109" s="24">
        <v>1072.81747</v>
      </c>
      <c r="Q109" s="13">
        <v>2.9311242655E-2</v>
      </c>
      <c r="R109" s="65">
        <v>8.7929905900000003E-4</v>
      </c>
    </row>
    <row r="110" spans="2:18" x14ac:dyDescent="0.2">
      <c r="B110" s="61" t="s">
        <v>2403</v>
      </c>
      <c r="C110" s="14" t="s">
        <v>2191</v>
      </c>
      <c r="D110" s="22">
        <v>53089660</v>
      </c>
      <c r="E110" s="94" t="s">
        <v>2507</v>
      </c>
      <c r="F110" s="14" t="s">
        <v>233</v>
      </c>
      <c r="G110" s="57" t="s">
        <v>2507</v>
      </c>
      <c r="H110" s="14" t="s">
        <v>234</v>
      </c>
      <c r="I110" s="25">
        <v>2.5299999999999998</v>
      </c>
      <c r="J110" s="14" t="s">
        <v>1129</v>
      </c>
      <c r="K110" s="14" t="s">
        <v>52</v>
      </c>
      <c r="L110" s="13">
        <v>5.5E-2</v>
      </c>
      <c r="M110" s="13">
        <v>9.2299999999999993E-2</v>
      </c>
      <c r="N110" s="24">
        <v>145185</v>
      </c>
      <c r="O110" s="24">
        <v>106.3</v>
      </c>
      <c r="P110" s="24">
        <v>713.15114000000005</v>
      </c>
      <c r="Q110" s="13">
        <v>1.9484531804000001E-2</v>
      </c>
      <c r="R110" s="65">
        <v>5.8451054699999998E-4</v>
      </c>
    </row>
    <row r="111" spans="2:18" x14ac:dyDescent="0.2">
      <c r="B111" s="61" t="s">
        <v>2405</v>
      </c>
      <c r="C111" s="14" t="s">
        <v>2191</v>
      </c>
      <c r="D111" s="22">
        <v>53089678</v>
      </c>
      <c r="E111" s="94" t="s">
        <v>2507</v>
      </c>
      <c r="F111" s="14" t="s">
        <v>233</v>
      </c>
      <c r="G111" s="57" t="s">
        <v>2507</v>
      </c>
      <c r="H111" s="14" t="s">
        <v>234</v>
      </c>
      <c r="I111" s="25">
        <v>2.33</v>
      </c>
      <c r="J111" s="14" t="s">
        <v>1129</v>
      </c>
      <c r="K111" s="14" t="s">
        <v>51</v>
      </c>
      <c r="L111" s="13">
        <v>7.0000000000000007E-2</v>
      </c>
      <c r="M111" s="13">
        <v>0.127</v>
      </c>
      <c r="N111" s="24">
        <v>210000</v>
      </c>
      <c r="O111" s="24">
        <v>110.1</v>
      </c>
      <c r="P111" s="24">
        <v>927.52203999999995</v>
      </c>
      <c r="Q111" s="13">
        <v>2.5341518330999999E-2</v>
      </c>
      <c r="R111" s="65">
        <v>7.6021250599999995E-4</v>
      </c>
    </row>
    <row r="112" spans="2:18" x14ac:dyDescent="0.2">
      <c r="B112" s="60" t="s">
        <v>2199</v>
      </c>
      <c r="C112" s="57" t="s">
        <v>2507</v>
      </c>
      <c r="D112" s="57" t="s">
        <v>2507</v>
      </c>
      <c r="E112" s="57" t="s">
        <v>2507</v>
      </c>
      <c r="F112" s="57" t="s">
        <v>2507</v>
      </c>
      <c r="G112" s="57" t="s">
        <v>2507</v>
      </c>
      <c r="H112" s="57" t="s">
        <v>2507</v>
      </c>
      <c r="I112" s="28" t="s">
        <v>23</v>
      </c>
      <c r="J112" s="57" t="s">
        <v>2507</v>
      </c>
      <c r="K112" s="57" t="s">
        <v>2507</v>
      </c>
      <c r="L112" s="57" t="s">
        <v>2507</v>
      </c>
      <c r="M112" s="57" t="s">
        <v>2507</v>
      </c>
      <c r="N112" s="57" t="s">
        <v>2507</v>
      </c>
      <c r="O112" s="57" t="s">
        <v>2507</v>
      </c>
      <c r="P112" s="57" t="s">
        <v>2507</v>
      </c>
      <c r="Q112" s="57" t="s">
        <v>2507</v>
      </c>
      <c r="R112" s="71" t="s">
        <v>2507</v>
      </c>
    </row>
    <row r="113" spans="2:18" x14ac:dyDescent="0.2">
      <c r="B113" s="60" t="s">
        <v>2200</v>
      </c>
      <c r="C113" s="57" t="s">
        <v>2507</v>
      </c>
      <c r="D113" s="57" t="s">
        <v>2507</v>
      </c>
      <c r="E113" s="57" t="s">
        <v>2507</v>
      </c>
      <c r="F113" s="57" t="s">
        <v>2507</v>
      </c>
      <c r="G113" s="57" t="s">
        <v>2507</v>
      </c>
      <c r="H113" s="57" t="s">
        <v>2507</v>
      </c>
      <c r="I113" s="23">
        <v>0.944985096744</v>
      </c>
      <c r="J113" s="57" t="s">
        <v>2507</v>
      </c>
      <c r="K113" s="57" t="s">
        <v>2507</v>
      </c>
      <c r="L113" s="57" t="s">
        <v>2507</v>
      </c>
      <c r="M113" s="57" t="s">
        <v>2507</v>
      </c>
      <c r="N113" s="57" t="s">
        <v>2507</v>
      </c>
      <c r="O113" s="57" t="s">
        <v>2507</v>
      </c>
      <c r="P113" s="23">
        <v>1113.3473799999999</v>
      </c>
      <c r="Q113" s="20">
        <v>3.0418590419E-2</v>
      </c>
      <c r="R113" s="64">
        <v>9.1251804799999999E-4</v>
      </c>
    </row>
    <row r="114" spans="2:18" x14ac:dyDescent="0.2">
      <c r="B114" s="61" t="s">
        <v>2464</v>
      </c>
      <c r="C114" s="14" t="s">
        <v>2191</v>
      </c>
      <c r="D114" s="22">
        <v>11020018</v>
      </c>
      <c r="E114" s="94" t="s">
        <v>2507</v>
      </c>
      <c r="F114" s="14" t="s">
        <v>233</v>
      </c>
      <c r="G114" s="57" t="s">
        <v>2507</v>
      </c>
      <c r="H114" s="14" t="s">
        <v>234</v>
      </c>
      <c r="I114" s="25">
        <v>2.84</v>
      </c>
      <c r="J114" s="14" t="s">
        <v>2201</v>
      </c>
      <c r="K114" s="14" t="s">
        <v>50</v>
      </c>
      <c r="L114" s="13">
        <v>0.1022</v>
      </c>
      <c r="M114" s="13">
        <v>0.14949999999999999</v>
      </c>
      <c r="N114" s="24">
        <v>0.01</v>
      </c>
      <c r="O114" s="24">
        <v>100.14</v>
      </c>
      <c r="P114" s="24">
        <v>4.0000000000000003E-5</v>
      </c>
      <c r="Q114" s="13">
        <v>1.09286969964702E-9</v>
      </c>
      <c r="R114" s="65">
        <v>3.2784665963182799E-11</v>
      </c>
    </row>
    <row r="115" spans="2:18" x14ac:dyDescent="0.2">
      <c r="B115" s="61" t="s">
        <v>2503</v>
      </c>
      <c r="C115" s="14" t="s">
        <v>2191</v>
      </c>
      <c r="D115" s="22">
        <v>11020506</v>
      </c>
      <c r="E115" s="94" t="s">
        <v>2507</v>
      </c>
      <c r="F115" s="14" t="s">
        <v>233</v>
      </c>
      <c r="G115" s="57" t="s">
        <v>2507</v>
      </c>
      <c r="H115" s="14" t="s">
        <v>234</v>
      </c>
      <c r="I115" s="25">
        <v>3.06</v>
      </c>
      <c r="J115" s="14" t="s">
        <v>2201</v>
      </c>
      <c r="K115" s="14" t="s">
        <v>50</v>
      </c>
      <c r="L115" s="13">
        <v>0.1022</v>
      </c>
      <c r="M115" s="13">
        <v>8.8300000000000003E-2</v>
      </c>
      <c r="N115" s="24">
        <v>47177.26</v>
      </c>
      <c r="O115" s="24">
        <v>100</v>
      </c>
      <c r="P115" s="24">
        <v>171.11192</v>
      </c>
      <c r="Q115" s="13">
        <v>4.6750758149999997E-3</v>
      </c>
      <c r="R115" s="65">
        <v>1.4024617800000001E-4</v>
      </c>
    </row>
    <row r="116" spans="2:18" x14ac:dyDescent="0.2">
      <c r="B116" s="61" t="s">
        <v>2499</v>
      </c>
      <c r="C116" s="14" t="s">
        <v>2191</v>
      </c>
      <c r="D116" s="22">
        <v>11020501</v>
      </c>
      <c r="E116" s="94" t="s">
        <v>2507</v>
      </c>
      <c r="F116" s="14" t="s">
        <v>233</v>
      </c>
      <c r="G116" s="57" t="s">
        <v>2507</v>
      </c>
      <c r="H116" s="14" t="s">
        <v>234</v>
      </c>
      <c r="I116" s="25">
        <v>3.06</v>
      </c>
      <c r="J116" s="14" t="s">
        <v>2201</v>
      </c>
      <c r="K116" s="14" t="s">
        <v>50</v>
      </c>
      <c r="L116" s="13">
        <v>0.1022</v>
      </c>
      <c r="M116" s="13">
        <v>8.8200000000000001E-2</v>
      </c>
      <c r="N116" s="24">
        <v>28104.37</v>
      </c>
      <c r="O116" s="24">
        <v>100.05</v>
      </c>
      <c r="P116" s="24">
        <v>101.98551999999999</v>
      </c>
      <c r="Q116" s="13">
        <v>2.7864221150000002E-3</v>
      </c>
      <c r="R116" s="65">
        <v>8.3589030157037405E-5</v>
      </c>
    </row>
    <row r="117" spans="2:18" x14ac:dyDescent="0.2">
      <c r="B117" s="61" t="s">
        <v>2502</v>
      </c>
      <c r="C117" s="14" t="s">
        <v>2191</v>
      </c>
      <c r="D117" s="22">
        <v>11020504</v>
      </c>
      <c r="E117" s="94" t="s">
        <v>2507</v>
      </c>
      <c r="F117" s="14" t="s">
        <v>233</v>
      </c>
      <c r="G117" s="57" t="s">
        <v>2507</v>
      </c>
      <c r="H117" s="14" t="s">
        <v>234</v>
      </c>
      <c r="I117" s="25">
        <v>2.79</v>
      </c>
      <c r="J117" s="14" t="s">
        <v>2201</v>
      </c>
      <c r="K117" s="14" t="s">
        <v>50</v>
      </c>
      <c r="L117" s="13">
        <v>0.1022</v>
      </c>
      <c r="M117" s="13">
        <v>0.1852</v>
      </c>
      <c r="N117" s="24">
        <v>1988.43</v>
      </c>
      <c r="O117" s="24">
        <v>100</v>
      </c>
      <c r="P117" s="24">
        <v>7.21204</v>
      </c>
      <c r="Q117" s="13">
        <v>1.9704549900000001E-4</v>
      </c>
      <c r="R117" s="65">
        <v>5.9111080578278196E-6</v>
      </c>
    </row>
    <row r="118" spans="2:18" x14ac:dyDescent="0.2">
      <c r="B118" s="61" t="s">
        <v>2488</v>
      </c>
      <c r="C118" s="14" t="s">
        <v>2191</v>
      </c>
      <c r="D118" s="22">
        <v>11020486</v>
      </c>
      <c r="E118" s="94" t="s">
        <v>2507</v>
      </c>
      <c r="F118" s="14" t="s">
        <v>233</v>
      </c>
      <c r="G118" s="57" t="s">
        <v>2507</v>
      </c>
      <c r="H118" s="14" t="s">
        <v>234</v>
      </c>
      <c r="I118" s="25">
        <v>2.79</v>
      </c>
      <c r="J118" s="14" t="s">
        <v>2201</v>
      </c>
      <c r="K118" s="14" t="s">
        <v>50</v>
      </c>
      <c r="L118" s="13">
        <v>0.1022</v>
      </c>
      <c r="M118" s="13">
        <v>0.1852</v>
      </c>
      <c r="N118" s="24">
        <v>5305.78</v>
      </c>
      <c r="O118" s="24">
        <v>100.05</v>
      </c>
      <c r="P118" s="24">
        <v>19.253689999999999</v>
      </c>
      <c r="Q118" s="13">
        <v>5.2604436000000001E-4</v>
      </c>
      <c r="R118" s="65">
        <v>1.5780644880216801E-5</v>
      </c>
    </row>
    <row r="119" spans="2:18" x14ac:dyDescent="0.2">
      <c r="B119" s="61" t="s">
        <v>2497</v>
      </c>
      <c r="C119" s="14" t="s">
        <v>2191</v>
      </c>
      <c r="D119" s="22">
        <v>11020497</v>
      </c>
      <c r="E119" s="94" t="s">
        <v>2507</v>
      </c>
      <c r="F119" s="14" t="s">
        <v>233</v>
      </c>
      <c r="G119" s="57" t="s">
        <v>2507</v>
      </c>
      <c r="H119" s="14" t="s">
        <v>234</v>
      </c>
      <c r="I119" s="25">
        <v>2.3199999999999998</v>
      </c>
      <c r="J119" s="14" t="s">
        <v>2201</v>
      </c>
      <c r="K119" s="14" t="s">
        <v>50</v>
      </c>
      <c r="L119" s="13">
        <v>0.1022</v>
      </c>
      <c r="M119" s="13">
        <v>0.1847</v>
      </c>
      <c r="N119" s="24">
        <v>1198.6199999999999</v>
      </c>
      <c r="O119" s="24">
        <v>100.05</v>
      </c>
      <c r="P119" s="24">
        <v>4.3495699999999999</v>
      </c>
      <c r="Q119" s="13">
        <v>1.18837831E-4</v>
      </c>
      <c r="R119" s="65">
        <v>3.56497998833702E-6</v>
      </c>
    </row>
    <row r="120" spans="2:18" x14ac:dyDescent="0.2">
      <c r="B120" s="61" t="s">
        <v>2477</v>
      </c>
      <c r="C120" s="14" t="s">
        <v>2191</v>
      </c>
      <c r="D120" s="22">
        <v>11020460</v>
      </c>
      <c r="E120" s="94" t="s">
        <v>2507</v>
      </c>
      <c r="F120" s="14" t="s">
        <v>233</v>
      </c>
      <c r="G120" s="57" t="s">
        <v>2507</v>
      </c>
      <c r="H120" s="14" t="s">
        <v>234</v>
      </c>
      <c r="I120" s="25">
        <v>2.79</v>
      </c>
      <c r="J120" s="14" t="s">
        <v>2201</v>
      </c>
      <c r="K120" s="14" t="s">
        <v>50</v>
      </c>
      <c r="L120" s="13">
        <v>0.1022</v>
      </c>
      <c r="M120" s="13">
        <v>0.1852</v>
      </c>
      <c r="N120" s="24">
        <v>1057.75</v>
      </c>
      <c r="O120" s="24">
        <v>100.05</v>
      </c>
      <c r="P120" s="24">
        <v>3.8383799999999999</v>
      </c>
      <c r="Q120" s="13">
        <v>1.04871229E-4</v>
      </c>
      <c r="R120" s="65">
        <v>3.1460001534940401E-6</v>
      </c>
    </row>
    <row r="121" spans="2:18" x14ac:dyDescent="0.2">
      <c r="B121" s="61" t="s">
        <v>2485</v>
      </c>
      <c r="C121" s="14" t="s">
        <v>2191</v>
      </c>
      <c r="D121" s="22">
        <v>11020478</v>
      </c>
      <c r="E121" s="94" t="s">
        <v>2507</v>
      </c>
      <c r="F121" s="14" t="s">
        <v>233</v>
      </c>
      <c r="G121" s="57" t="s">
        <v>2507</v>
      </c>
      <c r="H121" s="14" t="s">
        <v>234</v>
      </c>
      <c r="I121" s="25">
        <v>2.79</v>
      </c>
      <c r="J121" s="14" t="s">
        <v>2201</v>
      </c>
      <c r="K121" s="14" t="s">
        <v>50</v>
      </c>
      <c r="L121" s="13">
        <v>0.1022</v>
      </c>
      <c r="M121" s="13">
        <v>0.1852</v>
      </c>
      <c r="N121" s="24">
        <v>4110.4799999999996</v>
      </c>
      <c r="O121" s="24">
        <v>100.05</v>
      </c>
      <c r="P121" s="24">
        <v>14.916169999999999</v>
      </c>
      <c r="Q121" s="13">
        <v>4.0753575500000001E-4</v>
      </c>
      <c r="R121" s="65">
        <v>1.2225541272501199E-5</v>
      </c>
    </row>
    <row r="122" spans="2:18" x14ac:dyDescent="0.2">
      <c r="B122" s="61" t="s">
        <v>2493</v>
      </c>
      <c r="C122" s="14" t="s">
        <v>2191</v>
      </c>
      <c r="D122" s="22">
        <v>11020493</v>
      </c>
      <c r="E122" s="94" t="s">
        <v>2507</v>
      </c>
      <c r="F122" s="14" t="s">
        <v>233</v>
      </c>
      <c r="G122" s="57" t="s">
        <v>2507</v>
      </c>
      <c r="H122" s="14" t="s">
        <v>234</v>
      </c>
      <c r="I122" s="25">
        <v>2.65</v>
      </c>
      <c r="J122" s="14" t="s">
        <v>2201</v>
      </c>
      <c r="K122" s="14" t="s">
        <v>50</v>
      </c>
      <c r="L122" s="13">
        <v>0.1022</v>
      </c>
      <c r="M122" s="13">
        <v>0.18490000000000001</v>
      </c>
      <c r="N122" s="24">
        <v>8336.09</v>
      </c>
      <c r="O122" s="24">
        <v>100.05</v>
      </c>
      <c r="P122" s="24">
        <v>30.250119999999999</v>
      </c>
      <c r="Q122" s="13">
        <v>8.2648598800000002E-4</v>
      </c>
      <c r="R122" s="65">
        <v>2.4793501988654801E-5</v>
      </c>
    </row>
    <row r="123" spans="2:18" x14ac:dyDescent="0.2">
      <c r="B123" s="61" t="s">
        <v>2465</v>
      </c>
      <c r="C123" s="14" t="s">
        <v>2191</v>
      </c>
      <c r="D123" s="22">
        <v>11020020</v>
      </c>
      <c r="E123" s="94" t="s">
        <v>2507</v>
      </c>
      <c r="F123" s="14" t="s">
        <v>233</v>
      </c>
      <c r="G123" s="57" t="s">
        <v>2507</v>
      </c>
      <c r="H123" s="14" t="s">
        <v>234</v>
      </c>
      <c r="I123" s="25">
        <v>3.1</v>
      </c>
      <c r="J123" s="14" t="s">
        <v>2201</v>
      </c>
      <c r="K123" s="14" t="s">
        <v>50</v>
      </c>
      <c r="L123" s="13">
        <v>0.1022</v>
      </c>
      <c r="M123" s="13">
        <v>0.1822</v>
      </c>
      <c r="N123" s="24">
        <v>20059.71</v>
      </c>
      <c r="O123" s="24">
        <v>100.24</v>
      </c>
      <c r="P123" s="24">
        <v>72.931179999999998</v>
      </c>
      <c r="Q123" s="13">
        <v>1.9926069189999999E-3</v>
      </c>
      <c r="R123" s="65">
        <v>5.9775609365018903E-5</v>
      </c>
    </row>
    <row r="124" spans="2:18" x14ac:dyDescent="0.2">
      <c r="B124" s="61" t="s">
        <v>2481</v>
      </c>
      <c r="C124" s="14" t="s">
        <v>2191</v>
      </c>
      <c r="D124" s="22">
        <v>11020465</v>
      </c>
      <c r="E124" s="94" t="s">
        <v>2507</v>
      </c>
      <c r="F124" s="14" t="s">
        <v>233</v>
      </c>
      <c r="G124" s="57" t="s">
        <v>2507</v>
      </c>
      <c r="H124" s="14" t="s">
        <v>234</v>
      </c>
      <c r="I124" s="25">
        <v>3.1</v>
      </c>
      <c r="J124" s="14" t="s">
        <v>2201</v>
      </c>
      <c r="K124" s="14" t="s">
        <v>50</v>
      </c>
      <c r="L124" s="13">
        <v>0.1022</v>
      </c>
      <c r="M124" s="13">
        <v>0.1822</v>
      </c>
      <c r="N124" s="24">
        <v>2676.84</v>
      </c>
      <c r="O124" s="24">
        <v>100.05</v>
      </c>
      <c r="P124" s="24">
        <v>9.7137499999999992</v>
      </c>
      <c r="Q124" s="13">
        <v>2.6539657600000002E-4</v>
      </c>
      <c r="R124" s="65">
        <v>7.9615512249966599E-6</v>
      </c>
    </row>
    <row r="125" spans="2:18" x14ac:dyDescent="0.2">
      <c r="B125" s="61" t="s">
        <v>2471</v>
      </c>
      <c r="C125" s="14" t="s">
        <v>2191</v>
      </c>
      <c r="D125" s="22">
        <v>11020026</v>
      </c>
      <c r="E125" s="94" t="s">
        <v>2507</v>
      </c>
      <c r="F125" s="14" t="s">
        <v>233</v>
      </c>
      <c r="G125" s="57" t="s">
        <v>2507</v>
      </c>
      <c r="H125" s="14" t="s">
        <v>234</v>
      </c>
      <c r="I125" s="25">
        <v>3.1</v>
      </c>
      <c r="J125" s="14" t="s">
        <v>2201</v>
      </c>
      <c r="K125" s="14" t="s">
        <v>50</v>
      </c>
      <c r="L125" s="13">
        <v>0.1022</v>
      </c>
      <c r="M125" s="13">
        <v>0.1822</v>
      </c>
      <c r="N125" s="24">
        <v>4648.4799999999996</v>
      </c>
      <c r="O125" s="24">
        <v>100.05</v>
      </c>
      <c r="P125" s="24">
        <v>16.868469999999999</v>
      </c>
      <c r="Q125" s="13">
        <v>4.6087599300000001E-4</v>
      </c>
      <c r="R125" s="65">
        <v>1.38256788564992E-5</v>
      </c>
    </row>
    <row r="126" spans="2:18" x14ac:dyDescent="0.2">
      <c r="B126" s="61" t="s">
        <v>2408</v>
      </c>
      <c r="C126" s="14" t="s">
        <v>2191</v>
      </c>
      <c r="D126" s="22">
        <v>11019035</v>
      </c>
      <c r="E126" s="94" t="s">
        <v>2507</v>
      </c>
      <c r="F126" s="14" t="s">
        <v>233</v>
      </c>
      <c r="G126" s="57" t="s">
        <v>2507</v>
      </c>
      <c r="H126" s="14" t="s">
        <v>234</v>
      </c>
      <c r="I126" s="27">
        <v>0</v>
      </c>
      <c r="J126" s="14" t="s">
        <v>2202</v>
      </c>
      <c r="K126" s="14" t="s">
        <v>50</v>
      </c>
      <c r="L126" s="13">
        <v>0.09</v>
      </c>
      <c r="M126" s="13">
        <v>0</v>
      </c>
      <c r="N126" s="24">
        <v>46666.66</v>
      </c>
      <c r="O126" s="24">
        <v>91.34</v>
      </c>
      <c r="P126" s="24">
        <v>154.60205999999999</v>
      </c>
      <c r="Q126" s="13">
        <v>4.2239976709999997E-3</v>
      </c>
      <c r="R126" s="65">
        <v>1.2671442199999999E-4</v>
      </c>
    </row>
    <row r="127" spans="2:18" x14ac:dyDescent="0.2">
      <c r="B127" s="61" t="s">
        <v>2454</v>
      </c>
      <c r="C127" s="14" t="s">
        <v>2191</v>
      </c>
      <c r="D127" s="22">
        <v>11019998</v>
      </c>
      <c r="E127" s="94" t="s">
        <v>2507</v>
      </c>
      <c r="F127" s="14" t="s">
        <v>233</v>
      </c>
      <c r="G127" s="57" t="s">
        <v>2507</v>
      </c>
      <c r="H127" s="14" t="s">
        <v>234</v>
      </c>
      <c r="I127" s="27">
        <v>0</v>
      </c>
      <c r="J127" s="14" t="s">
        <v>2201</v>
      </c>
      <c r="K127" s="14" t="s">
        <v>50</v>
      </c>
      <c r="L127" s="13">
        <v>0.1</v>
      </c>
      <c r="M127" s="13">
        <v>0</v>
      </c>
      <c r="N127" s="24">
        <v>0.01</v>
      </c>
      <c r="O127" s="24">
        <v>96.16</v>
      </c>
      <c r="P127" s="24">
        <v>3.0000000000000001E-5</v>
      </c>
      <c r="Q127" s="13">
        <v>8.1965227473526204E-10</v>
      </c>
      <c r="R127" s="65">
        <v>2.4588499472387101E-11</v>
      </c>
    </row>
    <row r="128" spans="2:18" x14ac:dyDescent="0.2">
      <c r="B128" s="61" t="s">
        <v>2485</v>
      </c>
      <c r="C128" s="14" t="s">
        <v>2191</v>
      </c>
      <c r="D128" s="22">
        <v>11020477</v>
      </c>
      <c r="E128" s="94" t="s">
        <v>2507</v>
      </c>
      <c r="F128" s="14" t="s">
        <v>233</v>
      </c>
      <c r="G128" s="57" t="s">
        <v>2507</v>
      </c>
      <c r="H128" s="14" t="s">
        <v>234</v>
      </c>
      <c r="I128" s="27">
        <v>0</v>
      </c>
      <c r="J128" s="14" t="s">
        <v>2201</v>
      </c>
      <c r="K128" s="14" t="s">
        <v>50</v>
      </c>
      <c r="L128" s="13">
        <v>0.1</v>
      </c>
      <c r="M128" s="13">
        <v>0</v>
      </c>
      <c r="N128" s="24">
        <v>0.01</v>
      </c>
      <c r="O128" s="24">
        <v>100.06</v>
      </c>
      <c r="P128" s="24">
        <v>4.0000000000000003E-5</v>
      </c>
      <c r="Q128" s="13">
        <v>1.09286969964702E-9</v>
      </c>
      <c r="R128" s="65">
        <v>3.2784665963182799E-11</v>
      </c>
    </row>
    <row r="129" spans="2:18" x14ac:dyDescent="0.2">
      <c r="B129" s="61" t="s">
        <v>2505</v>
      </c>
      <c r="C129" s="14" t="s">
        <v>2191</v>
      </c>
      <c r="D129" s="22">
        <v>11020459</v>
      </c>
      <c r="E129" s="94" t="s">
        <v>2507</v>
      </c>
      <c r="F129" s="14" t="s">
        <v>233</v>
      </c>
      <c r="G129" s="57" t="s">
        <v>2507</v>
      </c>
      <c r="H129" s="14" t="s">
        <v>234</v>
      </c>
      <c r="I129" s="27">
        <v>0</v>
      </c>
      <c r="J129" s="14" t="s">
        <v>2201</v>
      </c>
      <c r="K129" s="14" t="s">
        <v>50</v>
      </c>
      <c r="L129" s="13">
        <v>0.1</v>
      </c>
      <c r="M129" s="13">
        <v>0</v>
      </c>
      <c r="N129" s="24">
        <v>0.01</v>
      </c>
      <c r="O129" s="24">
        <v>100.01</v>
      </c>
      <c r="P129" s="24">
        <v>4.0000000000000003E-5</v>
      </c>
      <c r="Q129" s="13">
        <v>1.09286969964702E-9</v>
      </c>
      <c r="R129" s="65">
        <v>3.2784665963182799E-11</v>
      </c>
    </row>
    <row r="130" spans="2:18" x14ac:dyDescent="0.2">
      <c r="B130" s="61" t="s">
        <v>2506</v>
      </c>
      <c r="C130" s="14" t="s">
        <v>2191</v>
      </c>
      <c r="D130" s="22">
        <v>11019988</v>
      </c>
      <c r="E130" s="94" t="s">
        <v>2507</v>
      </c>
      <c r="F130" s="14" t="s">
        <v>233</v>
      </c>
      <c r="G130" s="57" t="s">
        <v>2507</v>
      </c>
      <c r="H130" s="14" t="s">
        <v>234</v>
      </c>
      <c r="I130" s="27">
        <v>0</v>
      </c>
      <c r="J130" s="14" t="s">
        <v>2201</v>
      </c>
      <c r="K130" s="14" t="s">
        <v>50</v>
      </c>
      <c r="L130" s="13">
        <v>9.8900000000000002E-2</v>
      </c>
      <c r="M130" s="13">
        <v>0</v>
      </c>
      <c r="N130" s="24">
        <v>0.01</v>
      </c>
      <c r="O130" s="24">
        <v>94.75</v>
      </c>
      <c r="P130" s="24">
        <v>3.0000000000000001E-5</v>
      </c>
      <c r="Q130" s="13">
        <v>8.1965227473526204E-10</v>
      </c>
      <c r="R130" s="65">
        <v>2.4588499472387101E-11</v>
      </c>
    </row>
    <row r="131" spans="2:18" x14ac:dyDescent="0.2">
      <c r="B131" s="61" t="s">
        <v>2504</v>
      </c>
      <c r="C131" s="14" t="s">
        <v>2191</v>
      </c>
      <c r="D131" s="22">
        <v>11020505</v>
      </c>
      <c r="E131" s="94" t="s">
        <v>2507</v>
      </c>
      <c r="F131" s="14" t="s">
        <v>233</v>
      </c>
      <c r="G131" s="57" t="s">
        <v>2507</v>
      </c>
      <c r="H131" s="14" t="s">
        <v>234</v>
      </c>
      <c r="I131" s="14" t="s">
        <v>23</v>
      </c>
      <c r="J131" s="14" t="s">
        <v>2201</v>
      </c>
      <c r="K131" s="14" t="s">
        <v>50</v>
      </c>
      <c r="L131" s="13">
        <v>0.1</v>
      </c>
      <c r="M131" s="14" t="s">
        <v>24</v>
      </c>
      <c r="N131" s="24">
        <v>138309.62</v>
      </c>
      <c r="O131" s="24">
        <v>100.93</v>
      </c>
      <c r="P131" s="24">
        <v>506.31432999999998</v>
      </c>
      <c r="Q131" s="13">
        <v>1.3833389743E-2</v>
      </c>
      <c r="R131" s="65">
        <v>4.14983654E-4</v>
      </c>
    </row>
    <row r="132" spans="2:18" x14ac:dyDescent="0.2">
      <c r="B132" s="60" t="s">
        <v>2203</v>
      </c>
      <c r="C132" s="57" t="s">
        <v>2507</v>
      </c>
      <c r="D132" s="57" t="s">
        <v>2507</v>
      </c>
      <c r="E132" s="57" t="s">
        <v>2507</v>
      </c>
      <c r="F132" s="57" t="s">
        <v>2507</v>
      </c>
      <c r="G132" s="57" t="s">
        <v>2507</v>
      </c>
      <c r="H132" s="57" t="s">
        <v>2507</v>
      </c>
      <c r="I132" s="23">
        <v>2.7604721753430002</v>
      </c>
      <c r="J132" s="57" t="s">
        <v>2507</v>
      </c>
      <c r="K132" s="57" t="s">
        <v>2507</v>
      </c>
      <c r="L132" s="57" t="s">
        <v>2507</v>
      </c>
      <c r="M132" s="57" t="s">
        <v>2507</v>
      </c>
      <c r="N132" s="57" t="s">
        <v>2507</v>
      </c>
      <c r="O132" s="57" t="s">
        <v>2507</v>
      </c>
      <c r="P132" s="23">
        <v>10453.82285</v>
      </c>
      <c r="Q132" s="20">
        <v>0.285616655956</v>
      </c>
      <c r="R132" s="64">
        <v>8.5681272539999999E-3</v>
      </c>
    </row>
    <row r="133" spans="2:18" x14ac:dyDescent="0.2">
      <c r="B133" s="61" t="s">
        <v>2406</v>
      </c>
      <c r="C133" s="14" t="s">
        <v>2191</v>
      </c>
      <c r="D133" s="22">
        <v>11019036</v>
      </c>
      <c r="E133" s="94" t="s">
        <v>2507</v>
      </c>
      <c r="F133" s="14" t="s">
        <v>233</v>
      </c>
      <c r="G133" s="57" t="s">
        <v>2507</v>
      </c>
      <c r="H133" s="14" t="s">
        <v>234</v>
      </c>
      <c r="I133" s="25">
        <v>6.02</v>
      </c>
      <c r="J133" s="14" t="s">
        <v>2202</v>
      </c>
      <c r="K133" s="14" t="s">
        <v>50</v>
      </c>
      <c r="L133" s="13">
        <v>0.05</v>
      </c>
      <c r="M133" s="13">
        <v>9.4899999999999998E-2</v>
      </c>
      <c r="N133" s="24">
        <v>36166.660000000003</v>
      </c>
      <c r="O133" s="24">
        <v>85.67</v>
      </c>
      <c r="P133" s="24">
        <v>112.37889</v>
      </c>
      <c r="Q133" s="13">
        <v>3.070387094E-3</v>
      </c>
      <c r="R133" s="65">
        <v>9.21076092490815E-5</v>
      </c>
    </row>
    <row r="134" spans="2:18" x14ac:dyDescent="0.2">
      <c r="B134" s="61" t="s">
        <v>2462</v>
      </c>
      <c r="C134" s="14" t="s">
        <v>2191</v>
      </c>
      <c r="D134" s="22">
        <v>11020015</v>
      </c>
      <c r="E134" s="94" t="s">
        <v>2507</v>
      </c>
      <c r="F134" s="14" t="s">
        <v>233</v>
      </c>
      <c r="G134" s="57" t="s">
        <v>2507</v>
      </c>
      <c r="H134" s="14" t="s">
        <v>234</v>
      </c>
      <c r="I134" s="25">
        <v>3.29</v>
      </c>
      <c r="J134" s="14" t="s">
        <v>1116</v>
      </c>
      <c r="K134" s="14" t="s">
        <v>50</v>
      </c>
      <c r="L134" s="13">
        <v>0.15690000000000001</v>
      </c>
      <c r="M134" s="13">
        <v>0.1401</v>
      </c>
      <c r="N134" s="24">
        <v>420000</v>
      </c>
      <c r="O134" s="24">
        <v>116.39</v>
      </c>
      <c r="P134" s="24">
        <v>1773.0154299999999</v>
      </c>
      <c r="Q134" s="13">
        <v>4.8441871010999997E-2</v>
      </c>
      <c r="R134" s="65">
        <v>1.4531929649999999E-3</v>
      </c>
    </row>
    <row r="135" spans="2:18" x14ac:dyDescent="0.2">
      <c r="B135" s="61" t="s">
        <v>2433</v>
      </c>
      <c r="C135" s="14" t="s">
        <v>2191</v>
      </c>
      <c r="D135" s="22">
        <v>11019975</v>
      </c>
      <c r="E135" s="94" t="s">
        <v>2507</v>
      </c>
      <c r="F135" s="14" t="s">
        <v>233</v>
      </c>
      <c r="G135" s="57" t="s">
        <v>2507</v>
      </c>
      <c r="H135" s="14" t="s">
        <v>234</v>
      </c>
      <c r="I135" s="25">
        <v>0.95</v>
      </c>
      <c r="J135" s="14" t="s">
        <v>1129</v>
      </c>
      <c r="K135" s="14" t="s">
        <v>53</v>
      </c>
      <c r="L135" s="13">
        <v>0.125</v>
      </c>
      <c r="M135" s="13">
        <v>0.1731</v>
      </c>
      <c r="N135" s="24">
        <v>757575.75</v>
      </c>
      <c r="O135" s="24">
        <v>96.48</v>
      </c>
      <c r="P135" s="24">
        <v>2002.03307</v>
      </c>
      <c r="Q135" s="13">
        <v>5.4699031996999999E-2</v>
      </c>
      <c r="R135" s="65">
        <v>1.640899636E-3</v>
      </c>
    </row>
    <row r="136" spans="2:18" x14ac:dyDescent="0.2">
      <c r="B136" s="61" t="s">
        <v>2394</v>
      </c>
      <c r="C136" s="14" t="s">
        <v>2191</v>
      </c>
      <c r="D136" s="22">
        <v>11019375</v>
      </c>
      <c r="E136" s="94" t="s">
        <v>2507</v>
      </c>
      <c r="F136" s="14" t="s">
        <v>199</v>
      </c>
      <c r="G136" s="57" t="s">
        <v>2507</v>
      </c>
      <c r="H136" s="14" t="s">
        <v>96</v>
      </c>
      <c r="I136" s="25">
        <v>4.62</v>
      </c>
      <c r="J136" s="14" t="s">
        <v>1129</v>
      </c>
      <c r="K136" s="14" t="s">
        <v>49</v>
      </c>
      <c r="L136" s="13">
        <v>0</v>
      </c>
      <c r="M136" s="13">
        <v>7.8E-2</v>
      </c>
      <c r="N136" s="24">
        <v>3087306.5</v>
      </c>
      <c r="O136" s="24">
        <v>83.47</v>
      </c>
      <c r="P136" s="24">
        <v>2576.9747400000001</v>
      </c>
      <c r="Q136" s="13">
        <v>7.0407440252000006E-2</v>
      </c>
      <c r="R136" s="65">
        <v>2.1121314009999999E-3</v>
      </c>
    </row>
    <row r="137" spans="2:18" ht="13.5" thickBot="1" x14ac:dyDescent="0.25">
      <c r="B137" s="61" t="s">
        <v>2431</v>
      </c>
      <c r="C137" s="14" t="s">
        <v>2191</v>
      </c>
      <c r="D137" s="22">
        <v>11019468</v>
      </c>
      <c r="E137" s="94" t="s">
        <v>2507</v>
      </c>
      <c r="F137" s="14" t="s">
        <v>199</v>
      </c>
      <c r="G137" s="57" t="s">
        <v>2507</v>
      </c>
      <c r="H137" s="14" t="s">
        <v>2204</v>
      </c>
      <c r="I137" s="25">
        <v>3.06</v>
      </c>
      <c r="J137" s="14" t="s">
        <v>1116</v>
      </c>
      <c r="K137" s="14" t="s">
        <v>50</v>
      </c>
      <c r="L137" s="13">
        <v>8.0799999999999997E-2</v>
      </c>
      <c r="M137" s="13">
        <v>6.5000000000000002E-2</v>
      </c>
      <c r="N137" s="24">
        <v>630000</v>
      </c>
      <c r="O137" s="24">
        <v>105.41</v>
      </c>
      <c r="P137" s="24">
        <v>2408.6290399999998</v>
      </c>
      <c r="Q137" s="13">
        <v>6.5807942386999996E-2</v>
      </c>
      <c r="R137" s="65">
        <v>1.9741524620000002E-3</v>
      </c>
    </row>
    <row r="138" spans="2:18" x14ac:dyDescent="0.2">
      <c r="B138" s="75" t="s">
        <v>2407</v>
      </c>
      <c r="C138" s="76" t="s">
        <v>2191</v>
      </c>
      <c r="D138" s="84">
        <v>53089150</v>
      </c>
      <c r="E138" s="95" t="s">
        <v>2507</v>
      </c>
      <c r="F138" s="76" t="s">
        <v>199</v>
      </c>
      <c r="G138" s="72" t="s">
        <v>2507</v>
      </c>
      <c r="H138" s="76" t="s">
        <v>2204</v>
      </c>
      <c r="I138" s="93">
        <v>0.74</v>
      </c>
      <c r="J138" s="76" t="s">
        <v>2205</v>
      </c>
      <c r="K138" s="76" t="s">
        <v>50</v>
      </c>
      <c r="L138" s="78">
        <v>5.1999999999999998E-2</v>
      </c>
      <c r="M138" s="78">
        <v>8.6699999999999999E-2</v>
      </c>
      <c r="N138" s="77">
        <v>400000</v>
      </c>
      <c r="O138" s="77">
        <v>108.96</v>
      </c>
      <c r="P138" s="77">
        <v>1580.79168</v>
      </c>
      <c r="Q138" s="78">
        <v>4.3189983213000001E-2</v>
      </c>
      <c r="R138" s="79">
        <v>1.2956431789999999E-3</v>
      </c>
    </row>
    <row r="139" spans="2:18" ht="12.75" hidden="1" customHeight="1" x14ac:dyDescent="0.2"/>
    <row r="140" spans="2:18" ht="12.75" hidden="1" customHeight="1" x14ac:dyDescent="0.2"/>
    <row r="141" spans="2:18" ht="12.75" hidden="1" customHeight="1" x14ac:dyDescent="0.2"/>
    <row r="142" spans="2:18" ht="12.75" hidden="1" customHeight="1" x14ac:dyDescent="0.2"/>
    <row r="143" spans="2:18" ht="12.75" hidden="1" customHeight="1" x14ac:dyDescent="0.2"/>
    <row r="144" spans="2:18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3" width="36.5703125" bestFit="1" customWidth="1"/>
    <col min="4" max="4" width="16.28515625" bestFit="1" customWidth="1"/>
    <col min="5" max="5" width="10.85546875" customWidth="1"/>
    <col min="6" max="6" width="12.42578125" bestFit="1" customWidth="1"/>
    <col min="7" max="7" width="10.85546875" customWidth="1"/>
    <col min="8" max="8" width="13.7109375" bestFit="1" customWidth="1"/>
    <col min="9" max="9" width="15" bestFit="1" customWidth="1"/>
    <col min="10" max="10" width="18.85546875" bestFit="1" customWidth="1"/>
    <col min="11" max="11" width="13.7109375" bestFit="1" customWidth="1"/>
    <col min="12" max="12" width="12" customWidth="1"/>
    <col min="13" max="13" width="13.7109375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12956</v>
      </c>
    </row>
    <row r="5" spans="2:15" ht="12.75" customHeight="1" x14ac:dyDescent="0.2"/>
    <row r="6" spans="2:15" ht="12.75" customHeight="1" thickBot="1" x14ac:dyDescent="0.25">
      <c r="B6" s="66" t="s">
        <v>2206</v>
      </c>
      <c r="C6" s="68" t="s">
        <v>2507</v>
      </c>
      <c r="D6" s="68" t="s">
        <v>2508</v>
      </c>
      <c r="E6" s="68" t="s">
        <v>2509</v>
      </c>
      <c r="F6" s="68" t="s">
        <v>2510</v>
      </c>
      <c r="G6" s="68" t="s">
        <v>2511</v>
      </c>
      <c r="H6" s="68" t="s">
        <v>2512</v>
      </c>
      <c r="I6" s="68" t="s">
        <v>2513</v>
      </c>
      <c r="J6" s="68" t="s">
        <v>2514</v>
      </c>
      <c r="K6" s="68" t="s">
        <v>2515</v>
      </c>
      <c r="L6" s="68" t="s">
        <v>2516</v>
      </c>
      <c r="M6" s="68" t="s">
        <v>2517</v>
      </c>
      <c r="N6" s="68" t="s">
        <v>2518</v>
      </c>
      <c r="O6" s="68" t="s">
        <v>2519</v>
      </c>
    </row>
    <row r="7" spans="2:15" ht="12.75" customHeight="1" thickBot="1" x14ac:dyDescent="0.25">
      <c r="B7" s="92" t="s">
        <v>2207</v>
      </c>
      <c r="C7" s="80" t="s">
        <v>2507</v>
      </c>
      <c r="D7" s="80" t="s">
        <v>2507</v>
      </c>
      <c r="E7" s="80" t="s">
        <v>2507</v>
      </c>
      <c r="F7" s="80" t="s">
        <v>2507</v>
      </c>
      <c r="G7" s="80" t="s">
        <v>2507</v>
      </c>
      <c r="H7" s="80" t="s">
        <v>2507</v>
      </c>
      <c r="I7" s="80" t="s">
        <v>2507</v>
      </c>
      <c r="J7" s="80" t="s">
        <v>2507</v>
      </c>
      <c r="K7" s="80" t="s">
        <v>2507</v>
      </c>
      <c r="L7" s="80" t="s">
        <v>2507</v>
      </c>
      <c r="M7" s="80" t="s">
        <v>2507</v>
      </c>
      <c r="N7" s="80" t="s">
        <v>2507</v>
      </c>
      <c r="O7" s="80" t="s">
        <v>2507</v>
      </c>
    </row>
    <row r="8" spans="2:15" ht="12.75" customHeight="1" x14ac:dyDescent="0.2">
      <c r="B8" s="59" t="s">
        <v>71</v>
      </c>
      <c r="C8" s="4" t="s">
        <v>72</v>
      </c>
      <c r="D8" s="4" t="s">
        <v>73</v>
      </c>
      <c r="E8" s="4" t="s">
        <v>74</v>
      </c>
      <c r="F8" s="4" t="s">
        <v>75</v>
      </c>
      <c r="G8" s="4" t="s">
        <v>138</v>
      </c>
      <c r="H8" s="4" t="s">
        <v>76</v>
      </c>
      <c r="I8" s="4" t="s">
        <v>221</v>
      </c>
      <c r="J8" s="4" t="s">
        <v>78</v>
      </c>
      <c r="K8" s="4" t="s">
        <v>139</v>
      </c>
      <c r="L8" s="4" t="s">
        <v>140</v>
      </c>
      <c r="M8" s="4" t="s">
        <v>9</v>
      </c>
      <c r="N8" s="4" t="s">
        <v>80</v>
      </c>
      <c r="O8" s="62" t="s">
        <v>222</v>
      </c>
    </row>
    <row r="9" spans="2:15" ht="12.75" customHeight="1" x14ac:dyDescent="0.2">
      <c r="B9" s="70" t="s">
        <v>2507</v>
      </c>
      <c r="C9" s="56" t="s">
        <v>2507</v>
      </c>
      <c r="D9" s="56" t="s">
        <v>2507</v>
      </c>
      <c r="E9" s="56" t="s">
        <v>2507</v>
      </c>
      <c r="F9" s="56" t="s">
        <v>2507</v>
      </c>
      <c r="G9" s="6" t="s">
        <v>145</v>
      </c>
      <c r="H9" s="56" t="s">
        <v>2507</v>
      </c>
      <c r="I9" s="6" t="s">
        <v>12</v>
      </c>
      <c r="J9" s="6" t="s">
        <v>12</v>
      </c>
      <c r="K9" s="6" t="s">
        <v>146</v>
      </c>
      <c r="L9" s="6" t="s">
        <v>147</v>
      </c>
      <c r="M9" s="6" t="s">
        <v>11</v>
      </c>
      <c r="N9" s="6" t="s">
        <v>12</v>
      </c>
      <c r="O9" s="63" t="s">
        <v>12</v>
      </c>
    </row>
    <row r="10" spans="2:15" ht="12.75" customHeight="1" x14ac:dyDescent="0.2">
      <c r="B10" s="70" t="s">
        <v>2507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3" t="s">
        <v>150</v>
      </c>
    </row>
    <row r="11" spans="2:15" ht="12.75" customHeight="1" x14ac:dyDescent="0.2">
      <c r="B11" s="60" t="s">
        <v>2208</v>
      </c>
      <c r="C11" s="57" t="s">
        <v>2507</v>
      </c>
      <c r="D11" s="57" t="s">
        <v>2507</v>
      </c>
      <c r="E11" s="57" t="s">
        <v>2507</v>
      </c>
      <c r="F11" s="57" t="s">
        <v>2507</v>
      </c>
      <c r="G11" s="23">
        <v>0.37928237847899998</v>
      </c>
      <c r="H11" s="57" t="s">
        <v>2507</v>
      </c>
      <c r="I11" s="57" t="s">
        <v>2507</v>
      </c>
      <c r="J11" s="57" t="s">
        <v>2507</v>
      </c>
      <c r="K11" s="57" t="s">
        <v>2507</v>
      </c>
      <c r="L11" s="57" t="s">
        <v>2507</v>
      </c>
      <c r="M11" s="23">
        <v>17858.606</v>
      </c>
      <c r="N11" s="20">
        <v>1</v>
      </c>
      <c r="O11" s="64">
        <v>1.4637210806000001E-2</v>
      </c>
    </row>
    <row r="12" spans="2:15" ht="12.75" customHeight="1" x14ac:dyDescent="0.2">
      <c r="B12" s="60" t="s">
        <v>2209</v>
      </c>
      <c r="C12" s="57" t="s">
        <v>2507</v>
      </c>
      <c r="D12" s="57" t="s">
        <v>2507</v>
      </c>
      <c r="E12" s="57" t="s">
        <v>2507</v>
      </c>
      <c r="F12" s="57" t="s">
        <v>2507</v>
      </c>
      <c r="G12" s="23">
        <v>0.37928237847899998</v>
      </c>
      <c r="H12" s="57" t="s">
        <v>2507</v>
      </c>
      <c r="I12" s="57" t="s">
        <v>2507</v>
      </c>
      <c r="J12" s="57" t="s">
        <v>2507</v>
      </c>
      <c r="K12" s="57" t="s">
        <v>2507</v>
      </c>
      <c r="L12" s="57" t="s">
        <v>2507</v>
      </c>
      <c r="M12" s="23">
        <v>17858.606</v>
      </c>
      <c r="N12" s="20">
        <v>1</v>
      </c>
      <c r="O12" s="64">
        <v>1.4637210806000001E-2</v>
      </c>
    </row>
    <row r="13" spans="2:15" ht="12.75" customHeight="1" x14ac:dyDescent="0.2">
      <c r="B13" s="60" t="s">
        <v>2210</v>
      </c>
      <c r="C13" s="57" t="s">
        <v>2507</v>
      </c>
      <c r="D13" s="57" t="s">
        <v>2507</v>
      </c>
      <c r="E13" s="57" t="s">
        <v>2507</v>
      </c>
      <c r="F13" s="57" t="s">
        <v>2507</v>
      </c>
      <c r="G13" s="57" t="s">
        <v>2507</v>
      </c>
      <c r="H13" s="57" t="s">
        <v>2507</v>
      </c>
      <c r="I13" s="57" t="s">
        <v>2507</v>
      </c>
      <c r="J13" s="57" t="s">
        <v>2507</v>
      </c>
      <c r="K13" s="57" t="s">
        <v>2507</v>
      </c>
      <c r="L13" s="57" t="s">
        <v>2507</v>
      </c>
      <c r="M13" s="57" t="s">
        <v>2507</v>
      </c>
      <c r="N13" s="57" t="s">
        <v>2507</v>
      </c>
      <c r="O13" s="71" t="s">
        <v>2507</v>
      </c>
    </row>
    <row r="14" spans="2:15" ht="12.75" customHeight="1" x14ac:dyDescent="0.2">
      <c r="B14" s="60" t="s">
        <v>2211</v>
      </c>
      <c r="C14" s="57" t="s">
        <v>2507</v>
      </c>
      <c r="D14" s="57" t="s">
        <v>2507</v>
      </c>
      <c r="E14" s="57" t="s">
        <v>2507</v>
      </c>
      <c r="F14" s="57" t="s">
        <v>2507</v>
      </c>
      <c r="G14" s="23">
        <v>0.37928237847899998</v>
      </c>
      <c r="H14" s="57" t="s">
        <v>2507</v>
      </c>
      <c r="I14" s="57" t="s">
        <v>2507</v>
      </c>
      <c r="J14" s="57" t="s">
        <v>2507</v>
      </c>
      <c r="K14" s="57" t="s">
        <v>2507</v>
      </c>
      <c r="L14" s="57" t="s">
        <v>2507</v>
      </c>
      <c r="M14" s="23">
        <v>17858.606</v>
      </c>
      <c r="N14" s="20">
        <v>1</v>
      </c>
      <c r="O14" s="64">
        <v>1.4637210806000001E-2</v>
      </c>
    </row>
    <row r="15" spans="2:15" ht="12.75" customHeight="1" x14ac:dyDescent="0.2">
      <c r="B15" s="89" t="s">
        <v>2212</v>
      </c>
      <c r="C15" s="14" t="s">
        <v>2213</v>
      </c>
      <c r="D15" s="22">
        <v>10</v>
      </c>
      <c r="E15" s="14" t="s">
        <v>95</v>
      </c>
      <c r="F15" s="14" t="s">
        <v>96</v>
      </c>
      <c r="G15" s="25">
        <v>0.31</v>
      </c>
      <c r="H15" s="14" t="s">
        <v>49</v>
      </c>
      <c r="I15" s="13">
        <v>4.1500000000000002E-2</v>
      </c>
      <c r="J15" s="13">
        <v>4.1500000000000002E-2</v>
      </c>
      <c r="K15" s="24">
        <v>8000000</v>
      </c>
      <c r="L15" s="24">
        <v>104.2627</v>
      </c>
      <c r="M15" s="24">
        <v>8341.0159999999996</v>
      </c>
      <c r="N15" s="13">
        <v>0.46705862708399998</v>
      </c>
      <c r="O15" s="65">
        <v>6.8364355829999999E-3</v>
      </c>
    </row>
    <row r="16" spans="2:15" ht="12.75" customHeight="1" x14ac:dyDescent="0.2">
      <c r="B16" s="89" t="s">
        <v>2214</v>
      </c>
      <c r="C16" s="14" t="s">
        <v>2215</v>
      </c>
      <c r="D16" s="22">
        <v>20</v>
      </c>
      <c r="E16" s="14" t="s">
        <v>95</v>
      </c>
      <c r="F16" s="14" t="s">
        <v>96</v>
      </c>
      <c r="G16" s="25">
        <v>0.44</v>
      </c>
      <c r="H16" s="14" t="s">
        <v>49</v>
      </c>
      <c r="I16" s="13">
        <v>4.8000000000000001E-2</v>
      </c>
      <c r="J16" s="13">
        <v>4.1500000000000002E-2</v>
      </c>
      <c r="K16" s="24">
        <v>9000000</v>
      </c>
      <c r="L16" s="24">
        <v>105.751</v>
      </c>
      <c r="M16" s="24">
        <v>9517.59</v>
      </c>
      <c r="N16" s="13">
        <v>0.53294137291499999</v>
      </c>
      <c r="O16" s="65">
        <v>7.8007752229999998E-3</v>
      </c>
    </row>
    <row r="17" spans="2:15" ht="12.75" customHeight="1" x14ac:dyDescent="0.2">
      <c r="B17" s="60" t="s">
        <v>2216</v>
      </c>
      <c r="C17" s="57" t="s">
        <v>2507</v>
      </c>
      <c r="D17" s="57" t="s">
        <v>2507</v>
      </c>
      <c r="E17" s="57" t="s">
        <v>2507</v>
      </c>
      <c r="F17" s="57" t="s">
        <v>2507</v>
      </c>
      <c r="G17" s="57" t="s">
        <v>2507</v>
      </c>
      <c r="H17" s="57" t="s">
        <v>2507</v>
      </c>
      <c r="I17" s="57" t="s">
        <v>2507</v>
      </c>
      <c r="J17" s="57" t="s">
        <v>2507</v>
      </c>
      <c r="K17" s="57" t="s">
        <v>2507</v>
      </c>
      <c r="L17" s="57" t="s">
        <v>2507</v>
      </c>
      <c r="M17" s="57" t="s">
        <v>2507</v>
      </c>
      <c r="N17" s="57" t="s">
        <v>2507</v>
      </c>
      <c r="O17" s="71" t="s">
        <v>2507</v>
      </c>
    </row>
    <row r="18" spans="2:15" ht="12.75" customHeight="1" x14ac:dyDescent="0.2">
      <c r="B18" s="60" t="s">
        <v>2217</v>
      </c>
      <c r="C18" s="57" t="s">
        <v>2507</v>
      </c>
      <c r="D18" s="57" t="s">
        <v>2507</v>
      </c>
      <c r="E18" s="57" t="s">
        <v>2507</v>
      </c>
      <c r="F18" s="57" t="s">
        <v>2507</v>
      </c>
      <c r="G18" s="57" t="s">
        <v>2507</v>
      </c>
      <c r="H18" s="57" t="s">
        <v>2507</v>
      </c>
      <c r="I18" s="57" t="s">
        <v>2507</v>
      </c>
      <c r="J18" s="57" t="s">
        <v>2507</v>
      </c>
      <c r="K18" s="57" t="s">
        <v>2507</v>
      </c>
      <c r="L18" s="57" t="s">
        <v>2507</v>
      </c>
      <c r="M18" s="57" t="s">
        <v>2507</v>
      </c>
      <c r="N18" s="57" t="s">
        <v>2507</v>
      </c>
      <c r="O18" s="71" t="s">
        <v>2507</v>
      </c>
    </row>
    <row r="19" spans="2:15" ht="12.75" customHeight="1" x14ac:dyDescent="0.2">
      <c r="B19" s="60" t="s">
        <v>2218</v>
      </c>
      <c r="C19" s="57" t="s">
        <v>2507</v>
      </c>
      <c r="D19" s="57" t="s">
        <v>2507</v>
      </c>
      <c r="E19" s="57" t="s">
        <v>2507</v>
      </c>
      <c r="F19" s="57" t="s">
        <v>2507</v>
      </c>
      <c r="G19" s="57" t="s">
        <v>2507</v>
      </c>
      <c r="H19" s="57" t="s">
        <v>2507</v>
      </c>
      <c r="I19" s="57" t="s">
        <v>2507</v>
      </c>
      <c r="J19" s="57" t="s">
        <v>2507</v>
      </c>
      <c r="K19" s="57" t="s">
        <v>2507</v>
      </c>
      <c r="L19" s="57" t="s">
        <v>2507</v>
      </c>
      <c r="M19" s="57" t="s">
        <v>2507</v>
      </c>
      <c r="N19" s="57" t="s">
        <v>2507</v>
      </c>
      <c r="O19" s="71" t="s">
        <v>2507</v>
      </c>
    </row>
    <row r="20" spans="2:15" ht="12.75" customHeight="1" thickBot="1" x14ac:dyDescent="0.25">
      <c r="B20" s="60" t="s">
        <v>2219</v>
      </c>
      <c r="C20" s="57" t="s">
        <v>2507</v>
      </c>
      <c r="D20" s="57" t="s">
        <v>2507</v>
      </c>
      <c r="E20" s="57" t="s">
        <v>2507</v>
      </c>
      <c r="F20" s="57" t="s">
        <v>2507</v>
      </c>
      <c r="G20" s="57" t="s">
        <v>2507</v>
      </c>
      <c r="H20" s="57" t="s">
        <v>2507</v>
      </c>
      <c r="I20" s="57" t="s">
        <v>2507</v>
      </c>
      <c r="J20" s="57" t="s">
        <v>2507</v>
      </c>
      <c r="K20" s="57" t="s">
        <v>2507</v>
      </c>
      <c r="L20" s="57" t="s">
        <v>2507</v>
      </c>
      <c r="M20" s="57" t="s">
        <v>2507</v>
      </c>
      <c r="N20" s="57" t="s">
        <v>2507</v>
      </c>
      <c r="O20" s="71" t="s">
        <v>2507</v>
      </c>
    </row>
    <row r="21" spans="2:15" ht="12.75" customHeight="1" x14ac:dyDescent="0.2">
      <c r="B21" s="67" t="s">
        <v>2220</v>
      </c>
      <c r="C21" s="72" t="s">
        <v>2507</v>
      </c>
      <c r="D21" s="72" t="s">
        <v>2507</v>
      </c>
      <c r="E21" s="72" t="s">
        <v>2507</v>
      </c>
      <c r="F21" s="72" t="s">
        <v>2507</v>
      </c>
      <c r="G21" s="72" t="s">
        <v>2507</v>
      </c>
      <c r="H21" s="72" t="s">
        <v>2507</v>
      </c>
      <c r="I21" s="72" t="s">
        <v>2507</v>
      </c>
      <c r="J21" s="72" t="s">
        <v>2507</v>
      </c>
      <c r="K21" s="72" t="s">
        <v>2507</v>
      </c>
      <c r="L21" s="72" t="s">
        <v>2507</v>
      </c>
      <c r="M21" s="72" t="s">
        <v>2507</v>
      </c>
      <c r="N21" s="72" t="s">
        <v>2507</v>
      </c>
      <c r="O21" s="73" t="s">
        <v>2507</v>
      </c>
    </row>
    <row r="22" spans="2:15" ht="12.75" hidden="1" customHeight="1" x14ac:dyDescent="0.2"/>
    <row r="23" spans="2:15" ht="12.75" hidden="1" customHeight="1" x14ac:dyDescent="0.2"/>
    <row r="24" spans="2:15" ht="12.75" hidden="1" customHeight="1" x14ac:dyDescent="0.2"/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10000"/>
  <sheetViews>
    <sheetView rightToLeft="1" topLeftCell="H1" workbookViewId="0">
      <selection activeCell="K1" sqref="K1:XFD1048576"/>
    </sheetView>
  </sheetViews>
  <sheetFormatPr defaultColWidth="0" defaultRowHeight="12.75" customHeight="1" zeroHeight="1" x14ac:dyDescent="0.2"/>
  <cols>
    <col min="1" max="1" width="9.140625" customWidth="1"/>
    <col min="2" max="2" width="37.85546875" bestFit="1" customWidth="1"/>
    <col min="3" max="3" width="36.5703125" bestFit="1" customWidth="1"/>
    <col min="4" max="4" width="16.28515625" bestFit="1" customWidth="1"/>
    <col min="5" max="5" width="36.5703125" bestFit="1" customWidth="1"/>
    <col min="6" max="6" width="15" bestFit="1" customWidth="1"/>
    <col min="7" max="7" width="16.28515625" bestFit="1" customWidth="1"/>
    <col min="8" max="8" width="34" bestFit="1" customWidth="1"/>
    <col min="9" max="9" width="30.140625" bestFit="1" customWidth="1"/>
    <col min="10" max="10" width="60.5703125" bestFit="1" customWidth="1"/>
    <col min="53" max="16384" width="9.140625" hidden="1"/>
  </cols>
  <sheetData>
    <row r="1" spans="2:10" ht="12.75" customHeight="1" x14ac:dyDescent="0.2">
      <c r="B1" s="1" t="s">
        <v>69</v>
      </c>
      <c r="C1" s="1" t="s">
        <v>1</v>
      </c>
    </row>
    <row r="2" spans="2:10" ht="12.75" customHeight="1" x14ac:dyDescent="0.2">
      <c r="B2" s="1" t="s">
        <v>2</v>
      </c>
      <c r="C2" s="1" t="s">
        <v>3</v>
      </c>
    </row>
    <row r="3" spans="2:10" ht="12.75" customHeight="1" x14ac:dyDescent="0.2">
      <c r="B3" s="1" t="s">
        <v>4</v>
      </c>
      <c r="C3" s="1" t="s">
        <v>5</v>
      </c>
    </row>
    <row r="4" spans="2:10" ht="12.75" customHeight="1" x14ac:dyDescent="0.2">
      <c r="B4" s="1" t="s">
        <v>6</v>
      </c>
      <c r="C4" s="2">
        <v>12956</v>
      </c>
    </row>
    <row r="5" spans="2:10" ht="12.75" customHeight="1" x14ac:dyDescent="0.2"/>
    <row r="6" spans="2:10" ht="12.75" customHeight="1" thickBot="1" x14ac:dyDescent="0.25">
      <c r="B6" s="66" t="s">
        <v>2221</v>
      </c>
      <c r="C6" s="68" t="s">
        <v>2507</v>
      </c>
      <c r="D6" s="68" t="s">
        <v>2508</v>
      </c>
      <c r="E6" s="68" t="s">
        <v>2509</v>
      </c>
      <c r="F6" s="68" t="s">
        <v>2510</v>
      </c>
      <c r="G6" s="68" t="s">
        <v>2511</v>
      </c>
      <c r="H6" s="68" t="s">
        <v>2512</v>
      </c>
      <c r="I6" s="68" t="s">
        <v>2513</v>
      </c>
      <c r="J6" s="68" t="s">
        <v>2514</v>
      </c>
    </row>
    <row r="7" spans="2:10" ht="12.75" customHeight="1" thickBot="1" x14ac:dyDescent="0.25">
      <c r="B7" s="59" t="s">
        <v>71</v>
      </c>
      <c r="C7" s="4" t="s">
        <v>2222</v>
      </c>
      <c r="D7" s="4" t="s">
        <v>2223</v>
      </c>
      <c r="E7" s="4" t="s">
        <v>2224</v>
      </c>
      <c r="F7" s="4" t="s">
        <v>76</v>
      </c>
      <c r="G7" s="4" t="s">
        <v>2225</v>
      </c>
      <c r="H7" s="4" t="s">
        <v>80</v>
      </c>
      <c r="I7" s="4" t="s">
        <v>222</v>
      </c>
      <c r="J7" s="62" t="s">
        <v>2226</v>
      </c>
    </row>
    <row r="8" spans="2:10" ht="12.75" customHeight="1" x14ac:dyDescent="0.2">
      <c r="B8" s="69" t="s">
        <v>2507</v>
      </c>
      <c r="C8" s="4" t="s">
        <v>144</v>
      </c>
      <c r="D8" s="55" t="s">
        <v>2507</v>
      </c>
      <c r="E8" s="4" t="s">
        <v>12</v>
      </c>
      <c r="F8" s="55" t="s">
        <v>2507</v>
      </c>
      <c r="G8" s="4" t="s">
        <v>11</v>
      </c>
      <c r="H8" s="4" t="s">
        <v>12</v>
      </c>
      <c r="I8" s="4" t="s">
        <v>12</v>
      </c>
      <c r="J8" s="62" t="s">
        <v>2227</v>
      </c>
    </row>
    <row r="9" spans="2:10" ht="12.75" customHeight="1" x14ac:dyDescent="0.2">
      <c r="B9" s="70" t="s">
        <v>2507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3" t="s">
        <v>87</v>
      </c>
    </row>
    <row r="10" spans="2:10" ht="12.75" customHeight="1" x14ac:dyDescent="0.2">
      <c r="B10" s="60" t="s">
        <v>2228</v>
      </c>
      <c r="C10" s="57" t="s">
        <v>2507</v>
      </c>
      <c r="D10" s="57" t="s">
        <v>2507</v>
      </c>
      <c r="E10" s="57" t="s">
        <v>2507</v>
      </c>
      <c r="F10" s="57" t="s">
        <v>2507</v>
      </c>
      <c r="G10" s="23">
        <v>14435.429819999999</v>
      </c>
      <c r="H10" s="20">
        <v>1</v>
      </c>
      <c r="I10" s="20">
        <v>1.1831518617000001E-2</v>
      </c>
      <c r="J10" s="71" t="s">
        <v>2507</v>
      </c>
    </row>
    <row r="11" spans="2:10" ht="12.75" customHeight="1" x14ac:dyDescent="0.2">
      <c r="B11" s="60" t="s">
        <v>2229</v>
      </c>
      <c r="C11" s="57" t="s">
        <v>2507</v>
      </c>
      <c r="D11" s="57" t="s">
        <v>2507</v>
      </c>
      <c r="E11" s="57" t="s">
        <v>2507</v>
      </c>
      <c r="F11" s="57" t="s">
        <v>2507</v>
      </c>
      <c r="G11" s="23">
        <v>11132.65813</v>
      </c>
      <c r="H11" s="20">
        <v>0.77120378601899997</v>
      </c>
      <c r="I11" s="20">
        <v>9.1245119509999993E-3</v>
      </c>
      <c r="J11" s="71" t="s">
        <v>2507</v>
      </c>
    </row>
    <row r="12" spans="2:10" ht="12.75" customHeight="1" x14ac:dyDescent="0.2">
      <c r="B12" s="60" t="s">
        <v>2230</v>
      </c>
      <c r="C12" s="57" t="s">
        <v>2507</v>
      </c>
      <c r="D12" s="57" t="s">
        <v>2507</v>
      </c>
      <c r="E12" s="57" t="s">
        <v>2507</v>
      </c>
      <c r="F12" s="57" t="s">
        <v>2507</v>
      </c>
      <c r="G12" s="23">
        <v>610.48958000000005</v>
      </c>
      <c r="H12" s="20">
        <v>4.2291056629999997E-2</v>
      </c>
      <c r="I12" s="20">
        <v>2.8426846279999999E-3</v>
      </c>
      <c r="J12" s="71" t="s">
        <v>2507</v>
      </c>
    </row>
    <row r="13" spans="2:10" ht="12.75" customHeight="1" x14ac:dyDescent="0.2">
      <c r="B13" s="61" t="s">
        <v>2231</v>
      </c>
      <c r="C13" s="30">
        <v>45201</v>
      </c>
      <c r="D13" s="14" t="s">
        <v>2232</v>
      </c>
      <c r="E13" s="13">
        <v>-1.3934E-2</v>
      </c>
      <c r="F13" s="14" t="s">
        <v>49</v>
      </c>
      <c r="G13" s="24">
        <v>610.48958000000005</v>
      </c>
      <c r="H13" s="13">
        <v>4.2291056629999997E-2</v>
      </c>
      <c r="I13" s="13">
        <v>5.0036742299999998E-4</v>
      </c>
      <c r="J13" s="96" t="s">
        <v>2233</v>
      </c>
    </row>
    <row r="14" spans="2:10" ht="12.75" customHeight="1" x14ac:dyDescent="0.2">
      <c r="B14" s="60" t="s">
        <v>2234</v>
      </c>
      <c r="C14" s="57" t="s">
        <v>2507</v>
      </c>
      <c r="D14" s="57" t="s">
        <v>2507</v>
      </c>
      <c r="E14" s="57" t="s">
        <v>2507</v>
      </c>
      <c r="F14" s="57" t="s">
        <v>2507</v>
      </c>
      <c r="G14" s="23">
        <v>10522.16855</v>
      </c>
      <c r="H14" s="20">
        <v>0.72891272938899998</v>
      </c>
      <c r="I14" s="20">
        <v>8.9888339879999994E-3</v>
      </c>
      <c r="J14" s="71" t="s">
        <v>2507</v>
      </c>
    </row>
    <row r="15" spans="2:10" ht="12.75" customHeight="1" x14ac:dyDescent="0.2">
      <c r="B15" s="61" t="s">
        <v>2235</v>
      </c>
      <c r="C15" s="30">
        <v>45201</v>
      </c>
      <c r="D15" s="14" t="s">
        <v>2236</v>
      </c>
      <c r="E15" s="13">
        <v>-4.8036000000000002E-2</v>
      </c>
      <c r="F15" s="14" t="s">
        <v>49</v>
      </c>
      <c r="G15" s="24">
        <v>2383.5713900000001</v>
      </c>
      <c r="H15" s="13">
        <v>0.16511953019200001</v>
      </c>
      <c r="I15" s="13">
        <v>1.9536147950000001E-3</v>
      </c>
      <c r="J15" s="96" t="s">
        <v>2237</v>
      </c>
    </row>
    <row r="16" spans="2:10" ht="12.75" customHeight="1" x14ac:dyDescent="0.2">
      <c r="B16" s="61" t="s">
        <v>2238</v>
      </c>
      <c r="C16" s="30">
        <v>45153</v>
      </c>
      <c r="D16" s="14" t="s">
        <v>2236</v>
      </c>
      <c r="E16" s="13">
        <v>0</v>
      </c>
      <c r="F16" s="14" t="s">
        <v>49</v>
      </c>
      <c r="G16" s="24">
        <v>1092.9296899999999</v>
      </c>
      <c r="H16" s="13">
        <v>7.5711613967999997E-2</v>
      </c>
      <c r="I16" s="13">
        <v>8.9578336999999997E-4</v>
      </c>
      <c r="J16" s="96" t="s">
        <v>2239</v>
      </c>
    </row>
    <row r="17" spans="2:10" ht="12.75" customHeight="1" x14ac:dyDescent="0.2">
      <c r="B17" s="61" t="s">
        <v>2240</v>
      </c>
      <c r="C17" s="30">
        <v>45054</v>
      </c>
      <c r="D17" s="14" t="s">
        <v>2241</v>
      </c>
      <c r="E17" s="13">
        <v>0</v>
      </c>
      <c r="F17" s="14" t="s">
        <v>49</v>
      </c>
      <c r="G17" s="24">
        <v>1287.5988199999999</v>
      </c>
      <c r="H17" s="13">
        <v>8.9197123747000007E-2</v>
      </c>
      <c r="I17" s="13">
        <v>1.05533743E-3</v>
      </c>
      <c r="J17" s="96" t="s">
        <v>2242</v>
      </c>
    </row>
    <row r="18" spans="2:10" ht="12.75" customHeight="1" x14ac:dyDescent="0.2">
      <c r="B18" s="61" t="s">
        <v>2243</v>
      </c>
      <c r="C18" s="30">
        <v>45069</v>
      </c>
      <c r="D18" s="14" t="s">
        <v>2236</v>
      </c>
      <c r="E18" s="13">
        <v>0</v>
      </c>
      <c r="F18" s="14" t="s">
        <v>49</v>
      </c>
      <c r="G18" s="24">
        <v>2465.7521499999998</v>
      </c>
      <c r="H18" s="13">
        <v>0.17081252035700001</v>
      </c>
      <c r="I18" s="13">
        <v>2.020971514E-3</v>
      </c>
      <c r="J18" s="96" t="s">
        <v>2244</v>
      </c>
    </row>
    <row r="19" spans="2:10" ht="12.75" customHeight="1" x14ac:dyDescent="0.2">
      <c r="B19" s="61" t="s">
        <v>2245</v>
      </c>
      <c r="C19" s="30">
        <v>45069</v>
      </c>
      <c r="D19" s="14" t="s">
        <v>2236</v>
      </c>
      <c r="E19" s="13">
        <v>0</v>
      </c>
      <c r="F19" s="14" t="s">
        <v>49</v>
      </c>
      <c r="G19" s="24">
        <v>1572.7162499999999</v>
      </c>
      <c r="H19" s="13">
        <v>0.10894834927700001</v>
      </c>
      <c r="I19" s="13">
        <v>1.289024422E-3</v>
      </c>
      <c r="J19" s="96" t="s">
        <v>2246</v>
      </c>
    </row>
    <row r="20" spans="2:10" ht="12.75" customHeight="1" x14ac:dyDescent="0.2">
      <c r="B20" s="61" t="s">
        <v>2247</v>
      </c>
      <c r="C20" s="30">
        <v>45054</v>
      </c>
      <c r="D20" s="14" t="s">
        <v>2236</v>
      </c>
      <c r="E20" s="13">
        <v>0</v>
      </c>
      <c r="F20" s="14" t="s">
        <v>49</v>
      </c>
      <c r="G20" s="24">
        <v>1719.60025</v>
      </c>
      <c r="H20" s="13">
        <v>0.11912359184599999</v>
      </c>
      <c r="I20" s="13">
        <v>1.409412994E-3</v>
      </c>
      <c r="J20" s="96" t="s">
        <v>2248</v>
      </c>
    </row>
    <row r="21" spans="2:10" ht="12.75" customHeight="1" x14ac:dyDescent="0.2">
      <c r="B21" s="60" t="s">
        <v>2249</v>
      </c>
      <c r="C21" s="57" t="s">
        <v>2507</v>
      </c>
      <c r="D21" s="57" t="s">
        <v>2507</v>
      </c>
      <c r="E21" s="57" t="s">
        <v>2507</v>
      </c>
      <c r="F21" s="57" t="s">
        <v>2507</v>
      </c>
      <c r="G21" s="23">
        <v>3302.77169</v>
      </c>
      <c r="H21" s="20">
        <v>0.22879621398</v>
      </c>
      <c r="I21" s="20">
        <v>2.707006665E-3</v>
      </c>
      <c r="J21" s="71" t="s">
        <v>2507</v>
      </c>
    </row>
    <row r="22" spans="2:10" ht="12.75" customHeight="1" x14ac:dyDescent="0.2">
      <c r="B22" s="60" t="s">
        <v>2250</v>
      </c>
      <c r="C22" s="57" t="s">
        <v>2507</v>
      </c>
      <c r="D22" s="57" t="s">
        <v>2507</v>
      </c>
      <c r="E22" s="57" t="s">
        <v>2507</v>
      </c>
      <c r="F22" s="57" t="s">
        <v>2507</v>
      </c>
      <c r="G22" s="23">
        <v>2857.8204300000002</v>
      </c>
      <c r="H22" s="20">
        <v>0.19797265932700001</v>
      </c>
      <c r="I22" s="20">
        <v>2.8426846279999999E-3</v>
      </c>
      <c r="J22" s="71" t="s">
        <v>2507</v>
      </c>
    </row>
    <row r="23" spans="2:10" ht="12.75" customHeight="1" x14ac:dyDescent="0.2">
      <c r="B23" s="61" t="s">
        <v>2251</v>
      </c>
      <c r="C23" s="30">
        <v>45203</v>
      </c>
      <c r="D23" s="14" t="s">
        <v>2236</v>
      </c>
      <c r="E23" s="13">
        <v>9.7999999999999997E-5</v>
      </c>
      <c r="F23" s="14" t="s">
        <v>50</v>
      </c>
      <c r="G23" s="24">
        <v>199.16107</v>
      </c>
      <c r="H23" s="13">
        <v>1.3796684441E-2</v>
      </c>
      <c r="I23" s="13">
        <v>1.6323572800000001E-4</v>
      </c>
      <c r="J23" s="96" t="s">
        <v>2252</v>
      </c>
    </row>
    <row r="24" spans="2:10" ht="12.75" customHeight="1" x14ac:dyDescent="0.2">
      <c r="B24" s="61" t="s">
        <v>2253</v>
      </c>
      <c r="C24" s="30">
        <v>45203</v>
      </c>
      <c r="D24" s="14" t="s">
        <v>2236</v>
      </c>
      <c r="E24" s="13">
        <v>1.46E-4</v>
      </c>
      <c r="F24" s="14" t="s">
        <v>50</v>
      </c>
      <c r="G24" s="24">
        <v>95.349869999999996</v>
      </c>
      <c r="H24" s="13">
        <v>6.6052671229999997E-3</v>
      </c>
      <c r="I24" s="13">
        <v>7.8150340939572502E-5</v>
      </c>
      <c r="J24" s="96" t="s">
        <v>2254</v>
      </c>
    </row>
    <row r="25" spans="2:10" ht="12.75" customHeight="1" x14ac:dyDescent="0.2">
      <c r="B25" s="61" t="s">
        <v>2255</v>
      </c>
      <c r="C25" s="30">
        <v>45274</v>
      </c>
      <c r="D25" s="14" t="s">
        <v>2256</v>
      </c>
      <c r="E25" s="13">
        <v>2.6074E-2</v>
      </c>
      <c r="F25" s="14" t="s">
        <v>50</v>
      </c>
      <c r="G25" s="24">
        <v>666.05068000000006</v>
      </c>
      <c r="H25" s="13">
        <v>4.6139996405000001E-2</v>
      </c>
      <c r="I25" s="13">
        <v>5.4590622600000005E-4</v>
      </c>
      <c r="J25" s="96" t="s">
        <v>2257</v>
      </c>
    </row>
    <row r="26" spans="2:10" ht="12.75" customHeight="1" x14ac:dyDescent="0.2">
      <c r="B26" s="61" t="s">
        <v>2258</v>
      </c>
      <c r="C26" s="30">
        <v>45161</v>
      </c>
      <c r="D26" s="14" t="s">
        <v>2232</v>
      </c>
      <c r="E26" s="13">
        <v>0</v>
      </c>
      <c r="F26" s="14" t="s">
        <v>52</v>
      </c>
      <c r="G26" s="24">
        <v>117.65199</v>
      </c>
      <c r="H26" s="13">
        <v>8.1502242370000005E-3</v>
      </c>
      <c r="I26" s="13">
        <v>9.6429529801342996E-5</v>
      </c>
      <c r="J26" s="96" t="s">
        <v>2259</v>
      </c>
    </row>
    <row r="27" spans="2:10" ht="12.75" customHeight="1" x14ac:dyDescent="0.2">
      <c r="B27" s="61" t="s">
        <v>2260</v>
      </c>
      <c r="C27" s="30">
        <v>45274</v>
      </c>
      <c r="D27" s="14" t="s">
        <v>2256</v>
      </c>
      <c r="E27" s="13">
        <v>-4.2841999999999998E-2</v>
      </c>
      <c r="F27" s="14" t="s">
        <v>50</v>
      </c>
      <c r="G27" s="24">
        <v>189.36158</v>
      </c>
      <c r="H27" s="13">
        <v>1.3117834546999999E-2</v>
      </c>
      <c r="I27" s="13">
        <v>1.5520390299999999E-4</v>
      </c>
      <c r="J27" s="96" t="s">
        <v>2261</v>
      </c>
    </row>
    <row r="28" spans="2:10" ht="12.75" customHeight="1" x14ac:dyDescent="0.2">
      <c r="B28" s="61" t="s">
        <v>2262</v>
      </c>
      <c r="C28" s="30">
        <v>45274</v>
      </c>
      <c r="D28" s="14" t="s">
        <v>2256</v>
      </c>
      <c r="E28" s="13">
        <v>-1.5051E-2</v>
      </c>
      <c r="F28" s="14" t="s">
        <v>50</v>
      </c>
      <c r="G28" s="24">
        <v>253.06949</v>
      </c>
      <c r="H28" s="13">
        <v>1.7531136457E-2</v>
      </c>
      <c r="I28" s="13">
        <v>2.0741996700000001E-4</v>
      </c>
      <c r="J28" s="96" t="s">
        <v>2263</v>
      </c>
    </row>
    <row r="29" spans="2:10" ht="12.75" customHeight="1" x14ac:dyDescent="0.2">
      <c r="B29" s="61" t="s">
        <v>2264</v>
      </c>
      <c r="C29" s="30">
        <v>45274</v>
      </c>
      <c r="D29" s="14" t="s">
        <v>2256</v>
      </c>
      <c r="E29" s="13">
        <v>-4.3198E-2</v>
      </c>
      <c r="F29" s="14" t="s">
        <v>50</v>
      </c>
      <c r="G29" s="24">
        <v>167.35498000000001</v>
      </c>
      <c r="H29" s="13">
        <v>1.1593349286000001E-2</v>
      </c>
      <c r="I29" s="13">
        <v>1.3716692699999999E-4</v>
      </c>
      <c r="J29" s="96" t="s">
        <v>2265</v>
      </c>
    </row>
    <row r="30" spans="2:10" ht="12.75" customHeight="1" x14ac:dyDescent="0.2">
      <c r="B30" s="61" t="s">
        <v>2266</v>
      </c>
      <c r="C30" s="30">
        <v>45274</v>
      </c>
      <c r="D30" s="14" t="s">
        <v>2256</v>
      </c>
      <c r="E30" s="13">
        <v>0.1368</v>
      </c>
      <c r="F30" s="14" t="s">
        <v>50</v>
      </c>
      <c r="G30" s="24">
        <v>139.78675000000001</v>
      </c>
      <c r="H30" s="13">
        <v>9.6835876550000009E-3</v>
      </c>
      <c r="I30" s="13">
        <v>1.1457154699999999E-4</v>
      </c>
      <c r="J30" s="96" t="s">
        <v>2267</v>
      </c>
    </row>
    <row r="31" spans="2:10" ht="12.75" customHeight="1" x14ac:dyDescent="0.2">
      <c r="B31" s="61" t="s">
        <v>2268</v>
      </c>
      <c r="C31" s="30">
        <v>45274</v>
      </c>
      <c r="D31" s="14" t="s">
        <v>2256</v>
      </c>
      <c r="E31" s="13">
        <v>4.2833000000000003E-2</v>
      </c>
      <c r="F31" s="14" t="s">
        <v>50</v>
      </c>
      <c r="G31" s="24">
        <v>147.07151999999999</v>
      </c>
      <c r="H31" s="13">
        <v>1.0188232829000001E-2</v>
      </c>
      <c r="I31" s="13">
        <v>1.2054226600000001E-4</v>
      </c>
      <c r="J31" s="96" t="s">
        <v>2267</v>
      </c>
    </row>
    <row r="32" spans="2:10" ht="12.75" customHeight="1" x14ac:dyDescent="0.2">
      <c r="B32" s="61" t="s">
        <v>2269</v>
      </c>
      <c r="C32" s="30">
        <v>45274</v>
      </c>
      <c r="D32" s="14" t="s">
        <v>2256</v>
      </c>
      <c r="E32" s="13">
        <v>-0.11873599999999999</v>
      </c>
      <c r="F32" s="14" t="s">
        <v>50</v>
      </c>
      <c r="G32" s="24">
        <v>521.36355000000003</v>
      </c>
      <c r="H32" s="13">
        <v>3.6116939814E-2</v>
      </c>
      <c r="I32" s="13">
        <v>4.2731824499999999E-4</v>
      </c>
      <c r="J32" s="96" t="s">
        <v>2270</v>
      </c>
    </row>
    <row r="33" spans="2:10" ht="12.75" customHeight="1" x14ac:dyDescent="0.2">
      <c r="B33" s="61" t="s">
        <v>2271</v>
      </c>
      <c r="C33" s="30">
        <v>45279</v>
      </c>
      <c r="D33" s="14" t="s">
        <v>2272</v>
      </c>
      <c r="E33" s="13">
        <v>-5.3239999999999997E-3</v>
      </c>
      <c r="F33" s="14" t="s">
        <v>50</v>
      </c>
      <c r="G33" s="24">
        <v>361.59895</v>
      </c>
      <c r="H33" s="13">
        <v>2.5049406529999999E-2</v>
      </c>
      <c r="I33" s="13">
        <v>2.9637251899999997E-4</v>
      </c>
      <c r="J33" s="96" t="s">
        <v>2273</v>
      </c>
    </row>
    <row r="34" spans="2:10" ht="12.75" customHeight="1" x14ac:dyDescent="0.2">
      <c r="B34" s="60" t="s">
        <v>2274</v>
      </c>
      <c r="C34" s="57" t="s">
        <v>2507</v>
      </c>
      <c r="D34" s="57" t="s">
        <v>2507</v>
      </c>
      <c r="E34" s="57" t="s">
        <v>2507</v>
      </c>
      <c r="F34" s="57" t="s">
        <v>2507</v>
      </c>
      <c r="G34" s="23">
        <v>444.95125999999999</v>
      </c>
      <c r="H34" s="20">
        <v>3.0823554653000001E-2</v>
      </c>
      <c r="I34" s="20">
        <v>8.9888339879999994E-3</v>
      </c>
      <c r="J34" s="71" t="s">
        <v>2507</v>
      </c>
    </row>
    <row r="35" spans="2:10" ht="12.75" customHeight="1" x14ac:dyDescent="0.2">
      <c r="B35" s="61" t="s">
        <v>2275</v>
      </c>
      <c r="C35" s="30">
        <v>45203</v>
      </c>
      <c r="D35" s="14" t="s">
        <v>2236</v>
      </c>
      <c r="E35" s="13">
        <v>1.07E-4</v>
      </c>
      <c r="F35" s="14" t="s">
        <v>50</v>
      </c>
      <c r="G35" s="24">
        <v>188.95516000000001</v>
      </c>
      <c r="H35" s="13">
        <v>1.3089680207E-2</v>
      </c>
      <c r="I35" s="13">
        <v>1.5487079500000001E-4</v>
      </c>
      <c r="J35" s="96" t="s">
        <v>2276</v>
      </c>
    </row>
    <row r="36" spans="2:10" ht="12.75" customHeight="1" x14ac:dyDescent="0.2">
      <c r="B36" s="61" t="s">
        <v>2277</v>
      </c>
      <c r="C36" s="30">
        <v>45203</v>
      </c>
      <c r="D36" s="14" t="s">
        <v>2236</v>
      </c>
      <c r="E36" s="13">
        <v>6.0000000000000002E-5</v>
      </c>
      <c r="F36" s="14" t="s">
        <v>50</v>
      </c>
      <c r="G36" s="24">
        <v>48.03069</v>
      </c>
      <c r="H36" s="13">
        <v>3.3272781339999998E-3</v>
      </c>
      <c r="I36" s="13">
        <v>3.9366753190779598E-5</v>
      </c>
      <c r="J36" s="96" t="s">
        <v>2278</v>
      </c>
    </row>
    <row r="37" spans="2:10" ht="12.75" customHeight="1" thickBot="1" x14ac:dyDescent="0.25">
      <c r="B37" s="61" t="s">
        <v>2279</v>
      </c>
      <c r="C37" s="30">
        <v>45203</v>
      </c>
      <c r="D37" s="14" t="s">
        <v>2236</v>
      </c>
      <c r="E37" s="13">
        <v>9.2E-5</v>
      </c>
      <c r="F37" s="14" t="s">
        <v>50</v>
      </c>
      <c r="G37" s="24">
        <v>93.527619999999999</v>
      </c>
      <c r="H37" s="13">
        <v>6.4790325720000003E-3</v>
      </c>
      <c r="I37" s="13">
        <v>7.6656794500787296E-5</v>
      </c>
      <c r="J37" s="96" t="s">
        <v>2280</v>
      </c>
    </row>
    <row r="38" spans="2:10" ht="12.75" customHeight="1" x14ac:dyDescent="0.2">
      <c r="B38" s="75" t="s">
        <v>2281</v>
      </c>
      <c r="C38" s="97">
        <v>45203</v>
      </c>
      <c r="D38" s="76" t="s">
        <v>2236</v>
      </c>
      <c r="E38" s="78">
        <v>8.6969999999999999E-3</v>
      </c>
      <c r="F38" s="76" t="s">
        <v>50</v>
      </c>
      <c r="G38" s="77">
        <v>114.43779000000001</v>
      </c>
      <c r="H38" s="78">
        <v>7.9275637390000004E-3</v>
      </c>
      <c r="I38" s="78">
        <v>9.3795117967871398E-5</v>
      </c>
      <c r="J38" s="98" t="s">
        <v>2282</v>
      </c>
    </row>
    <row r="39" spans="2:10" ht="12.75" hidden="1" customHeight="1" x14ac:dyDescent="0.2"/>
    <row r="40" spans="2:10" ht="12.75" hidden="1" customHeight="1" x14ac:dyDescent="0.2"/>
    <row r="41" spans="2:10" ht="12.75" hidden="1" customHeight="1" x14ac:dyDescent="0.2"/>
    <row r="42" spans="2:10" ht="12.75" hidden="1" customHeight="1" x14ac:dyDescent="0.2"/>
    <row r="43" spans="2:10" ht="12.75" hidden="1" customHeight="1" x14ac:dyDescent="0.2"/>
    <row r="44" spans="2:10" ht="12.75" hidden="1" customHeight="1" x14ac:dyDescent="0.2"/>
    <row r="45" spans="2:10" ht="12.75" hidden="1" customHeight="1" x14ac:dyDescent="0.2"/>
    <row r="46" spans="2:10" ht="12.75" hidden="1" customHeight="1" x14ac:dyDescent="0.2"/>
    <row r="47" spans="2:10" ht="12.75" hidden="1" customHeight="1" x14ac:dyDescent="0.2"/>
    <row r="48" spans="2:10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1:K12"/>
  <sheetViews>
    <sheetView rightToLeft="1" workbookViewId="0"/>
  </sheetViews>
  <sheetFormatPr defaultRowHeight="12.75" customHeight="1" x14ac:dyDescent="0.2"/>
  <cols>
    <col min="2" max="2" width="37.85546875" bestFit="1" customWidth="1"/>
    <col min="3" max="3" width="36.5703125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12956</v>
      </c>
    </row>
    <row r="6" spans="2:11" ht="12.75" customHeight="1" x14ac:dyDescent="0.2">
      <c r="B6" s="48" t="s">
        <v>2283</v>
      </c>
      <c r="C6" s="49"/>
      <c r="D6" s="49"/>
      <c r="E6" s="49"/>
      <c r="F6" s="49"/>
      <c r="G6" s="49"/>
      <c r="H6" s="49"/>
      <c r="I6" s="49"/>
      <c r="J6" s="49"/>
      <c r="K6" s="50"/>
    </row>
    <row r="7" spans="2:11" ht="12.75" customHeight="1" x14ac:dyDescent="0.2">
      <c r="B7" s="4" t="s">
        <v>71</v>
      </c>
      <c r="C7" s="4" t="s">
        <v>73</v>
      </c>
      <c r="D7" s="4" t="s">
        <v>74</v>
      </c>
      <c r="E7" s="4" t="s">
        <v>75</v>
      </c>
      <c r="F7" s="4" t="s">
        <v>221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222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18" t="s">
        <v>2284</v>
      </c>
      <c r="C10" s="9"/>
      <c r="D10" s="9"/>
      <c r="E10" s="9"/>
      <c r="F10" s="9"/>
      <c r="G10" s="9"/>
      <c r="H10" s="9"/>
      <c r="I10" s="9"/>
      <c r="J10" s="9"/>
      <c r="K10" s="9"/>
    </row>
    <row r="11" spans="2:11" ht="12.75" customHeight="1" x14ac:dyDescent="0.2">
      <c r="B11" s="18" t="s">
        <v>2285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2286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1:K12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36.5703125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12956</v>
      </c>
    </row>
    <row r="6" spans="2:11" ht="12.75" customHeight="1" x14ac:dyDescent="0.2">
      <c r="B6" s="48" t="s">
        <v>2287</v>
      </c>
      <c r="C6" s="49"/>
      <c r="D6" s="49"/>
      <c r="E6" s="49"/>
      <c r="F6" s="49"/>
      <c r="G6" s="49"/>
      <c r="H6" s="49"/>
      <c r="I6" s="49"/>
      <c r="J6" s="49"/>
      <c r="K6" s="50"/>
    </row>
    <row r="7" spans="2:11" ht="12.75" customHeight="1" x14ac:dyDescent="0.2">
      <c r="B7" s="4" t="s">
        <v>71</v>
      </c>
      <c r="C7" s="4" t="s">
        <v>2288</v>
      </c>
      <c r="D7" s="4" t="s">
        <v>74</v>
      </c>
      <c r="E7" s="4" t="s">
        <v>75</v>
      </c>
      <c r="F7" s="4" t="s">
        <v>221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222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31" t="s">
        <v>2289</v>
      </c>
      <c r="C10" s="5"/>
      <c r="D10" s="5"/>
      <c r="E10" s="5"/>
      <c r="F10" s="5"/>
      <c r="G10" s="5"/>
      <c r="H10" s="5"/>
      <c r="I10" s="5"/>
      <c r="J10" s="5"/>
      <c r="K10" s="5"/>
    </row>
    <row r="11" spans="2:11" ht="12.75" customHeight="1" x14ac:dyDescent="0.2">
      <c r="B11" s="32" t="s">
        <v>2290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2291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E1" sqref="E1:XFD1048576"/>
    </sheetView>
  </sheetViews>
  <sheetFormatPr defaultColWidth="0" defaultRowHeight="12.75" customHeight="1" zeroHeight="1" x14ac:dyDescent="0.2"/>
  <cols>
    <col min="1" max="1" width="9.140625" customWidth="1"/>
    <col min="2" max="2" width="51.7109375" bestFit="1" customWidth="1"/>
    <col min="3" max="3" width="36.5703125" bestFit="1" customWidth="1"/>
    <col min="4" max="4" width="29" bestFit="1" customWidth="1"/>
    <col min="53" max="16384" width="9.140625" hidden="1"/>
  </cols>
  <sheetData>
    <row r="1" spans="2:4" ht="12.75" customHeight="1" x14ac:dyDescent="0.2">
      <c r="B1" s="1" t="s">
        <v>69</v>
      </c>
      <c r="C1" s="1" t="s">
        <v>1</v>
      </c>
    </row>
    <row r="2" spans="2:4" ht="12.75" customHeight="1" x14ac:dyDescent="0.2">
      <c r="B2" s="1" t="s">
        <v>2</v>
      </c>
      <c r="C2" s="1" t="s">
        <v>3</v>
      </c>
    </row>
    <row r="3" spans="2:4" ht="12.75" customHeight="1" x14ac:dyDescent="0.2">
      <c r="B3" s="1" t="s">
        <v>4</v>
      </c>
      <c r="C3" s="1" t="s">
        <v>5</v>
      </c>
    </row>
    <row r="4" spans="2:4" ht="12.75" customHeight="1" x14ac:dyDescent="0.2">
      <c r="B4" s="1" t="s">
        <v>6</v>
      </c>
      <c r="C4" s="2">
        <v>12956</v>
      </c>
    </row>
    <row r="5" spans="2:4" ht="12.75" customHeight="1" x14ac:dyDescent="0.2"/>
    <row r="6" spans="2:4" ht="12.75" customHeight="1" thickBot="1" x14ac:dyDescent="0.25">
      <c r="B6" s="66" t="s">
        <v>2292</v>
      </c>
      <c r="C6" s="68" t="s">
        <v>2507</v>
      </c>
      <c r="D6" s="68" t="s">
        <v>2508</v>
      </c>
    </row>
    <row r="7" spans="2:4" ht="12.75" customHeight="1" thickBot="1" x14ac:dyDescent="0.25">
      <c r="B7" s="59" t="s">
        <v>71</v>
      </c>
      <c r="C7" s="4" t="s">
        <v>2293</v>
      </c>
      <c r="D7" s="62" t="s">
        <v>2294</v>
      </c>
    </row>
    <row r="8" spans="2:4" ht="12.75" customHeight="1" x14ac:dyDescent="0.2">
      <c r="B8" s="70" t="s">
        <v>2507</v>
      </c>
      <c r="C8" s="6" t="s">
        <v>11</v>
      </c>
      <c r="D8" s="63" t="s">
        <v>144</v>
      </c>
    </row>
    <row r="9" spans="2:4" ht="12.75" customHeight="1" x14ac:dyDescent="0.2">
      <c r="B9" s="70" t="s">
        <v>2507</v>
      </c>
      <c r="C9" s="6" t="s">
        <v>13</v>
      </c>
      <c r="D9" s="63" t="s">
        <v>14</v>
      </c>
    </row>
    <row r="10" spans="2:4" ht="12.75" customHeight="1" x14ac:dyDescent="0.2">
      <c r="B10" s="60" t="s">
        <v>2295</v>
      </c>
      <c r="C10" s="23">
        <v>62826.099690000003</v>
      </c>
      <c r="D10" s="71" t="s">
        <v>2507</v>
      </c>
    </row>
    <row r="11" spans="2:4" ht="12.75" customHeight="1" x14ac:dyDescent="0.2">
      <c r="B11" s="60" t="s">
        <v>2296</v>
      </c>
      <c r="C11" s="57" t="s">
        <v>2507</v>
      </c>
      <c r="D11" s="71" t="s">
        <v>2507</v>
      </c>
    </row>
    <row r="12" spans="2:4" ht="12.75" customHeight="1" x14ac:dyDescent="0.2">
      <c r="B12" s="60" t="s">
        <v>2297</v>
      </c>
      <c r="C12" s="23">
        <v>62826.099690000003</v>
      </c>
      <c r="D12" s="71" t="s">
        <v>2507</v>
      </c>
    </row>
    <row r="13" spans="2:4" ht="12.75" customHeight="1" x14ac:dyDescent="0.2">
      <c r="B13" s="61" t="s">
        <v>2298</v>
      </c>
      <c r="C13" s="24">
        <v>941.85936000000004</v>
      </c>
      <c r="D13" s="99">
        <v>45291</v>
      </c>
    </row>
    <row r="14" spans="2:4" ht="12.75" customHeight="1" x14ac:dyDescent="0.2">
      <c r="B14" s="61" t="s">
        <v>2299</v>
      </c>
      <c r="C14" s="24">
        <v>21.01268</v>
      </c>
      <c r="D14" s="99">
        <v>46142</v>
      </c>
    </row>
    <row r="15" spans="2:4" ht="12.75" customHeight="1" x14ac:dyDescent="0.2">
      <c r="B15" s="61" t="s">
        <v>2300</v>
      </c>
      <c r="C15" s="24">
        <v>49.355469999999997</v>
      </c>
      <c r="D15" s="99">
        <v>45657</v>
      </c>
    </row>
    <row r="16" spans="2:4" ht="12.75" customHeight="1" x14ac:dyDescent="0.2">
      <c r="B16" s="61" t="s">
        <v>2301</v>
      </c>
      <c r="C16" s="24">
        <v>837.80605000000003</v>
      </c>
      <c r="D16" s="71" t="s">
        <v>2507</v>
      </c>
    </row>
    <row r="17" spans="2:4" ht="12.75" customHeight="1" x14ac:dyDescent="0.2">
      <c r="B17" s="61" t="s">
        <v>1986</v>
      </c>
      <c r="C17" s="24">
        <v>240.56620000000001</v>
      </c>
      <c r="D17" s="99">
        <v>45291</v>
      </c>
    </row>
    <row r="18" spans="2:4" ht="12.75" customHeight="1" x14ac:dyDescent="0.2">
      <c r="B18" s="61" t="s">
        <v>2302</v>
      </c>
      <c r="C18" s="24">
        <v>80.512429999999995</v>
      </c>
      <c r="D18" s="99">
        <v>45291</v>
      </c>
    </row>
    <row r="19" spans="2:4" ht="12.75" customHeight="1" x14ac:dyDescent="0.2">
      <c r="B19" s="61" t="s">
        <v>2303</v>
      </c>
      <c r="C19" s="24">
        <v>80.512429999999995</v>
      </c>
      <c r="D19" s="99">
        <v>45291</v>
      </c>
    </row>
    <row r="20" spans="2:4" ht="12.75" customHeight="1" x14ac:dyDescent="0.2">
      <c r="B20" s="61" t="s">
        <v>2304</v>
      </c>
      <c r="C20" s="24">
        <v>260.13835999999998</v>
      </c>
      <c r="D20" s="99">
        <v>46990</v>
      </c>
    </row>
    <row r="21" spans="2:4" ht="12.75" customHeight="1" x14ac:dyDescent="0.2">
      <c r="B21" s="61" t="s">
        <v>2305</v>
      </c>
      <c r="C21" s="24">
        <v>308.27928000000003</v>
      </c>
      <c r="D21" s="99">
        <v>46990</v>
      </c>
    </row>
    <row r="22" spans="2:4" ht="12.75" customHeight="1" x14ac:dyDescent="0.2">
      <c r="B22" s="61" t="s">
        <v>2306</v>
      </c>
      <c r="C22" s="24">
        <v>66.164169999999999</v>
      </c>
      <c r="D22" s="99">
        <v>46624</v>
      </c>
    </row>
    <row r="23" spans="2:4" ht="12.75" customHeight="1" x14ac:dyDescent="0.2">
      <c r="B23" s="61" t="s">
        <v>2307</v>
      </c>
      <c r="C23" s="24">
        <v>226.57859999999999</v>
      </c>
      <c r="D23" s="99">
        <v>45291</v>
      </c>
    </row>
    <row r="24" spans="2:4" ht="12.75" customHeight="1" x14ac:dyDescent="0.2">
      <c r="B24" s="61" t="s">
        <v>2308</v>
      </c>
      <c r="C24" s="24">
        <v>238.75431</v>
      </c>
      <c r="D24" s="99">
        <v>45291</v>
      </c>
    </row>
    <row r="25" spans="2:4" ht="12.75" customHeight="1" x14ac:dyDescent="0.2">
      <c r="B25" s="61" t="s">
        <v>2309</v>
      </c>
      <c r="C25" s="24">
        <v>170.68437</v>
      </c>
      <c r="D25" s="99">
        <v>45291</v>
      </c>
    </row>
    <row r="26" spans="2:4" ht="12.75" customHeight="1" x14ac:dyDescent="0.2">
      <c r="B26" s="61" t="s">
        <v>2310</v>
      </c>
      <c r="C26" s="24">
        <v>434.31425000000002</v>
      </c>
      <c r="D26" s="99">
        <v>45291</v>
      </c>
    </row>
    <row r="27" spans="2:4" ht="12.75" customHeight="1" x14ac:dyDescent="0.2">
      <c r="B27" s="61" t="s">
        <v>2311</v>
      </c>
      <c r="C27" s="24">
        <v>25.73856</v>
      </c>
      <c r="D27" s="71" t="s">
        <v>2507</v>
      </c>
    </row>
    <row r="28" spans="2:4" ht="12.75" customHeight="1" x14ac:dyDescent="0.2">
      <c r="B28" s="61" t="s">
        <v>2312</v>
      </c>
      <c r="C28" s="24">
        <v>477.91374999999999</v>
      </c>
      <c r="D28" s="99">
        <v>45291</v>
      </c>
    </row>
    <row r="29" spans="2:4" ht="12.75" customHeight="1" x14ac:dyDescent="0.2">
      <c r="B29" s="61" t="s">
        <v>2313</v>
      </c>
      <c r="C29" s="24">
        <v>1926.6623999999999</v>
      </c>
      <c r="D29" s="99">
        <v>48434</v>
      </c>
    </row>
    <row r="30" spans="2:4" ht="12.75" customHeight="1" x14ac:dyDescent="0.2">
      <c r="B30" s="61" t="s">
        <v>2314</v>
      </c>
      <c r="C30" s="24">
        <v>1970.62446</v>
      </c>
      <c r="D30" s="99">
        <v>46934</v>
      </c>
    </row>
    <row r="31" spans="2:4" ht="12.75" customHeight="1" x14ac:dyDescent="0.2">
      <c r="B31" s="61" t="s">
        <v>2315</v>
      </c>
      <c r="C31" s="24">
        <v>2698.8381800000002</v>
      </c>
      <c r="D31" s="99">
        <v>46934</v>
      </c>
    </row>
    <row r="32" spans="2:4" ht="12.75" customHeight="1" x14ac:dyDescent="0.2">
      <c r="B32" s="61" t="s">
        <v>2316</v>
      </c>
      <c r="C32" s="24">
        <v>1221.3353400000001</v>
      </c>
      <c r="D32" s="99">
        <v>45291</v>
      </c>
    </row>
    <row r="33" spans="2:4" ht="12.75" customHeight="1" x14ac:dyDescent="0.2">
      <c r="B33" s="61" t="s">
        <v>2317</v>
      </c>
      <c r="C33" s="24">
        <v>1994.75893</v>
      </c>
      <c r="D33" s="99">
        <v>45291</v>
      </c>
    </row>
    <row r="34" spans="2:4" ht="12.75" customHeight="1" x14ac:dyDescent="0.2">
      <c r="B34" s="61" t="s">
        <v>2318</v>
      </c>
      <c r="C34" s="24">
        <v>591.05969000000005</v>
      </c>
      <c r="D34" s="99">
        <v>45291</v>
      </c>
    </row>
    <row r="35" spans="2:4" ht="12.75" customHeight="1" x14ac:dyDescent="0.2">
      <c r="B35" s="61" t="s">
        <v>2319</v>
      </c>
      <c r="C35" s="24">
        <v>18.135000000000002</v>
      </c>
      <c r="D35" s="99">
        <v>45291</v>
      </c>
    </row>
    <row r="36" spans="2:4" ht="12.75" customHeight="1" x14ac:dyDescent="0.2">
      <c r="B36" s="61" t="s">
        <v>1917</v>
      </c>
      <c r="C36" s="24">
        <v>2.74804</v>
      </c>
      <c r="D36" s="99">
        <v>45291</v>
      </c>
    </row>
    <row r="37" spans="2:4" ht="12.75" customHeight="1" x14ac:dyDescent="0.2">
      <c r="B37" s="61" t="s">
        <v>2320</v>
      </c>
      <c r="C37" s="24">
        <v>210.36600000000001</v>
      </c>
      <c r="D37" s="99">
        <v>50770</v>
      </c>
    </row>
    <row r="38" spans="2:4" ht="12.75" customHeight="1" x14ac:dyDescent="0.2">
      <c r="B38" s="61" t="s">
        <v>2321</v>
      </c>
      <c r="C38" s="24">
        <v>72.540000000000006</v>
      </c>
      <c r="D38" s="99">
        <v>45291</v>
      </c>
    </row>
    <row r="39" spans="2:4" ht="12.75" customHeight="1" x14ac:dyDescent="0.2">
      <c r="B39" s="61" t="s">
        <v>2322</v>
      </c>
      <c r="C39" s="24">
        <v>870.48</v>
      </c>
      <c r="D39" s="71" t="s">
        <v>2507</v>
      </c>
    </row>
    <row r="40" spans="2:4" ht="12.75" customHeight="1" x14ac:dyDescent="0.2">
      <c r="B40" s="61" t="s">
        <v>2323</v>
      </c>
      <c r="C40" s="24">
        <v>70.328590000000005</v>
      </c>
      <c r="D40" s="99">
        <v>45291</v>
      </c>
    </row>
    <row r="41" spans="2:4" ht="12.75" customHeight="1" x14ac:dyDescent="0.2">
      <c r="B41" s="61" t="s">
        <v>2324</v>
      </c>
      <c r="C41" s="24">
        <v>5555.0941599999996</v>
      </c>
      <c r="D41" s="99">
        <v>45854</v>
      </c>
    </row>
    <row r="42" spans="2:4" x14ac:dyDescent="0.2">
      <c r="B42" s="61" t="s">
        <v>2325</v>
      </c>
      <c r="C42" s="24">
        <v>241.62276</v>
      </c>
      <c r="D42" s="99">
        <v>46990</v>
      </c>
    </row>
    <row r="43" spans="2:4" x14ac:dyDescent="0.2">
      <c r="B43" s="61" t="s">
        <v>2326</v>
      </c>
      <c r="C43" s="24">
        <v>1396.3950500000001</v>
      </c>
      <c r="D43" s="99">
        <v>46203</v>
      </c>
    </row>
    <row r="44" spans="2:4" x14ac:dyDescent="0.2">
      <c r="B44" s="61" t="s">
        <v>2327</v>
      </c>
      <c r="C44" s="24">
        <v>156.97565</v>
      </c>
      <c r="D44" s="99">
        <v>47467</v>
      </c>
    </row>
    <row r="45" spans="2:4" x14ac:dyDescent="0.2">
      <c r="B45" s="61" t="s">
        <v>2328</v>
      </c>
      <c r="C45" s="24">
        <v>135.25684999999999</v>
      </c>
      <c r="D45" s="99">
        <v>45291</v>
      </c>
    </row>
    <row r="46" spans="2:4" x14ac:dyDescent="0.2">
      <c r="B46" s="61" t="s">
        <v>2456</v>
      </c>
      <c r="C46" s="24">
        <v>422.86002000000002</v>
      </c>
      <c r="D46" s="99">
        <v>45718</v>
      </c>
    </row>
    <row r="47" spans="2:4" x14ac:dyDescent="0.2">
      <c r="B47" s="61" t="s">
        <v>2329</v>
      </c>
      <c r="C47" s="24">
        <v>1743.4263599999999</v>
      </c>
      <c r="D47" s="99">
        <v>46234</v>
      </c>
    </row>
    <row r="48" spans="2:4" x14ac:dyDescent="0.2">
      <c r="B48" s="61" t="s">
        <v>2330</v>
      </c>
      <c r="C48" s="24">
        <v>663.71740999999997</v>
      </c>
      <c r="D48" s="99">
        <v>46430</v>
      </c>
    </row>
    <row r="49" spans="2:4" x14ac:dyDescent="0.2">
      <c r="B49" s="61" t="s">
        <v>2331</v>
      </c>
      <c r="C49" s="24">
        <v>13.60125</v>
      </c>
      <c r="D49" s="71" t="s">
        <v>2507</v>
      </c>
    </row>
    <row r="50" spans="2:4" x14ac:dyDescent="0.2">
      <c r="B50" s="61" t="s">
        <v>2332</v>
      </c>
      <c r="C50" s="24">
        <v>1280.57267</v>
      </c>
      <c r="D50" s="99">
        <v>46243</v>
      </c>
    </row>
    <row r="51" spans="2:4" x14ac:dyDescent="0.2">
      <c r="B51" s="61" t="s">
        <v>2333</v>
      </c>
      <c r="C51" s="24">
        <v>2927.2483400000001</v>
      </c>
      <c r="D51" s="99">
        <v>46029</v>
      </c>
    </row>
    <row r="52" spans="2:4" x14ac:dyDescent="0.2">
      <c r="B52" s="61" t="s">
        <v>2334</v>
      </c>
      <c r="C52" s="24">
        <v>294.15253999999999</v>
      </c>
      <c r="D52" s="99">
        <v>45291</v>
      </c>
    </row>
    <row r="53" spans="2:4" x14ac:dyDescent="0.2">
      <c r="B53" s="61" t="s">
        <v>2335</v>
      </c>
      <c r="C53" s="24">
        <v>6712.6995299999999</v>
      </c>
      <c r="D53" s="99">
        <v>45747</v>
      </c>
    </row>
    <row r="54" spans="2:4" x14ac:dyDescent="0.2">
      <c r="B54" s="61" t="s">
        <v>2336</v>
      </c>
      <c r="C54" s="24">
        <v>48.947920000000003</v>
      </c>
      <c r="D54" s="99">
        <v>47945</v>
      </c>
    </row>
    <row r="55" spans="2:4" x14ac:dyDescent="0.2">
      <c r="B55" s="61" t="s">
        <v>2337</v>
      </c>
      <c r="C55" s="24">
        <v>2539.0522700000001</v>
      </c>
      <c r="D55" s="99">
        <v>46310</v>
      </c>
    </row>
    <row r="56" spans="2:4" x14ac:dyDescent="0.2">
      <c r="B56" s="61" t="s">
        <v>2338</v>
      </c>
      <c r="C56" s="24">
        <v>81.139499999999998</v>
      </c>
      <c r="D56" s="99">
        <v>45291</v>
      </c>
    </row>
    <row r="57" spans="2:4" x14ac:dyDescent="0.2">
      <c r="B57" s="61" t="s">
        <v>2339</v>
      </c>
      <c r="C57" s="24">
        <v>204.6</v>
      </c>
      <c r="D57" s="99">
        <v>45291</v>
      </c>
    </row>
    <row r="58" spans="2:4" x14ac:dyDescent="0.2">
      <c r="B58" s="61" t="s">
        <v>1890</v>
      </c>
      <c r="C58" s="24">
        <v>193.43997999999999</v>
      </c>
      <c r="D58" s="99">
        <v>45291</v>
      </c>
    </row>
    <row r="59" spans="2:4" x14ac:dyDescent="0.2">
      <c r="B59" s="61" t="s">
        <v>2340</v>
      </c>
      <c r="C59" s="24">
        <v>529.14439000000004</v>
      </c>
      <c r="D59" s="99">
        <v>46990</v>
      </c>
    </row>
    <row r="60" spans="2:4" x14ac:dyDescent="0.2">
      <c r="B60" s="61" t="s">
        <v>2341</v>
      </c>
      <c r="C60" s="24">
        <v>52.773859999999999</v>
      </c>
      <c r="D60" s="99">
        <v>46112</v>
      </c>
    </row>
    <row r="61" spans="2:4" x14ac:dyDescent="0.2">
      <c r="B61" s="61" t="s">
        <v>2342</v>
      </c>
      <c r="C61" s="24">
        <v>2563.3976699999998</v>
      </c>
      <c r="D61" s="99">
        <v>45939</v>
      </c>
    </row>
    <row r="62" spans="2:4" x14ac:dyDescent="0.2">
      <c r="B62" s="61" t="s">
        <v>2343</v>
      </c>
      <c r="C62" s="24">
        <v>716.84488999999996</v>
      </c>
      <c r="D62" s="99">
        <v>45635</v>
      </c>
    </row>
    <row r="63" spans="2:4" x14ac:dyDescent="0.2">
      <c r="B63" s="61" t="s">
        <v>2344</v>
      </c>
      <c r="C63" s="24">
        <v>237.7467</v>
      </c>
      <c r="D63" s="99">
        <v>46491</v>
      </c>
    </row>
    <row r="64" spans="2:4" x14ac:dyDescent="0.2">
      <c r="B64" s="61" t="s">
        <v>2345</v>
      </c>
      <c r="C64" s="24">
        <v>40.116</v>
      </c>
      <c r="D64" s="99">
        <v>47067</v>
      </c>
    </row>
    <row r="65" spans="2:4" x14ac:dyDescent="0.2">
      <c r="B65" s="61" t="s">
        <v>2346</v>
      </c>
      <c r="C65" s="24">
        <v>67.5</v>
      </c>
      <c r="D65" s="71" t="s">
        <v>2507</v>
      </c>
    </row>
    <row r="66" spans="2:4" x14ac:dyDescent="0.2">
      <c r="B66" s="61" t="s">
        <v>2347</v>
      </c>
      <c r="C66" s="24">
        <v>1056</v>
      </c>
      <c r="D66" s="71" t="s">
        <v>2507</v>
      </c>
    </row>
    <row r="67" spans="2:4" x14ac:dyDescent="0.2">
      <c r="B67" s="61" t="s">
        <v>2348</v>
      </c>
      <c r="C67" s="24">
        <v>145.08000000000001</v>
      </c>
      <c r="D67" s="99">
        <v>46023</v>
      </c>
    </row>
    <row r="68" spans="2:4" x14ac:dyDescent="0.2">
      <c r="B68" s="61" t="s">
        <v>2349</v>
      </c>
      <c r="C68" s="24">
        <v>271.35361</v>
      </c>
      <c r="D68" s="99">
        <v>45291</v>
      </c>
    </row>
    <row r="69" spans="2:4" x14ac:dyDescent="0.2">
      <c r="B69" s="61" t="s">
        <v>2040</v>
      </c>
      <c r="C69" s="24">
        <v>136.74152000000001</v>
      </c>
      <c r="D69" s="99">
        <v>47291</v>
      </c>
    </row>
    <row r="70" spans="2:4" x14ac:dyDescent="0.2">
      <c r="B70" s="61" t="s">
        <v>2350</v>
      </c>
      <c r="C70" s="24">
        <v>1011.06227</v>
      </c>
      <c r="D70" s="99">
        <v>45958</v>
      </c>
    </row>
    <row r="71" spans="2:4" x14ac:dyDescent="0.2">
      <c r="B71" s="61" t="s">
        <v>2351</v>
      </c>
      <c r="C71" s="24">
        <v>494.40845999999999</v>
      </c>
      <c r="D71" s="99">
        <v>45958</v>
      </c>
    </row>
    <row r="72" spans="2:4" x14ac:dyDescent="0.2">
      <c r="B72" s="61" t="s">
        <v>2352</v>
      </c>
      <c r="C72" s="24">
        <v>2912.5578500000001</v>
      </c>
      <c r="D72" s="71" t="s">
        <v>2507</v>
      </c>
    </row>
    <row r="73" spans="2:4" x14ac:dyDescent="0.2">
      <c r="B73" s="61" t="s">
        <v>2353</v>
      </c>
      <c r="C73" s="24">
        <v>2461.7218200000002</v>
      </c>
      <c r="D73" s="99">
        <v>46624</v>
      </c>
    </row>
    <row r="74" spans="2:4" x14ac:dyDescent="0.2">
      <c r="B74" s="61" t="s">
        <v>2354</v>
      </c>
      <c r="C74" s="24">
        <v>2159.72993</v>
      </c>
      <c r="D74" s="99">
        <v>47158</v>
      </c>
    </row>
    <row r="75" spans="2:4" x14ac:dyDescent="0.2">
      <c r="B75" s="61" t="s">
        <v>1945</v>
      </c>
      <c r="C75" s="24">
        <v>234.84825000000001</v>
      </c>
      <c r="D75" s="99">
        <v>45291</v>
      </c>
    </row>
    <row r="76" spans="2:4" x14ac:dyDescent="0.2">
      <c r="B76" s="61" t="s">
        <v>2355</v>
      </c>
      <c r="C76" s="24">
        <v>343.95771000000002</v>
      </c>
      <c r="D76" s="99">
        <v>45291</v>
      </c>
    </row>
    <row r="77" spans="2:4" x14ac:dyDescent="0.2">
      <c r="B77" s="61" t="s">
        <v>2409</v>
      </c>
      <c r="C77" s="24">
        <v>2072.6286</v>
      </c>
      <c r="D77" s="99">
        <v>47559</v>
      </c>
    </row>
    <row r="78" spans="2:4" x14ac:dyDescent="0.2">
      <c r="B78" s="61" t="s">
        <v>2391</v>
      </c>
      <c r="C78" s="24">
        <v>100.60683</v>
      </c>
      <c r="D78" s="99">
        <v>47269</v>
      </c>
    </row>
    <row r="79" spans="2:4" x14ac:dyDescent="0.2">
      <c r="B79" s="61" t="s">
        <v>2410</v>
      </c>
      <c r="C79" s="24">
        <v>1339.9829400000001</v>
      </c>
      <c r="D79" s="99">
        <v>45840</v>
      </c>
    </row>
    <row r="80" spans="2:4" x14ac:dyDescent="0.2">
      <c r="B80" s="61" t="s">
        <v>2432</v>
      </c>
      <c r="C80" s="24">
        <v>333.31222000000002</v>
      </c>
      <c r="D80" s="99">
        <v>46478</v>
      </c>
    </row>
    <row r="81" spans="2:4" x14ac:dyDescent="0.2">
      <c r="B81" s="61" t="s">
        <v>2397</v>
      </c>
      <c r="C81" s="24">
        <v>1036.39167</v>
      </c>
      <c r="D81" s="99">
        <v>46568</v>
      </c>
    </row>
    <row r="82" spans="2:4" x14ac:dyDescent="0.2">
      <c r="B82" s="61" t="s">
        <v>2411</v>
      </c>
      <c r="C82" s="24">
        <v>662.89828999999997</v>
      </c>
      <c r="D82" s="99">
        <v>47186</v>
      </c>
    </row>
    <row r="83" spans="2:4" x14ac:dyDescent="0.2">
      <c r="B83" s="61" t="s">
        <v>2476</v>
      </c>
      <c r="C83" s="24">
        <v>62.215470000000003</v>
      </c>
      <c r="D83" s="99">
        <v>45836</v>
      </c>
    </row>
    <row r="84" spans="2:4" ht="13.5" thickBot="1" x14ac:dyDescent="0.25">
      <c r="B84" s="61" t="s">
        <v>1913</v>
      </c>
      <c r="C84" s="24">
        <v>826.26980000000003</v>
      </c>
      <c r="D84" s="99">
        <v>48343</v>
      </c>
    </row>
    <row r="85" spans="2:4" x14ac:dyDescent="0.2">
      <c r="B85" s="75" t="s">
        <v>2356</v>
      </c>
      <c r="C85" s="77">
        <v>237.93978000000001</v>
      </c>
      <c r="D85" s="100">
        <v>45291</v>
      </c>
    </row>
    <row r="86" spans="2:4" ht="12.75" hidden="1" customHeight="1" x14ac:dyDescent="0.2"/>
    <row r="87" spans="2:4" ht="12.75" hidden="1" customHeight="1" x14ac:dyDescent="0.2"/>
    <row r="88" spans="2:4" ht="12.75" hidden="1" customHeight="1" x14ac:dyDescent="0.2"/>
    <row r="89" spans="2:4" ht="12.75" hidden="1" customHeight="1" x14ac:dyDescent="0.2"/>
    <row r="90" spans="2:4" ht="12.75" hidden="1" customHeight="1" x14ac:dyDescent="0.2"/>
    <row r="91" spans="2:4" ht="12.75" hidden="1" customHeight="1" x14ac:dyDescent="0.2"/>
    <row r="92" spans="2:4" ht="12.75" hidden="1" customHeight="1" x14ac:dyDescent="0.2"/>
    <row r="93" spans="2:4" ht="12.75" hidden="1" customHeight="1" x14ac:dyDescent="0.2"/>
    <row r="94" spans="2:4" ht="12.75" hidden="1" customHeight="1" x14ac:dyDescent="0.2"/>
    <row r="95" spans="2:4" ht="12.75" hidden="1" customHeight="1" x14ac:dyDescent="0.2"/>
    <row r="96" spans="2:4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P18"/>
  <sheetViews>
    <sheetView rightToLeft="1" workbookViewId="0"/>
  </sheetViews>
  <sheetFormatPr defaultRowHeight="12.75" customHeight="1" x14ac:dyDescent="0.2"/>
  <cols>
    <col min="2" max="3" width="36.5703125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12956</v>
      </c>
    </row>
    <row r="6" spans="2:16" ht="12.75" customHeight="1" x14ac:dyDescent="0.2">
      <c r="B6" s="48" t="s">
        <v>2357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50"/>
    </row>
    <row r="7" spans="2:16" ht="12.75" customHeight="1" x14ac:dyDescent="0.2">
      <c r="B7" s="54" t="s">
        <v>2358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3"/>
    </row>
    <row r="8" spans="2:16" ht="12.75" customHeight="1" x14ac:dyDescent="0.2">
      <c r="B8" s="4" t="s">
        <v>71</v>
      </c>
      <c r="C8" s="4" t="s">
        <v>72</v>
      </c>
      <c r="D8" s="4" t="s">
        <v>220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2359</v>
      </c>
      <c r="L8" s="4" t="s">
        <v>139</v>
      </c>
      <c r="M8" s="4" t="s">
        <v>2360</v>
      </c>
      <c r="N8" s="4" t="s">
        <v>142</v>
      </c>
      <c r="O8" s="4" t="s">
        <v>80</v>
      </c>
      <c r="P8" s="4" t="s">
        <v>222</v>
      </c>
    </row>
    <row r="9" spans="2:16" ht="12.75" customHeight="1" x14ac:dyDescent="0.2">
      <c r="B9" s="5"/>
      <c r="C9" s="5"/>
      <c r="D9" s="5"/>
      <c r="E9" s="5"/>
      <c r="F9" s="5"/>
      <c r="G9" s="6" t="s">
        <v>144</v>
      </c>
      <c r="H9" s="6" t="s">
        <v>145</v>
      </c>
      <c r="I9" s="5"/>
      <c r="J9" s="6" t="s">
        <v>12</v>
      </c>
      <c r="K9" s="6" t="s">
        <v>12</v>
      </c>
      <c r="L9" s="6" t="s">
        <v>146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</row>
    <row r="11" spans="2:16" ht="12.75" customHeight="1" x14ac:dyDescent="0.2">
      <c r="B11" s="18" t="s">
        <v>2361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2362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2363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2364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2365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2366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2367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2368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1:P18"/>
  <sheetViews>
    <sheetView rightToLeft="1" workbookViewId="0"/>
  </sheetViews>
  <sheetFormatPr defaultRowHeight="12.75" customHeight="1" x14ac:dyDescent="0.2"/>
  <cols>
    <col min="2" max="3" width="36.5703125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12956</v>
      </c>
    </row>
    <row r="6" spans="2:16" ht="12.75" customHeight="1" x14ac:dyDescent="0.2">
      <c r="B6" s="48" t="s">
        <v>2369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50"/>
    </row>
    <row r="7" spans="2:16" ht="12.75" customHeight="1" x14ac:dyDescent="0.2">
      <c r="B7" s="54" t="s">
        <v>2370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3"/>
    </row>
    <row r="8" spans="2:16" ht="12.75" customHeight="1" x14ac:dyDescent="0.2">
      <c r="B8" s="4" t="s">
        <v>71</v>
      </c>
      <c r="C8" s="4" t="s">
        <v>72</v>
      </c>
      <c r="D8" s="4" t="s">
        <v>220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2359</v>
      </c>
      <c r="L8" s="4" t="s">
        <v>139</v>
      </c>
      <c r="M8" s="4" t="s">
        <v>2360</v>
      </c>
      <c r="N8" s="4" t="s">
        <v>142</v>
      </c>
      <c r="O8" s="4" t="s">
        <v>80</v>
      </c>
      <c r="P8" s="4" t="s">
        <v>222</v>
      </c>
    </row>
    <row r="9" spans="2:16" ht="12.75" customHeight="1" x14ac:dyDescent="0.2">
      <c r="B9" s="5"/>
      <c r="C9" s="5"/>
      <c r="D9" s="5"/>
      <c r="E9" s="5"/>
      <c r="F9" s="5"/>
      <c r="G9" s="6" t="s">
        <v>144</v>
      </c>
      <c r="H9" s="6" t="s">
        <v>145</v>
      </c>
      <c r="I9" s="5"/>
      <c r="J9" s="6" t="s">
        <v>12</v>
      </c>
      <c r="K9" s="6" t="s">
        <v>12</v>
      </c>
      <c r="L9" s="6" t="s">
        <v>146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</row>
    <row r="11" spans="2:16" ht="12.75" customHeight="1" x14ac:dyDescent="0.2">
      <c r="B11" s="18" t="s">
        <v>2371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2372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2373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2374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2375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2376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2377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2378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O1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61.85546875" bestFit="1" customWidth="1"/>
    <col min="3" max="3" width="36.5703125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5" bestFit="1" customWidth="1"/>
    <col min="10" max="10" width="16.28515625" bestFit="1" customWidth="1"/>
    <col min="11" max="11" width="18.85546875" bestFit="1" customWidth="1"/>
    <col min="12" max="12" width="15" bestFit="1" customWidth="1"/>
    <col min="13" max="13" width="12" customWidth="1"/>
    <col min="14" max="14" width="23.85546875" bestFit="1" customWidth="1"/>
    <col min="15" max="15" width="15" bestFit="1" customWidth="1"/>
    <col min="16" max="16" width="29" bestFit="1" customWidth="1"/>
    <col min="17" max="17" width="34" bestFit="1" customWidth="1"/>
    <col min="18" max="18" width="32.71093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12956</v>
      </c>
    </row>
    <row r="5" spans="2:18" ht="12.75" customHeight="1" x14ac:dyDescent="0.2"/>
    <row r="6" spans="2:18" ht="12.75" customHeight="1" thickBot="1" x14ac:dyDescent="0.25">
      <c r="B6" s="66" t="s">
        <v>134</v>
      </c>
      <c r="C6" s="68" t="s">
        <v>2507</v>
      </c>
      <c r="D6" s="68" t="s">
        <v>2508</v>
      </c>
      <c r="E6" s="68" t="s">
        <v>2509</v>
      </c>
      <c r="F6" s="68" t="s">
        <v>2510</v>
      </c>
      <c r="G6" s="68" t="s">
        <v>2511</v>
      </c>
      <c r="H6" s="68" t="s">
        <v>2512</v>
      </c>
      <c r="I6" s="68" t="s">
        <v>2513</v>
      </c>
      <c r="J6" s="68" t="s">
        <v>2514</v>
      </c>
      <c r="K6" s="68" t="s">
        <v>2515</v>
      </c>
      <c r="L6" s="68" t="s">
        <v>2516</v>
      </c>
      <c r="M6" s="68" t="s">
        <v>2517</v>
      </c>
      <c r="N6" s="68" t="s">
        <v>2518</v>
      </c>
      <c r="O6" s="68" t="s">
        <v>2519</v>
      </c>
      <c r="P6" s="68" t="s">
        <v>2520</v>
      </c>
      <c r="Q6" s="68" t="s">
        <v>2521</v>
      </c>
      <c r="R6" s="68" t="s">
        <v>2522</v>
      </c>
    </row>
    <row r="7" spans="2:18" ht="12.75" customHeight="1" thickBot="1" x14ac:dyDescent="0.25">
      <c r="B7" s="74" t="s">
        <v>135</v>
      </c>
      <c r="C7" s="80" t="s">
        <v>2507</v>
      </c>
      <c r="D7" s="80" t="s">
        <v>2507</v>
      </c>
      <c r="E7" s="80" t="s">
        <v>2507</v>
      </c>
      <c r="F7" s="80" t="s">
        <v>2507</v>
      </c>
      <c r="G7" s="80" t="s">
        <v>2507</v>
      </c>
      <c r="H7" s="80" t="s">
        <v>2507</v>
      </c>
      <c r="I7" s="80" t="s">
        <v>2507</v>
      </c>
      <c r="J7" s="80" t="s">
        <v>2507</v>
      </c>
      <c r="K7" s="80" t="s">
        <v>2507</v>
      </c>
      <c r="L7" s="80" t="s">
        <v>2507</v>
      </c>
      <c r="M7" s="80" t="s">
        <v>2507</v>
      </c>
      <c r="N7" s="80" t="s">
        <v>2507</v>
      </c>
      <c r="O7" s="80" t="s">
        <v>2507</v>
      </c>
      <c r="P7" s="80" t="s">
        <v>2507</v>
      </c>
      <c r="Q7" s="80" t="s">
        <v>2507</v>
      </c>
      <c r="R7" s="80" t="s">
        <v>2507</v>
      </c>
    </row>
    <row r="8" spans="2:18" ht="12.75" customHeight="1" x14ac:dyDescent="0.2">
      <c r="B8" s="59" t="s">
        <v>71</v>
      </c>
      <c r="C8" s="4" t="s">
        <v>72</v>
      </c>
      <c r="D8" s="4" t="s">
        <v>136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78</v>
      </c>
      <c r="L8" s="4" t="s">
        <v>139</v>
      </c>
      <c r="M8" s="4" t="s">
        <v>140</v>
      </c>
      <c r="N8" s="4" t="s">
        <v>141</v>
      </c>
      <c r="O8" s="4" t="s">
        <v>79</v>
      </c>
      <c r="P8" s="4" t="s">
        <v>142</v>
      </c>
      <c r="Q8" s="4" t="s">
        <v>80</v>
      </c>
      <c r="R8" s="62" t="s">
        <v>143</v>
      </c>
    </row>
    <row r="9" spans="2:18" ht="12.75" customHeight="1" x14ac:dyDescent="0.2">
      <c r="B9" s="70" t="s">
        <v>2507</v>
      </c>
      <c r="C9" s="56" t="s">
        <v>2507</v>
      </c>
      <c r="D9" s="56" t="s">
        <v>2507</v>
      </c>
      <c r="E9" s="56" t="s">
        <v>2507</v>
      </c>
      <c r="F9" s="56" t="s">
        <v>2507</v>
      </c>
      <c r="G9" s="6" t="s">
        <v>144</v>
      </c>
      <c r="H9" s="6" t="s">
        <v>145</v>
      </c>
      <c r="I9" s="56" t="s">
        <v>2507</v>
      </c>
      <c r="J9" s="6" t="s">
        <v>12</v>
      </c>
      <c r="K9" s="6" t="s">
        <v>12</v>
      </c>
      <c r="L9" s="6" t="s">
        <v>146</v>
      </c>
      <c r="M9" s="6" t="s">
        <v>147</v>
      </c>
      <c r="N9" s="6" t="s">
        <v>11</v>
      </c>
      <c r="O9" s="6" t="s">
        <v>11</v>
      </c>
      <c r="P9" s="6" t="s">
        <v>12</v>
      </c>
      <c r="Q9" s="6" t="s">
        <v>12</v>
      </c>
      <c r="R9" s="63" t="s">
        <v>12</v>
      </c>
    </row>
    <row r="10" spans="2:18" ht="12.75" customHeight="1" x14ac:dyDescent="0.2">
      <c r="B10" s="70" t="s">
        <v>2507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3" t="s">
        <v>153</v>
      </c>
    </row>
    <row r="11" spans="2:18" ht="12.75" customHeight="1" x14ac:dyDescent="0.2">
      <c r="B11" s="60" t="s">
        <v>154</v>
      </c>
      <c r="C11" s="57" t="s">
        <v>2507</v>
      </c>
      <c r="D11" s="57" t="s">
        <v>2507</v>
      </c>
      <c r="E11" s="57" t="s">
        <v>2507</v>
      </c>
      <c r="F11" s="57" t="s">
        <v>2507</v>
      </c>
      <c r="G11" s="57" t="s">
        <v>2507</v>
      </c>
      <c r="H11" s="23">
        <v>3.2460840125570001</v>
      </c>
      <c r="I11" s="57" t="s">
        <v>2507</v>
      </c>
      <c r="J11" s="57" t="s">
        <v>2507</v>
      </c>
      <c r="K11" s="57" t="s">
        <v>2507</v>
      </c>
      <c r="L11" s="57" t="s">
        <v>2507</v>
      </c>
      <c r="M11" s="57" t="s">
        <v>2507</v>
      </c>
      <c r="N11" s="57" t="s">
        <v>2507</v>
      </c>
      <c r="O11" s="23">
        <v>291852.95111000002</v>
      </c>
      <c r="P11" s="57" t="s">
        <v>2507</v>
      </c>
      <c r="Q11" s="20">
        <v>1</v>
      </c>
      <c r="R11" s="64">
        <v>0.23920753781199999</v>
      </c>
    </row>
    <row r="12" spans="2:18" ht="12.75" customHeight="1" x14ac:dyDescent="0.2">
      <c r="B12" s="60" t="s">
        <v>155</v>
      </c>
      <c r="C12" s="57" t="s">
        <v>2507</v>
      </c>
      <c r="D12" s="57" t="s">
        <v>2507</v>
      </c>
      <c r="E12" s="57" t="s">
        <v>2507</v>
      </c>
      <c r="F12" s="57" t="s">
        <v>2507</v>
      </c>
      <c r="G12" s="57" t="s">
        <v>2507</v>
      </c>
      <c r="H12" s="23">
        <v>3.587292220313</v>
      </c>
      <c r="I12" s="57" t="s">
        <v>2507</v>
      </c>
      <c r="J12" s="57" t="s">
        <v>2507</v>
      </c>
      <c r="K12" s="57" t="s">
        <v>2507</v>
      </c>
      <c r="L12" s="57" t="s">
        <v>2507</v>
      </c>
      <c r="M12" s="57" t="s">
        <v>2507</v>
      </c>
      <c r="N12" s="57" t="s">
        <v>2507</v>
      </c>
      <c r="O12" s="23">
        <v>256772.61189999999</v>
      </c>
      <c r="P12" s="57" t="s">
        <v>2507</v>
      </c>
      <c r="Q12" s="20">
        <v>0.87980132091600005</v>
      </c>
      <c r="R12" s="64">
        <v>0.21045510774000001</v>
      </c>
    </row>
    <row r="13" spans="2:18" ht="12.75" customHeight="1" x14ac:dyDescent="0.2">
      <c r="B13" s="60" t="s">
        <v>156</v>
      </c>
      <c r="C13" s="57" t="s">
        <v>2507</v>
      </c>
      <c r="D13" s="57" t="s">
        <v>2507</v>
      </c>
      <c r="E13" s="57" t="s">
        <v>2507</v>
      </c>
      <c r="F13" s="57" t="s">
        <v>2507</v>
      </c>
      <c r="G13" s="57" t="s">
        <v>2507</v>
      </c>
      <c r="H13" s="23">
        <v>4.8461147500830002</v>
      </c>
      <c r="I13" s="57" t="s">
        <v>2507</v>
      </c>
      <c r="J13" s="57" t="s">
        <v>2507</v>
      </c>
      <c r="K13" s="57" t="s">
        <v>2507</v>
      </c>
      <c r="L13" s="57" t="s">
        <v>2507</v>
      </c>
      <c r="M13" s="57" t="s">
        <v>2507</v>
      </c>
      <c r="N13" s="57" t="s">
        <v>2507</v>
      </c>
      <c r="O13" s="23">
        <v>142271.31404999999</v>
      </c>
      <c r="P13" s="57" t="s">
        <v>2507</v>
      </c>
      <c r="Q13" s="20">
        <v>0.48747601663399998</v>
      </c>
      <c r="R13" s="64">
        <v>0.116607937681</v>
      </c>
    </row>
    <row r="14" spans="2:18" ht="12.75" customHeight="1" x14ac:dyDescent="0.2">
      <c r="B14" s="60" t="s">
        <v>157</v>
      </c>
      <c r="C14" s="57" t="s">
        <v>2507</v>
      </c>
      <c r="D14" s="57" t="s">
        <v>2507</v>
      </c>
      <c r="E14" s="57" t="s">
        <v>2507</v>
      </c>
      <c r="F14" s="57" t="s">
        <v>2507</v>
      </c>
      <c r="G14" s="57" t="s">
        <v>2507</v>
      </c>
      <c r="H14" s="23">
        <v>4.8461147500830002</v>
      </c>
      <c r="I14" s="57" t="s">
        <v>2507</v>
      </c>
      <c r="J14" s="57" t="s">
        <v>2507</v>
      </c>
      <c r="K14" s="57" t="s">
        <v>2507</v>
      </c>
      <c r="L14" s="57" t="s">
        <v>2507</v>
      </c>
      <c r="M14" s="57" t="s">
        <v>2507</v>
      </c>
      <c r="N14" s="57" t="s">
        <v>2507</v>
      </c>
      <c r="O14" s="23">
        <v>142271.31404999999</v>
      </c>
      <c r="P14" s="57" t="s">
        <v>2507</v>
      </c>
      <c r="Q14" s="20">
        <v>0.48747601663399998</v>
      </c>
      <c r="R14" s="64">
        <v>0.116607937681</v>
      </c>
    </row>
    <row r="15" spans="2:18" ht="12.75" customHeight="1" x14ac:dyDescent="0.2">
      <c r="B15" s="61" t="s">
        <v>158</v>
      </c>
      <c r="C15" s="14" t="s">
        <v>159</v>
      </c>
      <c r="D15" s="14" t="s">
        <v>160</v>
      </c>
      <c r="E15" s="14" t="s">
        <v>161</v>
      </c>
      <c r="F15" s="14" t="s">
        <v>162</v>
      </c>
      <c r="G15" s="57" t="s">
        <v>2507</v>
      </c>
      <c r="H15" s="24">
        <v>5.34</v>
      </c>
      <c r="I15" s="14" t="s">
        <v>49</v>
      </c>
      <c r="J15" s="13">
        <v>5.0000000000000001E-3</v>
      </c>
      <c r="K15" s="13">
        <v>1.26E-2</v>
      </c>
      <c r="L15" s="24">
        <v>42634900</v>
      </c>
      <c r="M15" s="24">
        <v>107.42</v>
      </c>
      <c r="N15" s="24">
        <v>0</v>
      </c>
      <c r="O15" s="24">
        <v>45798.40958</v>
      </c>
      <c r="P15" s="13">
        <v>2.0976016560000001E-3</v>
      </c>
      <c r="Q15" s="13">
        <v>0.15692289355200001</v>
      </c>
      <c r="R15" s="65">
        <v>3.7537138992999999E-2</v>
      </c>
    </row>
    <row r="16" spans="2:18" ht="12.75" customHeight="1" x14ac:dyDescent="0.2">
      <c r="B16" s="61" t="s">
        <v>163</v>
      </c>
      <c r="C16" s="14" t="s">
        <v>164</v>
      </c>
      <c r="D16" s="14" t="s">
        <v>160</v>
      </c>
      <c r="E16" s="14" t="s">
        <v>161</v>
      </c>
      <c r="F16" s="14" t="s">
        <v>162</v>
      </c>
      <c r="G16" s="57" t="s">
        <v>2507</v>
      </c>
      <c r="H16" s="24">
        <v>3.37</v>
      </c>
      <c r="I16" s="14" t="s">
        <v>49</v>
      </c>
      <c r="J16" s="13">
        <v>7.4999999999999997E-3</v>
      </c>
      <c r="K16" s="13">
        <v>1.1599999999999999E-2</v>
      </c>
      <c r="L16" s="24">
        <v>18947370</v>
      </c>
      <c r="M16" s="24">
        <v>111.6</v>
      </c>
      <c r="N16" s="24">
        <v>0</v>
      </c>
      <c r="O16" s="24">
        <v>21145.264920000001</v>
      </c>
      <c r="P16" s="13">
        <v>9.0486933800000004E-4</v>
      </c>
      <c r="Q16" s="13">
        <v>7.2451776962999995E-2</v>
      </c>
      <c r="R16" s="65">
        <v>1.7331011176999998E-2</v>
      </c>
    </row>
    <row r="17" spans="2:18" ht="12.75" customHeight="1" x14ac:dyDescent="0.2">
      <c r="B17" s="61" t="s">
        <v>165</v>
      </c>
      <c r="C17" s="14" t="s">
        <v>166</v>
      </c>
      <c r="D17" s="14" t="s">
        <v>160</v>
      </c>
      <c r="E17" s="14" t="s">
        <v>161</v>
      </c>
      <c r="F17" s="14" t="s">
        <v>162</v>
      </c>
      <c r="G17" s="57" t="s">
        <v>2507</v>
      </c>
      <c r="H17" s="24">
        <v>1.83</v>
      </c>
      <c r="I17" s="14" t="s">
        <v>49</v>
      </c>
      <c r="J17" s="13">
        <v>7.4999999999999997E-3</v>
      </c>
      <c r="K17" s="13">
        <v>1.2500000000000001E-2</v>
      </c>
      <c r="L17" s="24">
        <v>29343933</v>
      </c>
      <c r="M17" s="24">
        <v>111.09</v>
      </c>
      <c r="N17" s="24">
        <v>0</v>
      </c>
      <c r="O17" s="24">
        <v>32598.175169999999</v>
      </c>
      <c r="P17" s="13">
        <v>1.35208501E-3</v>
      </c>
      <c r="Q17" s="13">
        <v>0.111693834329</v>
      </c>
      <c r="R17" s="65">
        <v>2.6718007097999999E-2</v>
      </c>
    </row>
    <row r="18" spans="2:18" ht="12.75" customHeight="1" x14ac:dyDescent="0.2">
      <c r="B18" s="61" t="s">
        <v>167</v>
      </c>
      <c r="C18" s="14" t="s">
        <v>168</v>
      </c>
      <c r="D18" s="14" t="s">
        <v>160</v>
      </c>
      <c r="E18" s="14" t="s">
        <v>161</v>
      </c>
      <c r="F18" s="14" t="s">
        <v>162</v>
      </c>
      <c r="G18" s="57" t="s">
        <v>2507</v>
      </c>
      <c r="H18" s="24">
        <v>2.58</v>
      </c>
      <c r="I18" s="14" t="s">
        <v>49</v>
      </c>
      <c r="J18" s="13">
        <v>1E-3</v>
      </c>
      <c r="K18" s="13">
        <v>1.1299999999999999E-2</v>
      </c>
      <c r="L18" s="24">
        <v>3681500</v>
      </c>
      <c r="M18" s="24">
        <v>108.67</v>
      </c>
      <c r="N18" s="24">
        <v>0</v>
      </c>
      <c r="O18" s="24">
        <v>4000.6860499999998</v>
      </c>
      <c r="P18" s="13">
        <v>1.8343696E-4</v>
      </c>
      <c r="Q18" s="13">
        <v>1.3707882804E-2</v>
      </c>
      <c r="R18" s="65">
        <v>3.2790288940000001E-3</v>
      </c>
    </row>
    <row r="19" spans="2:18" ht="12.75" customHeight="1" x14ac:dyDescent="0.2">
      <c r="B19" s="61" t="s">
        <v>169</v>
      </c>
      <c r="C19" s="14" t="s">
        <v>170</v>
      </c>
      <c r="D19" s="14" t="s">
        <v>160</v>
      </c>
      <c r="E19" s="14" t="s">
        <v>161</v>
      </c>
      <c r="F19" s="14" t="s">
        <v>162</v>
      </c>
      <c r="G19" s="57" t="s">
        <v>2507</v>
      </c>
      <c r="H19" s="24">
        <v>4.7300000000000004</v>
      </c>
      <c r="I19" s="14" t="s">
        <v>49</v>
      </c>
      <c r="J19" s="13">
        <v>1.0999999999999999E-2</v>
      </c>
      <c r="K19" s="13">
        <v>1.21E-2</v>
      </c>
      <c r="L19" s="24">
        <v>600000</v>
      </c>
      <c r="M19" s="24">
        <v>100.55</v>
      </c>
      <c r="N19" s="24">
        <v>0</v>
      </c>
      <c r="O19" s="24">
        <v>603.29999999999995</v>
      </c>
      <c r="P19" s="13">
        <v>8.8262019337914194E-5</v>
      </c>
      <c r="Q19" s="13">
        <v>2.0671368840000002E-3</v>
      </c>
      <c r="R19" s="65">
        <v>4.9447472399999999E-4</v>
      </c>
    </row>
    <row r="20" spans="2:18" ht="12.75" customHeight="1" x14ac:dyDescent="0.2">
      <c r="B20" s="61" t="s">
        <v>171</v>
      </c>
      <c r="C20" s="14" t="s">
        <v>172</v>
      </c>
      <c r="D20" s="14" t="s">
        <v>160</v>
      </c>
      <c r="E20" s="14" t="s">
        <v>161</v>
      </c>
      <c r="F20" s="14" t="s">
        <v>162</v>
      </c>
      <c r="G20" s="57" t="s">
        <v>2507</v>
      </c>
      <c r="H20" s="24">
        <v>7.89</v>
      </c>
      <c r="I20" s="14" t="s">
        <v>49</v>
      </c>
      <c r="J20" s="13">
        <v>1E-3</v>
      </c>
      <c r="K20" s="13">
        <v>1.46E-2</v>
      </c>
      <c r="L20" s="24">
        <v>38011444</v>
      </c>
      <c r="M20" s="24">
        <v>100.3</v>
      </c>
      <c r="N20" s="24">
        <v>0</v>
      </c>
      <c r="O20" s="24">
        <v>38125.478329999998</v>
      </c>
      <c r="P20" s="13">
        <v>1.4732789480000001E-3</v>
      </c>
      <c r="Q20" s="13">
        <v>0.13063249209899999</v>
      </c>
      <c r="R20" s="65">
        <v>3.1248276793000001E-2</v>
      </c>
    </row>
    <row r="21" spans="2:18" ht="12.75" customHeight="1" x14ac:dyDescent="0.2">
      <c r="B21" s="60" t="s">
        <v>173</v>
      </c>
      <c r="C21" s="57" t="s">
        <v>2507</v>
      </c>
      <c r="D21" s="57" t="s">
        <v>2507</v>
      </c>
      <c r="E21" s="57" t="s">
        <v>2507</v>
      </c>
      <c r="F21" s="57" t="s">
        <v>2507</v>
      </c>
      <c r="G21" s="57" t="s">
        <v>2507</v>
      </c>
      <c r="H21" s="23">
        <v>2.0231672817400002</v>
      </c>
      <c r="I21" s="57" t="s">
        <v>2507</v>
      </c>
      <c r="J21" s="57" t="s">
        <v>2507</v>
      </c>
      <c r="K21" s="57" t="s">
        <v>2507</v>
      </c>
      <c r="L21" s="57" t="s">
        <v>2507</v>
      </c>
      <c r="M21" s="57" t="s">
        <v>2507</v>
      </c>
      <c r="N21" s="57" t="s">
        <v>2507</v>
      </c>
      <c r="O21" s="23">
        <v>114501.29785</v>
      </c>
      <c r="P21" s="57" t="s">
        <v>2507</v>
      </c>
      <c r="Q21" s="20">
        <v>0.39232530428200002</v>
      </c>
      <c r="R21" s="64">
        <v>9.3847170059000007E-2</v>
      </c>
    </row>
    <row r="22" spans="2:18" ht="12.75" customHeight="1" x14ac:dyDescent="0.2">
      <c r="B22" s="60" t="s">
        <v>174</v>
      </c>
      <c r="C22" s="57" t="s">
        <v>2507</v>
      </c>
      <c r="D22" s="57" t="s">
        <v>2507</v>
      </c>
      <c r="E22" s="57" t="s">
        <v>2507</v>
      </c>
      <c r="F22" s="57" t="s">
        <v>2507</v>
      </c>
      <c r="G22" s="57" t="s">
        <v>2507</v>
      </c>
      <c r="H22" s="23">
        <v>3.4091754124999998E-2</v>
      </c>
      <c r="I22" s="57" t="s">
        <v>2507</v>
      </c>
      <c r="J22" s="57" t="s">
        <v>2507</v>
      </c>
      <c r="K22" s="57" t="s">
        <v>2507</v>
      </c>
      <c r="L22" s="57" t="s">
        <v>2507</v>
      </c>
      <c r="M22" s="57" t="s">
        <v>2507</v>
      </c>
      <c r="N22" s="57" t="s">
        <v>2507</v>
      </c>
      <c r="O22" s="23">
        <v>61462.380749999997</v>
      </c>
      <c r="P22" s="57" t="s">
        <v>2507</v>
      </c>
      <c r="Q22" s="20">
        <v>0.210593658608</v>
      </c>
      <c r="R22" s="64">
        <v>5.0375590554000003E-2</v>
      </c>
    </row>
    <row r="23" spans="2:18" ht="12.75" customHeight="1" x14ac:dyDescent="0.2">
      <c r="B23" s="61" t="s">
        <v>175</v>
      </c>
      <c r="C23" s="14" t="s">
        <v>176</v>
      </c>
      <c r="D23" s="14" t="s">
        <v>160</v>
      </c>
      <c r="E23" s="14" t="s">
        <v>161</v>
      </c>
      <c r="F23" s="14" t="s">
        <v>162</v>
      </c>
      <c r="G23" s="57" t="s">
        <v>2507</v>
      </c>
      <c r="H23" s="24">
        <v>0.01</v>
      </c>
      <c r="I23" s="14" t="s">
        <v>49</v>
      </c>
      <c r="J23" s="13">
        <v>0</v>
      </c>
      <c r="K23" s="13">
        <v>3.7199999999999997E-2</v>
      </c>
      <c r="L23" s="24">
        <v>45018756</v>
      </c>
      <c r="M23" s="24">
        <v>99.98</v>
      </c>
      <c r="N23" s="24">
        <v>0</v>
      </c>
      <c r="O23" s="24">
        <v>45009.752249999998</v>
      </c>
      <c r="P23" s="13">
        <v>8.6574530699999998E-4</v>
      </c>
      <c r="Q23" s="13">
        <v>0.15422065145700001</v>
      </c>
      <c r="R23" s="65">
        <v>3.6890742315000002E-2</v>
      </c>
    </row>
    <row r="24" spans="2:18" ht="12.75" customHeight="1" x14ac:dyDescent="0.2">
      <c r="B24" s="61" t="s">
        <v>177</v>
      </c>
      <c r="C24" s="14" t="s">
        <v>178</v>
      </c>
      <c r="D24" s="14" t="s">
        <v>160</v>
      </c>
      <c r="E24" s="14" t="s">
        <v>161</v>
      </c>
      <c r="F24" s="14" t="s">
        <v>162</v>
      </c>
      <c r="G24" s="57" t="s">
        <v>2507</v>
      </c>
      <c r="H24" s="24">
        <v>0.1</v>
      </c>
      <c r="I24" s="14" t="s">
        <v>49</v>
      </c>
      <c r="J24" s="13">
        <v>0</v>
      </c>
      <c r="K24" s="13">
        <v>4.5499999999999999E-2</v>
      </c>
      <c r="L24" s="24">
        <v>16527000</v>
      </c>
      <c r="M24" s="24">
        <v>99.55</v>
      </c>
      <c r="N24" s="24">
        <v>0</v>
      </c>
      <c r="O24" s="24">
        <v>16452.628499999999</v>
      </c>
      <c r="P24" s="13">
        <v>3.3053999999999999E-4</v>
      </c>
      <c r="Q24" s="13">
        <v>5.6373007151E-2</v>
      </c>
      <c r="R24" s="65">
        <v>1.3484848238999999E-2</v>
      </c>
    </row>
    <row r="25" spans="2:18" ht="12.75" customHeight="1" x14ac:dyDescent="0.2">
      <c r="B25" s="60" t="s">
        <v>179</v>
      </c>
      <c r="C25" s="57" t="s">
        <v>2507</v>
      </c>
      <c r="D25" s="57" t="s">
        <v>2507</v>
      </c>
      <c r="E25" s="57" t="s">
        <v>2507</v>
      </c>
      <c r="F25" s="57" t="s">
        <v>2507</v>
      </c>
      <c r="G25" s="57" t="s">
        <v>2507</v>
      </c>
      <c r="H25" s="23">
        <v>4.1862242531230001</v>
      </c>
      <c r="I25" s="57" t="s">
        <v>2507</v>
      </c>
      <c r="J25" s="57" t="s">
        <v>2507</v>
      </c>
      <c r="K25" s="57" t="s">
        <v>2507</v>
      </c>
      <c r="L25" s="57" t="s">
        <v>2507</v>
      </c>
      <c r="M25" s="57" t="s">
        <v>2507</v>
      </c>
      <c r="N25" s="57" t="s">
        <v>2507</v>
      </c>
      <c r="O25" s="23">
        <v>48934.206890000001</v>
      </c>
      <c r="P25" s="57" t="s">
        <v>2507</v>
      </c>
      <c r="Q25" s="20">
        <v>0.167667336252</v>
      </c>
      <c r="R25" s="64">
        <v>4.0107290676000003E-2</v>
      </c>
    </row>
    <row r="26" spans="2:18" ht="12.75" customHeight="1" x14ac:dyDescent="0.2">
      <c r="B26" s="61" t="s">
        <v>180</v>
      </c>
      <c r="C26" s="14" t="s">
        <v>181</v>
      </c>
      <c r="D26" s="14" t="s">
        <v>160</v>
      </c>
      <c r="E26" s="14" t="s">
        <v>161</v>
      </c>
      <c r="F26" s="14" t="s">
        <v>162</v>
      </c>
      <c r="G26" s="57" t="s">
        <v>2507</v>
      </c>
      <c r="H26" s="24">
        <v>4.67</v>
      </c>
      <c r="I26" s="14" t="s">
        <v>49</v>
      </c>
      <c r="J26" s="13">
        <v>3.7499999999999999E-2</v>
      </c>
      <c r="K26" s="13">
        <v>3.7100000000000001E-2</v>
      </c>
      <c r="L26" s="24">
        <v>16917149</v>
      </c>
      <c r="M26" s="24">
        <v>102.8</v>
      </c>
      <c r="N26" s="24">
        <v>0</v>
      </c>
      <c r="O26" s="24">
        <v>17390.829170000001</v>
      </c>
      <c r="P26" s="13">
        <v>1.320993626E-3</v>
      </c>
      <c r="Q26" s="13">
        <v>5.9587642008E-2</v>
      </c>
      <c r="R26" s="65">
        <v>1.4253813129000001E-2</v>
      </c>
    </row>
    <row r="27" spans="2:18" ht="12.75" customHeight="1" x14ac:dyDescent="0.2">
      <c r="B27" s="61" t="s">
        <v>182</v>
      </c>
      <c r="C27" s="14" t="s">
        <v>183</v>
      </c>
      <c r="D27" s="14" t="s">
        <v>160</v>
      </c>
      <c r="E27" s="14" t="s">
        <v>161</v>
      </c>
      <c r="F27" s="14" t="s">
        <v>162</v>
      </c>
      <c r="G27" s="57" t="s">
        <v>2507</v>
      </c>
      <c r="H27" s="24">
        <v>6.02</v>
      </c>
      <c r="I27" s="14" t="s">
        <v>49</v>
      </c>
      <c r="J27" s="13">
        <v>0.01</v>
      </c>
      <c r="K27" s="13">
        <v>3.8100000000000002E-2</v>
      </c>
      <c r="L27" s="24">
        <v>1075000</v>
      </c>
      <c r="M27" s="24">
        <v>85.38</v>
      </c>
      <c r="N27" s="24">
        <v>0</v>
      </c>
      <c r="O27" s="24">
        <v>917.83500000000004</v>
      </c>
      <c r="P27" s="13">
        <v>2.8472709815722399E-5</v>
      </c>
      <c r="Q27" s="13">
        <v>3.1448542710000001E-3</v>
      </c>
      <c r="R27" s="65">
        <v>7.5227284699999999E-4</v>
      </c>
    </row>
    <row r="28" spans="2:18" ht="12.75" customHeight="1" x14ac:dyDescent="0.2">
      <c r="B28" s="61" t="s">
        <v>184</v>
      </c>
      <c r="C28" s="14" t="s">
        <v>185</v>
      </c>
      <c r="D28" s="14" t="s">
        <v>160</v>
      </c>
      <c r="E28" s="14" t="s">
        <v>161</v>
      </c>
      <c r="F28" s="14" t="s">
        <v>162</v>
      </c>
      <c r="G28" s="57" t="s">
        <v>2507</v>
      </c>
      <c r="H28" s="24">
        <v>11.85</v>
      </c>
      <c r="I28" s="14" t="s">
        <v>49</v>
      </c>
      <c r="J28" s="13">
        <v>1.4999999999999999E-2</v>
      </c>
      <c r="K28" s="13">
        <v>4.3299999999999998E-2</v>
      </c>
      <c r="L28" s="24">
        <v>550000</v>
      </c>
      <c r="M28" s="24">
        <v>72.52</v>
      </c>
      <c r="N28" s="24">
        <v>0</v>
      </c>
      <c r="O28" s="24">
        <v>398.86</v>
      </c>
      <c r="P28" s="13">
        <v>2.17458733745701E-5</v>
      </c>
      <c r="Q28" s="13">
        <v>1.366647136E-3</v>
      </c>
      <c r="R28" s="65">
        <v>3.2691229600000001E-4</v>
      </c>
    </row>
    <row r="29" spans="2:18" ht="12.75" customHeight="1" x14ac:dyDescent="0.2">
      <c r="B29" s="61" t="s">
        <v>186</v>
      </c>
      <c r="C29" s="14" t="s">
        <v>187</v>
      </c>
      <c r="D29" s="14" t="s">
        <v>160</v>
      </c>
      <c r="E29" s="14" t="s">
        <v>161</v>
      </c>
      <c r="F29" s="14" t="s">
        <v>162</v>
      </c>
      <c r="G29" s="57" t="s">
        <v>2507</v>
      </c>
      <c r="H29" s="24">
        <v>4.5199999999999996</v>
      </c>
      <c r="I29" s="14" t="s">
        <v>49</v>
      </c>
      <c r="J29" s="13">
        <v>2.2499999999999999E-2</v>
      </c>
      <c r="K29" s="13">
        <v>3.6700000000000003E-2</v>
      </c>
      <c r="L29" s="24">
        <v>14293330</v>
      </c>
      <c r="M29" s="24">
        <v>94.49</v>
      </c>
      <c r="N29" s="24">
        <v>0</v>
      </c>
      <c r="O29" s="24">
        <v>13505.767519999999</v>
      </c>
      <c r="P29" s="13">
        <v>5.2841344100000001E-4</v>
      </c>
      <c r="Q29" s="13">
        <v>4.6275932685999999E-2</v>
      </c>
      <c r="R29" s="65">
        <v>1.1069551917000001E-2</v>
      </c>
    </row>
    <row r="30" spans="2:18" ht="12.75" customHeight="1" x14ac:dyDescent="0.2">
      <c r="B30" s="61" t="s">
        <v>188</v>
      </c>
      <c r="C30" s="14" t="s">
        <v>189</v>
      </c>
      <c r="D30" s="14" t="s">
        <v>160</v>
      </c>
      <c r="E30" s="14" t="s">
        <v>161</v>
      </c>
      <c r="F30" s="14" t="s">
        <v>162</v>
      </c>
      <c r="G30" s="57" t="s">
        <v>2507</v>
      </c>
      <c r="H30" s="24">
        <v>3.13</v>
      </c>
      <c r="I30" s="14" t="s">
        <v>49</v>
      </c>
      <c r="J30" s="13">
        <v>0.02</v>
      </c>
      <c r="K30" s="13">
        <v>3.6499999999999998E-2</v>
      </c>
      <c r="L30" s="24">
        <v>17318400</v>
      </c>
      <c r="M30" s="24">
        <v>96.55</v>
      </c>
      <c r="N30" s="24">
        <v>0</v>
      </c>
      <c r="O30" s="24">
        <v>16720.915199999999</v>
      </c>
      <c r="P30" s="13">
        <v>6.9137884699999996E-4</v>
      </c>
      <c r="Q30" s="13">
        <v>5.7292260147999999E-2</v>
      </c>
      <c r="R30" s="65">
        <v>1.3704740485E-2</v>
      </c>
    </row>
    <row r="31" spans="2:18" ht="12.75" customHeight="1" x14ac:dyDescent="0.2">
      <c r="B31" s="60" t="s">
        <v>190</v>
      </c>
      <c r="C31" s="57" t="s">
        <v>2507</v>
      </c>
      <c r="D31" s="57" t="s">
        <v>2507</v>
      </c>
      <c r="E31" s="57" t="s">
        <v>2507</v>
      </c>
      <c r="F31" s="57" t="s">
        <v>2507</v>
      </c>
      <c r="G31" s="57" t="s">
        <v>2507</v>
      </c>
      <c r="H31" s="23">
        <v>6.02</v>
      </c>
      <c r="I31" s="57" t="s">
        <v>2507</v>
      </c>
      <c r="J31" s="57" t="s">
        <v>2507</v>
      </c>
      <c r="K31" s="57" t="s">
        <v>2507</v>
      </c>
      <c r="L31" s="57" t="s">
        <v>2507</v>
      </c>
      <c r="M31" s="57" t="s">
        <v>2507</v>
      </c>
      <c r="N31" s="57" t="s">
        <v>2507</v>
      </c>
      <c r="O31" s="23">
        <v>4104.7102100000002</v>
      </c>
      <c r="P31" s="57" t="s">
        <v>2507</v>
      </c>
      <c r="Q31" s="20">
        <v>1.4064309420999999E-2</v>
      </c>
      <c r="R31" s="64">
        <v>3.3642888270000002E-3</v>
      </c>
    </row>
    <row r="32" spans="2:18" ht="12.75" customHeight="1" x14ac:dyDescent="0.2">
      <c r="B32" s="61" t="s">
        <v>191</v>
      </c>
      <c r="C32" s="14" t="s">
        <v>192</v>
      </c>
      <c r="D32" s="14" t="s">
        <v>160</v>
      </c>
      <c r="E32" s="14" t="s">
        <v>161</v>
      </c>
      <c r="F32" s="14" t="s">
        <v>162</v>
      </c>
      <c r="G32" s="57" t="s">
        <v>2507</v>
      </c>
      <c r="H32" s="24">
        <v>6.02</v>
      </c>
      <c r="I32" s="14" t="s">
        <v>49</v>
      </c>
      <c r="J32" s="13">
        <v>4.1519E-2</v>
      </c>
      <c r="K32" s="13">
        <v>4.8099999999999997E-2</v>
      </c>
      <c r="L32" s="24">
        <v>4260650</v>
      </c>
      <c r="M32" s="24">
        <v>96.34</v>
      </c>
      <c r="N32" s="24">
        <v>0</v>
      </c>
      <c r="O32" s="24">
        <v>4104.7102100000002</v>
      </c>
      <c r="P32" s="13">
        <v>1.5433090399999999E-4</v>
      </c>
      <c r="Q32" s="13">
        <v>1.4064309420999999E-2</v>
      </c>
      <c r="R32" s="65">
        <v>3.3642888270000002E-3</v>
      </c>
    </row>
    <row r="33" spans="2:18" ht="12.75" customHeight="1" x14ac:dyDescent="0.2">
      <c r="B33" s="60" t="s">
        <v>193</v>
      </c>
      <c r="C33" s="57" t="s">
        <v>2507</v>
      </c>
      <c r="D33" s="57" t="s">
        <v>2507</v>
      </c>
      <c r="E33" s="57" t="s">
        <v>2507</v>
      </c>
      <c r="F33" s="57" t="s">
        <v>2507</v>
      </c>
      <c r="G33" s="57" t="s">
        <v>2507</v>
      </c>
      <c r="H33" s="57" t="s">
        <v>2507</v>
      </c>
      <c r="I33" s="57" t="s">
        <v>2507</v>
      </c>
      <c r="J33" s="57" t="s">
        <v>2507</v>
      </c>
      <c r="K33" s="57" t="s">
        <v>2507</v>
      </c>
      <c r="L33" s="57" t="s">
        <v>2507</v>
      </c>
      <c r="M33" s="57" t="s">
        <v>2507</v>
      </c>
      <c r="N33" s="57" t="s">
        <v>2507</v>
      </c>
      <c r="O33" s="57" t="s">
        <v>2507</v>
      </c>
      <c r="P33" s="57" t="s">
        <v>2507</v>
      </c>
      <c r="Q33" s="57" t="s">
        <v>2507</v>
      </c>
      <c r="R33" s="71" t="s">
        <v>2507</v>
      </c>
    </row>
    <row r="34" spans="2:18" ht="12.75" customHeight="1" x14ac:dyDescent="0.2">
      <c r="B34" s="60" t="s">
        <v>194</v>
      </c>
      <c r="C34" s="57" t="s">
        <v>2507</v>
      </c>
      <c r="D34" s="57" t="s">
        <v>2507</v>
      </c>
      <c r="E34" s="57" t="s">
        <v>2507</v>
      </c>
      <c r="F34" s="57" t="s">
        <v>2507</v>
      </c>
      <c r="G34" s="57" t="s">
        <v>2507</v>
      </c>
      <c r="H34" s="23">
        <v>0.74859041129199999</v>
      </c>
      <c r="I34" s="57" t="s">
        <v>2507</v>
      </c>
      <c r="J34" s="57" t="s">
        <v>2507</v>
      </c>
      <c r="K34" s="57" t="s">
        <v>2507</v>
      </c>
      <c r="L34" s="57" t="s">
        <v>2507</v>
      </c>
      <c r="M34" s="57" t="s">
        <v>2507</v>
      </c>
      <c r="N34" s="57" t="s">
        <v>2507</v>
      </c>
      <c r="O34" s="23">
        <v>35080.339209999998</v>
      </c>
      <c r="P34" s="57" t="s">
        <v>2507</v>
      </c>
      <c r="Q34" s="20">
        <v>0.120198679083</v>
      </c>
      <c r="R34" s="64">
        <v>2.8752430071E-2</v>
      </c>
    </row>
    <row r="35" spans="2:18" ht="12.75" customHeight="1" x14ac:dyDescent="0.2">
      <c r="B35" s="60" t="s">
        <v>195</v>
      </c>
      <c r="C35" s="57" t="s">
        <v>2507</v>
      </c>
      <c r="D35" s="57" t="s">
        <v>2507</v>
      </c>
      <c r="E35" s="57" t="s">
        <v>2507</v>
      </c>
      <c r="F35" s="57" t="s">
        <v>2507</v>
      </c>
      <c r="G35" s="57" t="s">
        <v>2507</v>
      </c>
      <c r="H35" s="23">
        <v>6.2759999999999998</v>
      </c>
      <c r="I35" s="57" t="s">
        <v>2507</v>
      </c>
      <c r="J35" s="57" t="s">
        <v>2507</v>
      </c>
      <c r="K35" s="57" t="s">
        <v>2507</v>
      </c>
      <c r="L35" s="57" t="s">
        <v>2507</v>
      </c>
      <c r="M35" s="57" t="s">
        <v>2507</v>
      </c>
      <c r="N35" s="57" t="s">
        <v>2507</v>
      </c>
      <c r="O35" s="23">
        <v>868.16830000000004</v>
      </c>
      <c r="P35" s="57" t="s">
        <v>2507</v>
      </c>
      <c r="Q35" s="20">
        <v>2.9746771330000001E-3</v>
      </c>
      <c r="R35" s="64">
        <v>7.1156519200000004E-4</v>
      </c>
    </row>
    <row r="36" spans="2:18" ht="12.75" customHeight="1" x14ac:dyDescent="0.2">
      <c r="B36" s="61" t="s">
        <v>196</v>
      </c>
      <c r="C36" s="14" t="s">
        <v>197</v>
      </c>
      <c r="D36" s="14" t="s">
        <v>198</v>
      </c>
      <c r="E36" s="14" t="s">
        <v>199</v>
      </c>
      <c r="F36" s="14" t="s">
        <v>200</v>
      </c>
      <c r="G36" s="57" t="s">
        <v>2507</v>
      </c>
      <c r="H36" s="24">
        <v>6.2759999999999998</v>
      </c>
      <c r="I36" s="14" t="s">
        <v>50</v>
      </c>
      <c r="J36" s="13">
        <v>6.5000000000000002E-2</v>
      </c>
      <c r="K36" s="13">
        <v>5.2760000000000001E-2</v>
      </c>
      <c r="L36" s="24">
        <v>220000</v>
      </c>
      <c r="M36" s="24">
        <v>108.80119999999999</v>
      </c>
      <c r="N36" s="24">
        <v>0</v>
      </c>
      <c r="O36" s="24">
        <v>868.16830000000004</v>
      </c>
      <c r="P36" s="13">
        <v>1.4666666599999999E-4</v>
      </c>
      <c r="Q36" s="13">
        <v>2.9746771330000001E-3</v>
      </c>
      <c r="R36" s="65">
        <v>7.1156519200000004E-4</v>
      </c>
    </row>
    <row r="37" spans="2:18" ht="12.75" customHeight="1" x14ac:dyDescent="0.2">
      <c r="B37" s="60" t="s">
        <v>201</v>
      </c>
      <c r="C37" s="57" t="s">
        <v>2507</v>
      </c>
      <c r="D37" s="57" t="s">
        <v>2507</v>
      </c>
      <c r="E37" s="57" t="s">
        <v>2507</v>
      </c>
      <c r="F37" s="57" t="s">
        <v>2507</v>
      </c>
      <c r="G37" s="57" t="s">
        <v>2507</v>
      </c>
      <c r="H37" s="23">
        <v>0.60832682501900004</v>
      </c>
      <c r="I37" s="57" t="s">
        <v>2507</v>
      </c>
      <c r="J37" s="57" t="s">
        <v>2507</v>
      </c>
      <c r="K37" s="57" t="s">
        <v>2507</v>
      </c>
      <c r="L37" s="57" t="s">
        <v>2507</v>
      </c>
      <c r="M37" s="57" t="s">
        <v>2507</v>
      </c>
      <c r="N37" s="57" t="s">
        <v>2507</v>
      </c>
      <c r="O37" s="23">
        <v>34212.170910000001</v>
      </c>
      <c r="P37" s="57" t="s">
        <v>2507</v>
      </c>
      <c r="Q37" s="20">
        <v>0.117224001949</v>
      </c>
      <c r="R37" s="64">
        <v>2.8040864878000001E-2</v>
      </c>
    </row>
    <row r="38" spans="2:18" ht="12.75" customHeight="1" x14ac:dyDescent="0.2">
      <c r="B38" s="61" t="s">
        <v>202</v>
      </c>
      <c r="C38" s="14" t="s">
        <v>203</v>
      </c>
      <c r="D38" s="14" t="s">
        <v>204</v>
      </c>
      <c r="E38" s="14" t="s">
        <v>205</v>
      </c>
      <c r="F38" s="14" t="s">
        <v>206</v>
      </c>
      <c r="G38" s="57" t="s">
        <v>2507</v>
      </c>
      <c r="H38" s="24">
        <v>6.6000000000000003E-2</v>
      </c>
      <c r="I38" s="14" t="s">
        <v>50</v>
      </c>
      <c r="J38" s="13">
        <v>0</v>
      </c>
      <c r="K38" s="13">
        <v>5.3589999999999999E-2</v>
      </c>
      <c r="L38" s="24">
        <v>1750000</v>
      </c>
      <c r="M38" s="24">
        <v>99.634200000000007</v>
      </c>
      <c r="N38" s="24">
        <v>0</v>
      </c>
      <c r="O38" s="24">
        <v>6324.0317599999998</v>
      </c>
      <c r="P38" s="13">
        <v>7.0076242952332104E-6</v>
      </c>
      <c r="Q38" s="13">
        <v>2.1668555126000001E-2</v>
      </c>
      <c r="R38" s="65">
        <v>5.1832817189999998E-3</v>
      </c>
    </row>
    <row r="39" spans="2:18" ht="12.75" customHeight="1" x14ac:dyDescent="0.2">
      <c r="B39" s="61" t="s">
        <v>207</v>
      </c>
      <c r="C39" s="14" t="s">
        <v>208</v>
      </c>
      <c r="D39" s="14" t="s">
        <v>209</v>
      </c>
      <c r="E39" s="14" t="s">
        <v>205</v>
      </c>
      <c r="F39" s="14" t="s">
        <v>206</v>
      </c>
      <c r="G39" s="57" t="s">
        <v>2507</v>
      </c>
      <c r="H39" s="24">
        <v>0.85</v>
      </c>
      <c r="I39" s="14" t="s">
        <v>50</v>
      </c>
      <c r="J39" s="13">
        <v>0</v>
      </c>
      <c r="K39" s="13">
        <v>4.8149999999999998E-2</v>
      </c>
      <c r="L39" s="24">
        <v>2900000</v>
      </c>
      <c r="M39" s="24">
        <v>96.130099999999999</v>
      </c>
      <c r="N39" s="24">
        <v>0</v>
      </c>
      <c r="O39" s="24">
        <v>10111.25231</v>
      </c>
      <c r="P39" s="13">
        <v>5.9429882984609701E-5</v>
      </c>
      <c r="Q39" s="13">
        <v>3.4645023363000002E-2</v>
      </c>
      <c r="R39" s="65">
        <v>8.2873507359999994E-3</v>
      </c>
    </row>
    <row r="40" spans="2:18" ht="12.75" customHeight="1" thickBot="1" x14ac:dyDescent="0.25">
      <c r="B40" s="61" t="s">
        <v>210</v>
      </c>
      <c r="C40" s="14" t="s">
        <v>211</v>
      </c>
      <c r="D40" s="14" t="s">
        <v>212</v>
      </c>
      <c r="E40" s="14" t="s">
        <v>213</v>
      </c>
      <c r="F40" s="14" t="s">
        <v>200</v>
      </c>
      <c r="G40" s="57" t="s">
        <v>2507</v>
      </c>
      <c r="H40" s="24">
        <v>0.7</v>
      </c>
      <c r="I40" s="14" t="s">
        <v>50</v>
      </c>
      <c r="J40" s="13">
        <v>3.7499999999999999E-3</v>
      </c>
      <c r="K40" s="13">
        <v>4.9950000000000001E-2</v>
      </c>
      <c r="L40" s="24">
        <v>988000</v>
      </c>
      <c r="M40" s="24">
        <v>96.969700000000003</v>
      </c>
      <c r="N40" s="24">
        <v>0</v>
      </c>
      <c r="O40" s="24">
        <v>3474.8859299999999</v>
      </c>
      <c r="P40" s="13">
        <v>1.5395163300922498E-5</v>
      </c>
      <c r="Q40" s="13">
        <v>1.1906290194E-2</v>
      </c>
      <c r="R40" s="65">
        <v>2.8480743610000002E-3</v>
      </c>
    </row>
    <row r="41" spans="2:18" ht="12.75" customHeight="1" x14ac:dyDescent="0.2">
      <c r="B41" s="75" t="s">
        <v>214</v>
      </c>
      <c r="C41" s="76" t="s">
        <v>215</v>
      </c>
      <c r="D41" s="76" t="s">
        <v>216</v>
      </c>
      <c r="E41" s="76" t="s">
        <v>213</v>
      </c>
      <c r="F41" s="76" t="s">
        <v>200</v>
      </c>
      <c r="G41" s="72" t="s">
        <v>2507</v>
      </c>
      <c r="H41" s="77">
        <v>0.65500000000000003</v>
      </c>
      <c r="I41" s="76" t="s">
        <v>50</v>
      </c>
      <c r="J41" s="78">
        <v>1.8749999999999999E-2</v>
      </c>
      <c r="K41" s="78">
        <v>5.0849999999999999E-2</v>
      </c>
      <c r="L41" s="77">
        <v>4000000</v>
      </c>
      <c r="M41" s="77">
        <v>98.580100000000002</v>
      </c>
      <c r="N41" s="77">
        <v>0</v>
      </c>
      <c r="O41" s="77">
        <v>14302.000910000001</v>
      </c>
      <c r="P41" s="78">
        <v>1.3851374699999999E-4</v>
      </c>
      <c r="Q41" s="78">
        <v>4.9004133264999999E-2</v>
      </c>
      <c r="R41" s="79">
        <v>1.172215806E-2</v>
      </c>
    </row>
    <row r="42" spans="2:18" ht="12.75" hidden="1" customHeight="1" x14ac:dyDescent="0.2"/>
    <row r="43" spans="2:18" ht="12.75" hidden="1" customHeight="1" x14ac:dyDescent="0.2"/>
    <row r="44" spans="2:18" ht="12.75" hidden="1" customHeight="1" x14ac:dyDescent="0.2"/>
    <row r="45" spans="2:18" ht="12.75" hidden="1" customHeight="1" x14ac:dyDescent="0.2"/>
    <row r="46" spans="2:18" ht="12.75" hidden="1" customHeight="1" x14ac:dyDescent="0.2"/>
    <row r="47" spans="2:18" ht="12.75" hidden="1" customHeight="1" x14ac:dyDescent="0.2"/>
    <row r="48" spans="2:1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1:P19"/>
  <sheetViews>
    <sheetView rightToLeft="1" workbookViewId="0"/>
  </sheetViews>
  <sheetFormatPr defaultRowHeight="12.75" customHeight="1" x14ac:dyDescent="0.2"/>
  <cols>
    <col min="2" max="2" width="44.140625" bestFit="1" customWidth="1"/>
    <col min="3" max="3" width="36.5703125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12956</v>
      </c>
    </row>
    <row r="6" spans="2:16" ht="12.75" customHeight="1" x14ac:dyDescent="0.2">
      <c r="B6" s="48" t="s">
        <v>2379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50"/>
    </row>
    <row r="7" spans="2:16" ht="12.75" customHeight="1" x14ac:dyDescent="0.2">
      <c r="B7" s="54" t="s">
        <v>2380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3"/>
    </row>
    <row r="8" spans="2:16" ht="12.75" customHeight="1" x14ac:dyDescent="0.2">
      <c r="B8" s="4" t="s">
        <v>71</v>
      </c>
      <c r="C8" s="4" t="s">
        <v>72</v>
      </c>
      <c r="D8" s="4" t="s">
        <v>220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2359</v>
      </c>
      <c r="L8" s="4" t="s">
        <v>139</v>
      </c>
      <c r="M8" s="4" t="s">
        <v>2360</v>
      </c>
      <c r="N8" s="4" t="s">
        <v>142</v>
      </c>
      <c r="O8" s="4" t="s">
        <v>80</v>
      </c>
      <c r="P8" s="4" t="s">
        <v>222</v>
      </c>
    </row>
    <row r="9" spans="2:16" ht="12.75" customHeight="1" x14ac:dyDescent="0.2">
      <c r="B9" s="5"/>
      <c r="C9" s="5"/>
      <c r="D9" s="5"/>
      <c r="E9" s="5"/>
      <c r="F9" s="5"/>
      <c r="G9" s="6" t="s">
        <v>144</v>
      </c>
      <c r="H9" s="6" t="s">
        <v>145</v>
      </c>
      <c r="I9" s="5"/>
      <c r="J9" s="6" t="s">
        <v>12</v>
      </c>
      <c r="K9" s="6" t="s">
        <v>12</v>
      </c>
      <c r="L9" s="6" t="s">
        <v>146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</row>
    <row r="11" spans="2:16" ht="12.75" customHeight="1" x14ac:dyDescent="0.2">
      <c r="B11" s="18" t="s">
        <v>2381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2382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2383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2384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2385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2386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2387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2388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2:16" ht="12.75" customHeight="1" x14ac:dyDescent="0.2">
      <c r="B19" s="18" t="s">
        <v>2389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</sheetData>
  <mergeCells count="2">
    <mergeCell ref="B6:P6"/>
    <mergeCell ref="B7:P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O1" workbookViewId="0">
      <selection activeCell="U1" sqref="U1:XFD1048576"/>
    </sheetView>
  </sheetViews>
  <sheetFormatPr defaultColWidth="0" defaultRowHeight="12.75" customHeight="1" zeroHeight="1" x14ac:dyDescent="0.2"/>
  <cols>
    <col min="1" max="1" width="9.140625" customWidth="1"/>
    <col min="2" max="3" width="36.5703125" bestFit="1" customWidth="1"/>
    <col min="4" max="4" width="15" bestFit="1" customWidth="1"/>
    <col min="5" max="5" width="13.7109375" bestFit="1" customWidth="1"/>
    <col min="6" max="6" width="16.28515625" bestFit="1" customWidth="1"/>
    <col min="7" max="7" width="20.140625" bestFit="1" customWidth="1"/>
    <col min="8" max="8" width="10.85546875" customWidth="1"/>
    <col min="9" max="9" width="12.42578125" bestFit="1" customWidth="1"/>
    <col min="10" max="10" width="17.5703125" bestFit="1" customWidth="1"/>
    <col min="11" max="11" width="10.85546875" customWidth="1"/>
    <col min="12" max="12" width="13.7109375" bestFit="1" customWidth="1"/>
    <col min="13" max="13" width="15" bestFit="1" customWidth="1"/>
    <col min="14" max="14" width="18.85546875" bestFit="1" customWidth="1"/>
    <col min="15" max="15" width="12.42578125" bestFit="1" customWidth="1"/>
    <col min="16" max="16" width="12" customWidth="1"/>
    <col min="17" max="17" width="13.7109375" bestFit="1" customWidth="1"/>
    <col min="18" max="18" width="29" bestFit="1" customWidth="1"/>
    <col min="19" max="19" width="34" bestFit="1" customWidth="1"/>
    <col min="20" max="20" width="30.140625" bestFit="1" customWidth="1"/>
    <col min="53" max="16384" width="9.140625" hidden="1"/>
  </cols>
  <sheetData>
    <row r="1" spans="2:20" ht="12.75" customHeight="1" x14ac:dyDescent="0.2">
      <c r="B1" s="1" t="s">
        <v>69</v>
      </c>
      <c r="C1" s="1" t="s">
        <v>1</v>
      </c>
    </row>
    <row r="2" spans="2:20" ht="12.75" customHeight="1" x14ac:dyDescent="0.2">
      <c r="B2" s="1" t="s">
        <v>2</v>
      </c>
      <c r="C2" s="1" t="s">
        <v>3</v>
      </c>
    </row>
    <row r="3" spans="2:20" ht="12.75" customHeight="1" x14ac:dyDescent="0.2">
      <c r="B3" s="1" t="s">
        <v>4</v>
      </c>
      <c r="C3" s="1" t="s">
        <v>5</v>
      </c>
    </row>
    <row r="4" spans="2:20" ht="12.75" customHeight="1" x14ac:dyDescent="0.2">
      <c r="B4" s="1" t="s">
        <v>6</v>
      </c>
      <c r="C4" s="2">
        <v>12956</v>
      </c>
    </row>
    <row r="5" spans="2:20" ht="12.75" customHeight="1" x14ac:dyDescent="0.2"/>
    <row r="6" spans="2:20" ht="12.75" customHeight="1" thickBot="1" x14ac:dyDescent="0.25">
      <c r="B6" s="66" t="s">
        <v>217</v>
      </c>
      <c r="C6" s="68" t="s">
        <v>2507</v>
      </c>
      <c r="D6" s="68" t="s">
        <v>2508</v>
      </c>
      <c r="E6" s="68" t="s">
        <v>2509</v>
      </c>
      <c r="F6" s="68" t="s">
        <v>2510</v>
      </c>
      <c r="G6" s="68" t="s">
        <v>2511</v>
      </c>
      <c r="H6" s="68" t="s">
        <v>2512</v>
      </c>
      <c r="I6" s="68" t="s">
        <v>2513</v>
      </c>
      <c r="J6" s="68" t="s">
        <v>2514</v>
      </c>
      <c r="K6" s="68" t="s">
        <v>2515</v>
      </c>
      <c r="L6" s="68" t="s">
        <v>2516</v>
      </c>
      <c r="M6" s="68" t="s">
        <v>2517</v>
      </c>
      <c r="N6" s="68" t="s">
        <v>2518</v>
      </c>
      <c r="O6" s="68" t="s">
        <v>2519</v>
      </c>
      <c r="P6" s="68" t="s">
        <v>2520</v>
      </c>
      <c r="Q6" s="68" t="s">
        <v>2521</v>
      </c>
      <c r="R6" s="68" t="s">
        <v>2522</v>
      </c>
      <c r="S6" s="68" t="s">
        <v>2523</v>
      </c>
      <c r="T6" s="68" t="s">
        <v>2524</v>
      </c>
    </row>
    <row r="7" spans="2:20" ht="12.75" customHeight="1" thickBot="1" x14ac:dyDescent="0.25">
      <c r="B7" s="74" t="s">
        <v>218</v>
      </c>
      <c r="C7" s="80" t="s">
        <v>2507</v>
      </c>
      <c r="D7" s="80" t="s">
        <v>2507</v>
      </c>
      <c r="E7" s="80" t="s">
        <v>2507</v>
      </c>
      <c r="F7" s="80" t="s">
        <v>2507</v>
      </c>
      <c r="G7" s="80" t="s">
        <v>2507</v>
      </c>
      <c r="H7" s="80" t="s">
        <v>2507</v>
      </c>
      <c r="I7" s="80" t="s">
        <v>2507</v>
      </c>
      <c r="J7" s="80" t="s">
        <v>2507</v>
      </c>
      <c r="K7" s="80" t="s">
        <v>2507</v>
      </c>
      <c r="L7" s="80" t="s">
        <v>2507</v>
      </c>
      <c r="M7" s="80" t="s">
        <v>2507</v>
      </c>
      <c r="N7" s="80" t="s">
        <v>2507</v>
      </c>
      <c r="O7" s="80" t="s">
        <v>2507</v>
      </c>
      <c r="P7" s="80" t="s">
        <v>2507</v>
      </c>
      <c r="Q7" s="80" t="s">
        <v>2507</v>
      </c>
      <c r="R7" s="80" t="s">
        <v>2507</v>
      </c>
      <c r="S7" s="80" t="s">
        <v>2507</v>
      </c>
      <c r="T7" s="80" t="s">
        <v>2507</v>
      </c>
    </row>
    <row r="8" spans="2:20" ht="12.75" customHeight="1" x14ac:dyDescent="0.2">
      <c r="B8" s="59" t="s">
        <v>71</v>
      </c>
      <c r="C8" s="4" t="s">
        <v>72</v>
      </c>
      <c r="D8" s="4" t="s">
        <v>136</v>
      </c>
      <c r="E8" s="4" t="s">
        <v>219</v>
      </c>
      <c r="F8" s="4" t="s">
        <v>73</v>
      </c>
      <c r="G8" s="4" t="s">
        <v>220</v>
      </c>
      <c r="H8" s="4" t="s">
        <v>74</v>
      </c>
      <c r="I8" s="4" t="s">
        <v>75</v>
      </c>
      <c r="J8" s="4" t="s">
        <v>137</v>
      </c>
      <c r="K8" s="4" t="s">
        <v>138</v>
      </c>
      <c r="L8" s="4" t="s">
        <v>76</v>
      </c>
      <c r="M8" s="4" t="s">
        <v>221</v>
      </c>
      <c r="N8" s="4" t="s">
        <v>78</v>
      </c>
      <c r="O8" s="4" t="s">
        <v>139</v>
      </c>
      <c r="P8" s="4" t="s">
        <v>140</v>
      </c>
      <c r="Q8" s="4" t="s">
        <v>79</v>
      </c>
      <c r="R8" s="4" t="s">
        <v>142</v>
      </c>
      <c r="S8" s="4" t="s">
        <v>80</v>
      </c>
      <c r="T8" s="62" t="s">
        <v>222</v>
      </c>
    </row>
    <row r="9" spans="2:20" ht="12.75" customHeight="1" x14ac:dyDescent="0.2">
      <c r="B9" s="70" t="s">
        <v>2507</v>
      </c>
      <c r="C9" s="56" t="s">
        <v>2507</v>
      </c>
      <c r="D9" s="56" t="s">
        <v>2507</v>
      </c>
      <c r="E9" s="56" t="s">
        <v>2507</v>
      </c>
      <c r="F9" s="56" t="s">
        <v>2507</v>
      </c>
      <c r="G9" s="56" t="s">
        <v>2507</v>
      </c>
      <c r="H9" s="56" t="s">
        <v>2507</v>
      </c>
      <c r="I9" s="56" t="s">
        <v>2507</v>
      </c>
      <c r="J9" s="6" t="s">
        <v>144</v>
      </c>
      <c r="K9" s="6" t="s">
        <v>145</v>
      </c>
      <c r="L9" s="56" t="s">
        <v>2507</v>
      </c>
      <c r="M9" s="6" t="s">
        <v>12</v>
      </c>
      <c r="N9" s="6" t="s">
        <v>12</v>
      </c>
      <c r="O9" s="6" t="s">
        <v>146</v>
      </c>
      <c r="P9" s="6" t="s">
        <v>147</v>
      </c>
      <c r="Q9" s="6" t="s">
        <v>11</v>
      </c>
      <c r="R9" s="6" t="s">
        <v>12</v>
      </c>
      <c r="S9" s="6" t="s">
        <v>12</v>
      </c>
      <c r="T9" s="63" t="s">
        <v>12</v>
      </c>
    </row>
    <row r="10" spans="2:20" ht="12.75" customHeight="1" x14ac:dyDescent="0.2">
      <c r="B10" s="70" t="s">
        <v>2507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" t="s">
        <v>153</v>
      </c>
      <c r="S10" s="6" t="s">
        <v>223</v>
      </c>
      <c r="T10" s="63" t="s">
        <v>224</v>
      </c>
    </row>
    <row r="11" spans="2:20" ht="12.75" customHeight="1" x14ac:dyDescent="0.2">
      <c r="B11" s="60" t="s">
        <v>225</v>
      </c>
      <c r="C11" s="57" t="s">
        <v>2507</v>
      </c>
      <c r="D11" s="57" t="s">
        <v>2507</v>
      </c>
      <c r="E11" s="57" t="s">
        <v>2507</v>
      </c>
      <c r="F11" s="57" t="s">
        <v>2507</v>
      </c>
      <c r="G11" s="57" t="s">
        <v>2507</v>
      </c>
      <c r="H11" s="57" t="s">
        <v>2507</v>
      </c>
      <c r="I11" s="57" t="s">
        <v>2507</v>
      </c>
      <c r="J11" s="57" t="s">
        <v>2507</v>
      </c>
      <c r="K11" s="23">
        <v>0.46</v>
      </c>
      <c r="L11" s="57" t="s">
        <v>2507</v>
      </c>
      <c r="M11" s="57" t="s">
        <v>2507</v>
      </c>
      <c r="N11" s="57" t="s">
        <v>2507</v>
      </c>
      <c r="O11" s="57" t="s">
        <v>2507</v>
      </c>
      <c r="P11" s="57" t="s">
        <v>2507</v>
      </c>
      <c r="Q11" s="23">
        <v>1015.65888</v>
      </c>
      <c r="R11" s="57" t="s">
        <v>2507</v>
      </c>
      <c r="S11" s="20">
        <v>1</v>
      </c>
      <c r="T11" s="64">
        <v>8.3245092699999997E-4</v>
      </c>
    </row>
    <row r="12" spans="2:20" ht="12.75" customHeight="1" x14ac:dyDescent="0.2">
      <c r="B12" s="60" t="s">
        <v>226</v>
      </c>
      <c r="C12" s="57" t="s">
        <v>2507</v>
      </c>
      <c r="D12" s="57" t="s">
        <v>2507</v>
      </c>
      <c r="E12" s="57" t="s">
        <v>2507</v>
      </c>
      <c r="F12" s="57" t="s">
        <v>2507</v>
      </c>
      <c r="G12" s="57" t="s">
        <v>2507</v>
      </c>
      <c r="H12" s="57" t="s">
        <v>2507</v>
      </c>
      <c r="I12" s="57" t="s">
        <v>2507</v>
      </c>
      <c r="J12" s="57" t="s">
        <v>2507</v>
      </c>
      <c r="K12" s="23">
        <v>0.46</v>
      </c>
      <c r="L12" s="57" t="s">
        <v>2507</v>
      </c>
      <c r="M12" s="57" t="s">
        <v>2507</v>
      </c>
      <c r="N12" s="57" t="s">
        <v>2507</v>
      </c>
      <c r="O12" s="57" t="s">
        <v>2507</v>
      </c>
      <c r="P12" s="57" t="s">
        <v>2507</v>
      </c>
      <c r="Q12" s="23">
        <v>1015.65888</v>
      </c>
      <c r="R12" s="57" t="s">
        <v>2507</v>
      </c>
      <c r="S12" s="20">
        <v>1</v>
      </c>
      <c r="T12" s="64">
        <v>8.3245092699999997E-4</v>
      </c>
    </row>
    <row r="13" spans="2:20" ht="12.75" customHeight="1" x14ac:dyDescent="0.2">
      <c r="B13" s="60" t="s">
        <v>227</v>
      </c>
      <c r="C13" s="57" t="s">
        <v>2507</v>
      </c>
      <c r="D13" s="57" t="s">
        <v>2507</v>
      </c>
      <c r="E13" s="57" t="s">
        <v>2507</v>
      </c>
      <c r="F13" s="57" t="s">
        <v>2507</v>
      </c>
      <c r="G13" s="57" t="s">
        <v>2507</v>
      </c>
      <c r="H13" s="57" t="s">
        <v>2507</v>
      </c>
      <c r="I13" s="57" t="s">
        <v>2507</v>
      </c>
      <c r="J13" s="57" t="s">
        <v>2507</v>
      </c>
      <c r="K13" s="57" t="s">
        <v>2507</v>
      </c>
      <c r="L13" s="57" t="s">
        <v>2507</v>
      </c>
      <c r="M13" s="57" t="s">
        <v>2507</v>
      </c>
      <c r="N13" s="57" t="s">
        <v>2507</v>
      </c>
      <c r="O13" s="57" t="s">
        <v>2507</v>
      </c>
      <c r="P13" s="57" t="s">
        <v>2507</v>
      </c>
      <c r="Q13" s="57" t="s">
        <v>2507</v>
      </c>
      <c r="R13" s="57" t="s">
        <v>2507</v>
      </c>
      <c r="S13" s="57" t="s">
        <v>2507</v>
      </c>
      <c r="T13" s="71" t="s">
        <v>2507</v>
      </c>
    </row>
    <row r="14" spans="2:20" ht="12.75" customHeight="1" x14ac:dyDescent="0.2">
      <c r="B14" s="60" t="s">
        <v>228</v>
      </c>
      <c r="C14" s="57" t="s">
        <v>2507</v>
      </c>
      <c r="D14" s="57" t="s">
        <v>2507</v>
      </c>
      <c r="E14" s="57" t="s">
        <v>2507</v>
      </c>
      <c r="F14" s="57" t="s">
        <v>2507</v>
      </c>
      <c r="G14" s="57" t="s">
        <v>2507</v>
      </c>
      <c r="H14" s="57" t="s">
        <v>2507</v>
      </c>
      <c r="I14" s="57" t="s">
        <v>2507</v>
      </c>
      <c r="J14" s="57" t="s">
        <v>2507</v>
      </c>
      <c r="K14" s="23">
        <v>0.46</v>
      </c>
      <c r="L14" s="57" t="s">
        <v>2507</v>
      </c>
      <c r="M14" s="57" t="s">
        <v>2507</v>
      </c>
      <c r="N14" s="57" t="s">
        <v>2507</v>
      </c>
      <c r="O14" s="57" t="s">
        <v>2507</v>
      </c>
      <c r="P14" s="57" t="s">
        <v>2507</v>
      </c>
      <c r="Q14" s="23">
        <v>1015.65888</v>
      </c>
      <c r="R14" s="57" t="s">
        <v>2507</v>
      </c>
      <c r="S14" s="20">
        <v>1</v>
      </c>
      <c r="T14" s="64">
        <v>8.3245092699999997E-4</v>
      </c>
    </row>
    <row r="15" spans="2:20" ht="12.75" customHeight="1" x14ac:dyDescent="0.2">
      <c r="B15" s="61" t="s">
        <v>229</v>
      </c>
      <c r="C15" s="14" t="s">
        <v>230</v>
      </c>
      <c r="D15" s="14" t="s">
        <v>160</v>
      </c>
      <c r="E15" s="14" t="s">
        <v>231</v>
      </c>
      <c r="F15" s="22">
        <v>513257873</v>
      </c>
      <c r="G15" s="14" t="s">
        <v>232</v>
      </c>
      <c r="H15" s="14" t="s">
        <v>233</v>
      </c>
      <c r="I15" s="14" t="s">
        <v>234</v>
      </c>
      <c r="J15" s="57" t="s">
        <v>2507</v>
      </c>
      <c r="K15" s="25">
        <v>0.46</v>
      </c>
      <c r="L15" s="14" t="s">
        <v>49</v>
      </c>
      <c r="M15" s="13">
        <v>5.9499999999999997E-2</v>
      </c>
      <c r="N15" s="13">
        <v>6.2700000000000006E-2</v>
      </c>
      <c r="O15" s="24">
        <v>98600</v>
      </c>
      <c r="P15" s="26">
        <v>1030.08</v>
      </c>
      <c r="Q15" s="24">
        <v>1015.65888</v>
      </c>
      <c r="R15" s="13">
        <v>6.5733333329999998E-3</v>
      </c>
      <c r="S15" s="13">
        <v>1</v>
      </c>
      <c r="T15" s="65">
        <v>8.3245092699999997E-4</v>
      </c>
    </row>
    <row r="16" spans="2:20" ht="12.75" customHeight="1" x14ac:dyDescent="0.2">
      <c r="B16" s="60" t="s">
        <v>235</v>
      </c>
      <c r="C16" s="57" t="s">
        <v>2507</v>
      </c>
      <c r="D16" s="57" t="s">
        <v>2507</v>
      </c>
      <c r="E16" s="57" t="s">
        <v>2507</v>
      </c>
      <c r="F16" s="57" t="s">
        <v>2507</v>
      </c>
      <c r="G16" s="57" t="s">
        <v>2507</v>
      </c>
      <c r="H16" s="57" t="s">
        <v>2507</v>
      </c>
      <c r="I16" s="57" t="s">
        <v>2507</v>
      </c>
      <c r="J16" s="57" t="s">
        <v>2507</v>
      </c>
      <c r="K16" s="57" t="s">
        <v>2507</v>
      </c>
      <c r="L16" s="57" t="s">
        <v>2507</v>
      </c>
      <c r="M16" s="57" t="s">
        <v>2507</v>
      </c>
      <c r="N16" s="57" t="s">
        <v>2507</v>
      </c>
      <c r="O16" s="57" t="s">
        <v>2507</v>
      </c>
      <c r="P16" s="57" t="s">
        <v>2507</v>
      </c>
      <c r="Q16" s="57" t="s">
        <v>2507</v>
      </c>
      <c r="R16" s="57" t="s">
        <v>2507</v>
      </c>
      <c r="S16" s="57" t="s">
        <v>2507</v>
      </c>
      <c r="T16" s="71" t="s">
        <v>2507</v>
      </c>
    </row>
    <row r="17" spans="2:20" ht="12.75" customHeight="1" x14ac:dyDescent="0.2">
      <c r="B17" s="60" t="s">
        <v>236</v>
      </c>
      <c r="C17" s="57" t="s">
        <v>2507</v>
      </c>
      <c r="D17" s="57" t="s">
        <v>2507</v>
      </c>
      <c r="E17" s="57" t="s">
        <v>2507</v>
      </c>
      <c r="F17" s="57" t="s">
        <v>2507</v>
      </c>
      <c r="G17" s="57" t="s">
        <v>2507</v>
      </c>
      <c r="H17" s="57" t="s">
        <v>2507</v>
      </c>
      <c r="I17" s="57" t="s">
        <v>2507</v>
      </c>
      <c r="J17" s="57" t="s">
        <v>2507</v>
      </c>
      <c r="K17" s="57" t="s">
        <v>2507</v>
      </c>
      <c r="L17" s="57" t="s">
        <v>2507</v>
      </c>
      <c r="M17" s="57" t="s">
        <v>2507</v>
      </c>
      <c r="N17" s="57" t="s">
        <v>2507</v>
      </c>
      <c r="O17" s="57" t="s">
        <v>2507</v>
      </c>
      <c r="P17" s="57" t="s">
        <v>2507</v>
      </c>
      <c r="Q17" s="57" t="s">
        <v>2507</v>
      </c>
      <c r="R17" s="57" t="s">
        <v>2507</v>
      </c>
      <c r="S17" s="57" t="s">
        <v>2507</v>
      </c>
      <c r="T17" s="71" t="s">
        <v>2507</v>
      </c>
    </row>
    <row r="18" spans="2:20" ht="12.75" customHeight="1" thickBot="1" x14ac:dyDescent="0.25">
      <c r="B18" s="60" t="s">
        <v>237</v>
      </c>
      <c r="C18" s="57" t="s">
        <v>2507</v>
      </c>
      <c r="D18" s="57" t="s">
        <v>2507</v>
      </c>
      <c r="E18" s="57" t="s">
        <v>2507</v>
      </c>
      <c r="F18" s="57" t="s">
        <v>2507</v>
      </c>
      <c r="G18" s="57" t="s">
        <v>2507</v>
      </c>
      <c r="H18" s="57" t="s">
        <v>2507</v>
      </c>
      <c r="I18" s="57" t="s">
        <v>2507</v>
      </c>
      <c r="J18" s="57" t="s">
        <v>2507</v>
      </c>
      <c r="K18" s="57" t="s">
        <v>2507</v>
      </c>
      <c r="L18" s="57" t="s">
        <v>2507</v>
      </c>
      <c r="M18" s="57" t="s">
        <v>2507</v>
      </c>
      <c r="N18" s="57" t="s">
        <v>2507</v>
      </c>
      <c r="O18" s="57" t="s">
        <v>2507</v>
      </c>
      <c r="P18" s="57" t="s">
        <v>2507</v>
      </c>
      <c r="Q18" s="57" t="s">
        <v>2507</v>
      </c>
      <c r="R18" s="57" t="s">
        <v>2507</v>
      </c>
      <c r="S18" s="57" t="s">
        <v>2507</v>
      </c>
      <c r="T18" s="71" t="s">
        <v>2507</v>
      </c>
    </row>
    <row r="19" spans="2:20" ht="12.75" customHeight="1" x14ac:dyDescent="0.2">
      <c r="B19" s="67" t="s">
        <v>238</v>
      </c>
      <c r="C19" s="72" t="s">
        <v>2507</v>
      </c>
      <c r="D19" s="72" t="s">
        <v>2507</v>
      </c>
      <c r="E19" s="72" t="s">
        <v>2507</v>
      </c>
      <c r="F19" s="72" t="s">
        <v>2507</v>
      </c>
      <c r="G19" s="72" t="s">
        <v>2507</v>
      </c>
      <c r="H19" s="72" t="s">
        <v>2507</v>
      </c>
      <c r="I19" s="72" t="s">
        <v>2507</v>
      </c>
      <c r="J19" s="72" t="s">
        <v>2507</v>
      </c>
      <c r="K19" s="72" t="s">
        <v>2507</v>
      </c>
      <c r="L19" s="72" t="s">
        <v>2507</v>
      </c>
      <c r="M19" s="72" t="s">
        <v>2507</v>
      </c>
      <c r="N19" s="72" t="s">
        <v>2507</v>
      </c>
      <c r="O19" s="72" t="s">
        <v>2507</v>
      </c>
      <c r="P19" s="72" t="s">
        <v>2507</v>
      </c>
      <c r="Q19" s="72" t="s">
        <v>2507</v>
      </c>
      <c r="R19" s="72" t="s">
        <v>2507</v>
      </c>
      <c r="S19" s="72" t="s">
        <v>2507</v>
      </c>
      <c r="T19" s="73" t="s">
        <v>2507</v>
      </c>
    </row>
    <row r="20" spans="2:20" ht="12.75" hidden="1" customHeight="1" x14ac:dyDescent="0.2"/>
    <row r="21" spans="2:20" ht="12.75" hidden="1" customHeight="1" x14ac:dyDescent="0.2"/>
    <row r="22" spans="2:20" ht="12.75" hidden="1" customHeight="1" x14ac:dyDescent="0.2"/>
    <row r="23" spans="2:20" ht="12.75" hidden="1" customHeight="1" x14ac:dyDescent="0.2"/>
    <row r="24" spans="2:20" ht="12.75" hidden="1" customHeight="1" x14ac:dyDescent="0.2"/>
    <row r="25" spans="2:20" ht="12.75" hidden="1" customHeight="1" x14ac:dyDescent="0.2"/>
    <row r="26" spans="2:20" ht="12.75" hidden="1" customHeight="1" x14ac:dyDescent="0.2"/>
    <row r="27" spans="2:20" ht="12.75" hidden="1" customHeight="1" x14ac:dyDescent="0.2"/>
    <row r="28" spans="2:20" ht="12.75" hidden="1" customHeight="1" x14ac:dyDescent="0.2"/>
    <row r="29" spans="2:20" ht="12.75" hidden="1" customHeight="1" x14ac:dyDescent="0.2"/>
    <row r="30" spans="2:20" ht="12.75" hidden="1" customHeight="1" x14ac:dyDescent="0.2"/>
    <row r="31" spans="2:20" ht="12.75" hidden="1" customHeight="1" x14ac:dyDescent="0.2"/>
    <row r="32" spans="2:20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O1" workbookViewId="0">
      <selection activeCell="V1" sqref="V1:XFD1048576"/>
    </sheetView>
  </sheetViews>
  <sheetFormatPr defaultColWidth="0" defaultRowHeight="12.75" customHeight="1" zeroHeight="1" x14ac:dyDescent="0.2"/>
  <cols>
    <col min="1" max="1" width="9.140625" customWidth="1"/>
    <col min="2" max="2" width="27.7109375" bestFit="1" customWidth="1"/>
    <col min="3" max="3" width="34" bestFit="1" customWidth="1"/>
    <col min="4" max="5" width="10.85546875" customWidth="1"/>
    <col min="6" max="6" width="11.7109375" bestFit="1" customWidth="1"/>
    <col min="7" max="7" width="31.140625" bestFit="1" customWidth="1"/>
    <col min="8" max="9" width="10.85546875" customWidth="1"/>
    <col min="10" max="10" width="12.85546875" bestFit="1" customWidth="1"/>
    <col min="11" max="11" width="10.85546875" customWidth="1"/>
    <col min="12" max="12" width="13.28515625" bestFit="1" customWidth="1"/>
    <col min="13" max="13" width="12" customWidth="1"/>
    <col min="14" max="14" width="13.28515625" bestFit="1" customWidth="1"/>
    <col min="15" max="16" width="12" customWidth="1"/>
    <col min="17" max="17" width="17.7109375" bestFit="1" customWidth="1"/>
    <col min="18" max="18" width="12" customWidth="1"/>
    <col min="19" max="19" width="21.7109375" bestFit="1" customWidth="1"/>
    <col min="20" max="20" width="25.28515625" bestFit="1" customWidth="1"/>
    <col min="21" max="21" width="22.85546875" bestFit="1" customWidth="1"/>
    <col min="53" max="16384" width="9.140625" hidden="1"/>
  </cols>
  <sheetData>
    <row r="1" spans="2:21" ht="12.75" customHeight="1" x14ac:dyDescent="0.2">
      <c r="B1" s="1" t="s">
        <v>69</v>
      </c>
      <c r="C1" s="1" t="s">
        <v>1</v>
      </c>
    </row>
    <row r="2" spans="2:21" ht="12.75" customHeight="1" x14ac:dyDescent="0.2">
      <c r="B2" s="1" t="s">
        <v>2</v>
      </c>
      <c r="C2" s="1" t="s">
        <v>3</v>
      </c>
    </row>
    <row r="3" spans="2:21" ht="12.75" customHeight="1" x14ac:dyDescent="0.2">
      <c r="B3" s="1" t="s">
        <v>4</v>
      </c>
      <c r="C3" s="1" t="s">
        <v>5</v>
      </c>
    </row>
    <row r="4" spans="2:21" ht="12.75" customHeight="1" x14ac:dyDescent="0.2">
      <c r="B4" s="1" t="s">
        <v>6</v>
      </c>
      <c r="C4" s="2">
        <v>12956</v>
      </c>
    </row>
    <row r="5" spans="2:21" ht="12.75" customHeight="1" x14ac:dyDescent="0.2"/>
    <row r="6" spans="2:21" ht="12.75" customHeight="1" thickBot="1" x14ac:dyDescent="0.25">
      <c r="B6" s="66" t="s">
        <v>239</v>
      </c>
      <c r="C6" s="68" t="s">
        <v>2507</v>
      </c>
      <c r="D6" s="68" t="s">
        <v>2508</v>
      </c>
      <c r="E6" s="68" t="s">
        <v>2509</v>
      </c>
      <c r="F6" s="68" t="s">
        <v>2510</v>
      </c>
      <c r="G6" s="68" t="s">
        <v>2511</v>
      </c>
      <c r="H6" s="68" t="s">
        <v>2512</v>
      </c>
      <c r="I6" s="68" t="s">
        <v>2513</v>
      </c>
      <c r="J6" s="68" t="s">
        <v>2514</v>
      </c>
      <c r="K6" s="68" t="s">
        <v>2515</v>
      </c>
      <c r="L6" s="68" t="s">
        <v>2516</v>
      </c>
      <c r="M6" s="68" t="s">
        <v>2517</v>
      </c>
      <c r="N6" s="68" t="s">
        <v>2518</v>
      </c>
      <c r="O6" s="68" t="s">
        <v>2519</v>
      </c>
      <c r="P6" s="68" t="s">
        <v>2520</v>
      </c>
      <c r="Q6" s="68" t="s">
        <v>2521</v>
      </c>
      <c r="R6" s="68" t="s">
        <v>2522</v>
      </c>
      <c r="S6" s="68" t="s">
        <v>2523</v>
      </c>
      <c r="T6" s="68" t="s">
        <v>2524</v>
      </c>
      <c r="U6" s="68" t="s">
        <v>2525</v>
      </c>
    </row>
    <row r="7" spans="2:21" ht="12.75" customHeight="1" thickBot="1" x14ac:dyDescent="0.25">
      <c r="B7" s="74" t="s">
        <v>240</v>
      </c>
      <c r="C7" s="80" t="s">
        <v>2507</v>
      </c>
      <c r="D7" s="80" t="s">
        <v>2507</v>
      </c>
      <c r="E7" s="80" t="s">
        <v>2507</v>
      </c>
      <c r="F7" s="80" t="s">
        <v>2507</v>
      </c>
      <c r="G7" s="80" t="s">
        <v>2507</v>
      </c>
      <c r="H7" s="80" t="s">
        <v>2507</v>
      </c>
      <c r="I7" s="80" t="s">
        <v>2507</v>
      </c>
      <c r="J7" s="80" t="s">
        <v>2507</v>
      </c>
      <c r="K7" s="80" t="s">
        <v>2507</v>
      </c>
      <c r="L7" s="80" t="s">
        <v>2507</v>
      </c>
      <c r="M7" s="80" t="s">
        <v>2507</v>
      </c>
      <c r="N7" s="80" t="s">
        <v>2507</v>
      </c>
      <c r="O7" s="80" t="s">
        <v>2507</v>
      </c>
      <c r="P7" s="80" t="s">
        <v>2507</v>
      </c>
      <c r="Q7" s="80" t="s">
        <v>2507</v>
      </c>
      <c r="R7" s="80" t="s">
        <v>2507</v>
      </c>
      <c r="S7" s="80" t="s">
        <v>2507</v>
      </c>
      <c r="T7" s="80" t="s">
        <v>2507</v>
      </c>
      <c r="U7" s="80" t="s">
        <v>2507</v>
      </c>
    </row>
    <row r="8" spans="2:21" ht="12.75" customHeight="1" thickBot="1" x14ac:dyDescent="0.25">
      <c r="B8" s="59" t="s">
        <v>71</v>
      </c>
      <c r="C8" s="4" t="s">
        <v>72</v>
      </c>
      <c r="D8" s="4" t="s">
        <v>136</v>
      </c>
      <c r="E8" s="4" t="s">
        <v>219</v>
      </c>
      <c r="F8" s="4" t="s">
        <v>73</v>
      </c>
      <c r="G8" s="4" t="s">
        <v>220</v>
      </c>
      <c r="H8" s="4" t="s">
        <v>74</v>
      </c>
      <c r="I8" s="4" t="s">
        <v>75</v>
      </c>
      <c r="J8" s="4" t="s">
        <v>137</v>
      </c>
      <c r="K8" s="4" t="s">
        <v>138</v>
      </c>
      <c r="L8" s="4" t="s">
        <v>76</v>
      </c>
      <c r="M8" s="4" t="s">
        <v>77</v>
      </c>
      <c r="N8" s="4" t="s">
        <v>241</v>
      </c>
      <c r="O8" s="4" t="s">
        <v>139</v>
      </c>
      <c r="P8" s="4" t="s">
        <v>140</v>
      </c>
      <c r="Q8" s="4" t="s">
        <v>141</v>
      </c>
      <c r="R8" s="4" t="s">
        <v>79</v>
      </c>
      <c r="S8" s="4" t="s">
        <v>142</v>
      </c>
      <c r="T8" s="4" t="s">
        <v>80</v>
      </c>
      <c r="U8" s="62" t="s">
        <v>222</v>
      </c>
    </row>
    <row r="9" spans="2:21" ht="12.75" customHeight="1" thickBot="1" x14ac:dyDescent="0.25">
      <c r="B9" s="70" t="s">
        <v>2507</v>
      </c>
      <c r="C9" s="56" t="s">
        <v>2507</v>
      </c>
      <c r="D9" s="56" t="s">
        <v>2507</v>
      </c>
      <c r="E9" s="56" t="s">
        <v>2507</v>
      </c>
      <c r="F9" s="56" t="s">
        <v>2507</v>
      </c>
      <c r="G9" s="56" t="s">
        <v>2507</v>
      </c>
      <c r="H9" s="56" t="s">
        <v>2507</v>
      </c>
      <c r="I9" s="56" t="s">
        <v>2507</v>
      </c>
      <c r="J9" s="6" t="s">
        <v>144</v>
      </c>
      <c r="K9" s="6" t="s">
        <v>145</v>
      </c>
      <c r="L9" s="56" t="s">
        <v>2507</v>
      </c>
      <c r="M9" s="6" t="s">
        <v>12</v>
      </c>
      <c r="N9" s="6" t="s">
        <v>12</v>
      </c>
      <c r="O9" s="6" t="s">
        <v>146</v>
      </c>
      <c r="P9" s="6" t="s">
        <v>147</v>
      </c>
      <c r="Q9" s="6" t="s">
        <v>11</v>
      </c>
      <c r="R9" s="6" t="s">
        <v>11</v>
      </c>
      <c r="S9" s="6" t="s">
        <v>12</v>
      </c>
      <c r="T9" s="6" t="s">
        <v>12</v>
      </c>
      <c r="U9" s="63" t="s">
        <v>12</v>
      </c>
    </row>
    <row r="10" spans="2:21" ht="12.75" customHeight="1" thickBot="1" x14ac:dyDescent="0.25">
      <c r="B10" s="70" t="s">
        <v>2507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" t="s">
        <v>153</v>
      </c>
      <c r="S10" s="6" t="s">
        <v>223</v>
      </c>
      <c r="T10" s="6" t="s">
        <v>224</v>
      </c>
      <c r="U10" s="63" t="s">
        <v>242</v>
      </c>
    </row>
    <row r="11" spans="2:21" ht="12.75" customHeight="1" thickBot="1" x14ac:dyDescent="0.25">
      <c r="B11" s="60" t="s">
        <v>243</v>
      </c>
      <c r="C11" s="57" t="s">
        <v>2507</v>
      </c>
      <c r="D11" s="57" t="s">
        <v>2507</v>
      </c>
      <c r="E11" s="57" t="s">
        <v>2507</v>
      </c>
      <c r="F11" s="57" t="s">
        <v>2507</v>
      </c>
      <c r="G11" s="57" t="s">
        <v>2507</v>
      </c>
      <c r="H11" s="57" t="s">
        <v>2507</v>
      </c>
      <c r="I11" s="57" t="s">
        <v>2507</v>
      </c>
      <c r="J11" s="57" t="s">
        <v>2507</v>
      </c>
      <c r="K11" s="23">
        <v>3.5509482092139999</v>
      </c>
      <c r="L11" s="57" t="s">
        <v>2507</v>
      </c>
      <c r="M11" s="57" t="s">
        <v>2507</v>
      </c>
      <c r="N11" s="57" t="s">
        <v>2507</v>
      </c>
      <c r="O11" s="57" t="s">
        <v>2507</v>
      </c>
      <c r="P11" s="57" t="s">
        <v>2507</v>
      </c>
      <c r="Q11" s="57" t="s">
        <v>2507</v>
      </c>
      <c r="R11" s="23">
        <f>+R12+R411</f>
        <v>439692.41465999978</v>
      </c>
      <c r="S11" s="57" t="s">
        <v>2507</v>
      </c>
      <c r="T11" s="20">
        <f t="shared" ref="T11:U11" si="0">+T12+T411</f>
        <v>1.0000000000000004</v>
      </c>
      <c r="U11" s="64">
        <f t="shared" si="0"/>
        <v>0.36042042244921768</v>
      </c>
    </row>
    <row r="12" spans="2:21" ht="12.75" customHeight="1" thickBot="1" x14ac:dyDescent="0.25">
      <c r="B12" s="60" t="s">
        <v>244</v>
      </c>
      <c r="C12" s="57" t="s">
        <v>2507</v>
      </c>
      <c r="D12" s="57" t="s">
        <v>2507</v>
      </c>
      <c r="E12" s="57" t="s">
        <v>2507</v>
      </c>
      <c r="F12" s="57" t="s">
        <v>2507</v>
      </c>
      <c r="G12" s="57" t="s">
        <v>2507</v>
      </c>
      <c r="H12" s="57" t="s">
        <v>2507</v>
      </c>
      <c r="I12" s="57" t="s">
        <v>2507</v>
      </c>
      <c r="J12" s="57" t="s">
        <v>2507</v>
      </c>
      <c r="K12" s="23">
        <v>3.5831962688110002</v>
      </c>
      <c r="L12" s="57" t="s">
        <v>2507</v>
      </c>
      <c r="M12" s="57" t="s">
        <v>2507</v>
      </c>
      <c r="N12" s="57" t="s">
        <v>2507</v>
      </c>
      <c r="O12" s="57" t="s">
        <v>2507</v>
      </c>
      <c r="P12" s="57" t="s">
        <v>2507</v>
      </c>
      <c r="Q12" s="57" t="s">
        <v>2507</v>
      </c>
      <c r="R12" s="23">
        <f>+R13+R216+R395</f>
        <v>333561.0209799998</v>
      </c>
      <c r="S12" s="57" t="s">
        <v>2507</v>
      </c>
      <c r="T12" s="20">
        <f t="shared" ref="T12:U12" si="1">+T13+T216+T395</f>
        <v>0.75862355105200552</v>
      </c>
      <c r="U12" s="64">
        <f t="shared" si="1"/>
        <v>0.27342342075008941</v>
      </c>
    </row>
    <row r="13" spans="2:21" ht="12.75" customHeight="1" thickBot="1" x14ac:dyDescent="0.25">
      <c r="B13" s="60" t="s">
        <v>245</v>
      </c>
      <c r="C13" s="57" t="s">
        <v>2507</v>
      </c>
      <c r="D13" s="57" t="s">
        <v>2507</v>
      </c>
      <c r="E13" s="57" t="s">
        <v>2507</v>
      </c>
      <c r="F13" s="57" t="s">
        <v>2507</v>
      </c>
      <c r="G13" s="57" t="s">
        <v>2507</v>
      </c>
      <c r="H13" s="57" t="s">
        <v>2507</v>
      </c>
      <c r="I13" s="57" t="s">
        <v>2507</v>
      </c>
      <c r="J13" s="57" t="s">
        <v>2507</v>
      </c>
      <c r="K13" s="23">
        <v>3.9861257038529998</v>
      </c>
      <c r="L13" s="57" t="s">
        <v>2507</v>
      </c>
      <c r="M13" s="57" t="s">
        <v>2507</v>
      </c>
      <c r="N13" s="57" t="s">
        <v>2507</v>
      </c>
      <c r="O13" s="57" t="s">
        <v>2507</v>
      </c>
      <c r="P13" s="57" t="s">
        <v>2507</v>
      </c>
      <c r="Q13" s="57" t="s">
        <v>2507</v>
      </c>
      <c r="R13" s="23">
        <f>SUM(R14:R215)</f>
        <v>205139.47277999981</v>
      </c>
      <c r="S13" s="57" t="s">
        <v>2507</v>
      </c>
      <c r="T13" s="20">
        <f t="shared" ref="T13:U13" si="2">SUM(T14:T215)</f>
        <v>0.46655222137190561</v>
      </c>
      <c r="U13" s="64">
        <f t="shared" si="2"/>
        <v>0.16815494872148309</v>
      </c>
    </row>
    <row r="14" spans="2:21" ht="12.75" customHeight="1" thickBot="1" x14ac:dyDescent="0.25">
      <c r="B14" s="61" t="s">
        <v>246</v>
      </c>
      <c r="C14" s="14" t="s">
        <v>247</v>
      </c>
      <c r="D14" s="14" t="s">
        <v>160</v>
      </c>
      <c r="E14" s="14" t="s">
        <v>231</v>
      </c>
      <c r="F14" s="22">
        <v>1153</v>
      </c>
      <c r="G14" s="14" t="s">
        <v>248</v>
      </c>
      <c r="H14" s="14" t="s">
        <v>95</v>
      </c>
      <c r="I14" s="14" t="s">
        <v>96</v>
      </c>
      <c r="J14" s="57" t="s">
        <v>2507</v>
      </c>
      <c r="K14" s="24">
        <v>1.69</v>
      </c>
      <c r="L14" s="14" t="s">
        <v>49</v>
      </c>
      <c r="M14" s="13">
        <v>1E-3</v>
      </c>
      <c r="N14" s="13">
        <v>1.8599999999999998E-2</v>
      </c>
      <c r="O14" s="24">
        <v>1028000</v>
      </c>
      <c r="P14" s="26">
        <v>107.57</v>
      </c>
      <c r="Q14" s="24">
        <v>0</v>
      </c>
      <c r="R14" s="24">
        <v>1105.8196</v>
      </c>
      <c r="S14" s="13">
        <v>6.8533333299999996E-4</v>
      </c>
      <c r="T14" s="13">
        <f t="shared" ref="T14:T77" si="3">+R14/$R$11</f>
        <v>2.514984482629966E-3</v>
      </c>
      <c r="U14" s="65">
        <f>+R14/'סכום נכסי הקרן'!$C$42</f>
        <v>9.0645176968271932E-4</v>
      </c>
    </row>
    <row r="15" spans="2:21" ht="12.75" customHeight="1" thickBot="1" x14ac:dyDescent="0.25">
      <c r="B15" s="61" t="s">
        <v>249</v>
      </c>
      <c r="C15" s="14" t="s">
        <v>250</v>
      </c>
      <c r="D15" s="14" t="s">
        <v>160</v>
      </c>
      <c r="E15" s="14" t="s">
        <v>231</v>
      </c>
      <c r="F15" s="22">
        <v>1153</v>
      </c>
      <c r="G15" s="14" t="s">
        <v>248</v>
      </c>
      <c r="H15" s="14" t="s">
        <v>95</v>
      </c>
      <c r="I15" s="14" t="s">
        <v>96</v>
      </c>
      <c r="J15" s="57" t="s">
        <v>2507</v>
      </c>
      <c r="K15" s="24">
        <v>0.48</v>
      </c>
      <c r="L15" s="14" t="s">
        <v>49</v>
      </c>
      <c r="M15" s="13">
        <v>5.0000000000000001E-3</v>
      </c>
      <c r="N15" s="13">
        <v>3.0200000000000001E-2</v>
      </c>
      <c r="O15" s="24">
        <v>68334.7</v>
      </c>
      <c r="P15" s="26">
        <v>110.5</v>
      </c>
      <c r="Q15" s="24">
        <v>0</v>
      </c>
      <c r="R15" s="24">
        <v>75.509839999999997</v>
      </c>
      <c r="S15" s="13">
        <v>6.0461275500000005E-4</v>
      </c>
      <c r="T15" s="13">
        <f t="shared" si="3"/>
        <v>1.7173332421117468E-4</v>
      </c>
      <c r="U15" s="65">
        <f>+R15/'סכום נכסי הקרן'!$C$42</f>
        <v>6.1896197260800025E-5</v>
      </c>
    </row>
    <row r="16" spans="2:21" ht="12.75" customHeight="1" thickBot="1" x14ac:dyDescent="0.25">
      <c r="B16" s="61" t="s">
        <v>251</v>
      </c>
      <c r="C16" s="14" t="s">
        <v>252</v>
      </c>
      <c r="D16" s="14" t="s">
        <v>160</v>
      </c>
      <c r="E16" s="14" t="s">
        <v>231</v>
      </c>
      <c r="F16" s="22">
        <v>748</v>
      </c>
      <c r="G16" s="14" t="s">
        <v>248</v>
      </c>
      <c r="H16" s="14" t="s">
        <v>95</v>
      </c>
      <c r="I16" s="14" t="s">
        <v>96</v>
      </c>
      <c r="J16" s="57" t="s">
        <v>2507</v>
      </c>
      <c r="K16" s="24">
        <v>4.2300000000000004</v>
      </c>
      <c r="L16" s="14" t="s">
        <v>49</v>
      </c>
      <c r="M16" s="13">
        <v>2E-3</v>
      </c>
      <c r="N16" s="13">
        <v>2.0199999999999999E-2</v>
      </c>
      <c r="O16" s="24">
        <v>2424609.41</v>
      </c>
      <c r="P16" s="26">
        <v>100.68</v>
      </c>
      <c r="Q16" s="24">
        <v>0</v>
      </c>
      <c r="R16" s="24">
        <v>2441.0967500000002</v>
      </c>
      <c r="S16" s="13">
        <v>5.9274587699999996E-4</v>
      </c>
      <c r="T16" s="13">
        <f t="shared" si="3"/>
        <v>5.5518282067422587E-3</v>
      </c>
      <c r="U16" s="65">
        <f>+R16/'סכום נכסי הקרן'!$C$42</f>
        <v>2.0009922676395273E-3</v>
      </c>
    </row>
    <row r="17" spans="2:21" ht="12.75" customHeight="1" thickBot="1" x14ac:dyDescent="0.25">
      <c r="B17" s="61" t="s">
        <v>253</v>
      </c>
      <c r="C17" s="14" t="s">
        <v>254</v>
      </c>
      <c r="D17" s="14" t="s">
        <v>160</v>
      </c>
      <c r="E17" s="14" t="s">
        <v>231</v>
      </c>
      <c r="F17" s="22">
        <v>1739</v>
      </c>
      <c r="G17" s="14" t="s">
        <v>232</v>
      </c>
      <c r="H17" s="14" t="s">
        <v>95</v>
      </c>
      <c r="I17" s="14" t="s">
        <v>96</v>
      </c>
      <c r="J17" s="57" t="s">
        <v>2507</v>
      </c>
      <c r="K17" s="24">
        <v>2.2000000000000002</v>
      </c>
      <c r="L17" s="14" t="s">
        <v>49</v>
      </c>
      <c r="M17" s="13">
        <v>8.3000000000000001E-3</v>
      </c>
      <c r="N17" s="13">
        <v>1.7500000000000002E-2</v>
      </c>
      <c r="O17" s="24">
        <v>391564.88</v>
      </c>
      <c r="P17" s="26">
        <v>110.19</v>
      </c>
      <c r="Q17" s="24">
        <v>0</v>
      </c>
      <c r="R17" s="24">
        <v>431.46534000000003</v>
      </c>
      <c r="S17" s="13">
        <v>3.2991886299999997E-4</v>
      </c>
      <c r="T17" s="13">
        <f t="shared" si="3"/>
        <v>9.8128902299494643E-4</v>
      </c>
      <c r="U17" s="65">
        <f>+R17/'סכום נכסי הקרן'!$C$42</f>
        <v>3.5367660421261861E-4</v>
      </c>
    </row>
    <row r="18" spans="2:21" ht="12.75" customHeight="1" thickBot="1" x14ac:dyDescent="0.25">
      <c r="B18" s="61" t="s">
        <v>255</v>
      </c>
      <c r="C18" s="14" t="s">
        <v>256</v>
      </c>
      <c r="D18" s="14" t="s">
        <v>160</v>
      </c>
      <c r="E18" s="14" t="s">
        <v>231</v>
      </c>
      <c r="F18" s="22">
        <v>1739</v>
      </c>
      <c r="G18" s="14" t="s">
        <v>232</v>
      </c>
      <c r="H18" s="14" t="s">
        <v>95</v>
      </c>
      <c r="I18" s="14" t="s">
        <v>96</v>
      </c>
      <c r="J18" s="57" t="s">
        <v>2507</v>
      </c>
      <c r="K18" s="24">
        <v>5.7</v>
      </c>
      <c r="L18" s="14" t="s">
        <v>49</v>
      </c>
      <c r="M18" s="13">
        <v>1.6500000000000001E-2</v>
      </c>
      <c r="N18" s="13">
        <v>2.41E-2</v>
      </c>
      <c r="O18" s="24">
        <v>1205000</v>
      </c>
      <c r="P18" s="26">
        <v>107.75</v>
      </c>
      <c r="Q18" s="24">
        <v>0</v>
      </c>
      <c r="R18" s="24">
        <v>1298.3875</v>
      </c>
      <c r="S18" s="13">
        <v>5.69571908E-4</v>
      </c>
      <c r="T18" s="13">
        <f t="shared" si="3"/>
        <v>2.9529449604082936E-3</v>
      </c>
      <c r="U18" s="65">
        <f>+R18/'סכום נכסי הקרן'!$C$42</f>
        <v>1.0643016700996454E-3</v>
      </c>
    </row>
    <row r="19" spans="2:21" ht="12.75" customHeight="1" thickBot="1" x14ac:dyDescent="0.25">
      <c r="B19" s="61" t="s">
        <v>257</v>
      </c>
      <c r="C19" s="14" t="s">
        <v>258</v>
      </c>
      <c r="D19" s="14" t="s">
        <v>160</v>
      </c>
      <c r="E19" s="14" t="s">
        <v>231</v>
      </c>
      <c r="F19" s="22">
        <v>604</v>
      </c>
      <c r="G19" s="14" t="s">
        <v>248</v>
      </c>
      <c r="H19" s="14" t="s">
        <v>95</v>
      </c>
      <c r="I19" s="14" t="s">
        <v>96</v>
      </c>
      <c r="J19" s="57" t="s">
        <v>2507</v>
      </c>
      <c r="K19" s="24">
        <v>1.47</v>
      </c>
      <c r="L19" s="14" t="s">
        <v>49</v>
      </c>
      <c r="M19" s="13">
        <v>8.3000000000000001E-3</v>
      </c>
      <c r="N19" s="13">
        <v>1.9E-2</v>
      </c>
      <c r="O19" s="24">
        <v>3216700</v>
      </c>
      <c r="P19" s="26">
        <v>110.14</v>
      </c>
      <c r="Q19" s="24">
        <v>0</v>
      </c>
      <c r="R19" s="24">
        <v>3542.87338</v>
      </c>
      <c r="S19" s="13">
        <v>1.0574654750000001E-3</v>
      </c>
      <c r="T19" s="13">
        <f t="shared" si="3"/>
        <v>8.0576176933586444E-3</v>
      </c>
      <c r="U19" s="65">
        <f>+R19/'סכום נכסי הקרן'!$C$42</f>
        <v>2.9041299729746129E-3</v>
      </c>
    </row>
    <row r="20" spans="2:21" ht="12.75" customHeight="1" thickBot="1" x14ac:dyDescent="0.25">
      <c r="B20" s="61" t="s">
        <v>259</v>
      </c>
      <c r="C20" s="14" t="s">
        <v>260</v>
      </c>
      <c r="D20" s="14" t="s">
        <v>160</v>
      </c>
      <c r="E20" s="14" t="s">
        <v>231</v>
      </c>
      <c r="F20" s="22">
        <v>604</v>
      </c>
      <c r="G20" s="14" t="s">
        <v>248</v>
      </c>
      <c r="H20" s="14" t="s">
        <v>95</v>
      </c>
      <c r="I20" s="14" t="s">
        <v>96</v>
      </c>
      <c r="J20" s="57" t="s">
        <v>2507</v>
      </c>
      <c r="K20" s="24">
        <v>3.9</v>
      </c>
      <c r="L20" s="14" t="s">
        <v>49</v>
      </c>
      <c r="M20" s="13">
        <v>1E-3</v>
      </c>
      <c r="N20" s="13">
        <v>1.9300000000000001E-2</v>
      </c>
      <c r="O20" s="24">
        <v>2944770</v>
      </c>
      <c r="P20" s="26">
        <v>101.31</v>
      </c>
      <c r="Q20" s="24">
        <v>0</v>
      </c>
      <c r="R20" s="24">
        <v>2983.3464899999999</v>
      </c>
      <c r="S20" s="13">
        <v>9.3864540799999999E-4</v>
      </c>
      <c r="T20" s="13">
        <f t="shared" si="3"/>
        <v>6.7850760907643293E-3</v>
      </c>
      <c r="U20" s="65">
        <f>+R20/'סכום נכסי הקרן'!$C$42</f>
        <v>2.4454799909833656E-3</v>
      </c>
    </row>
    <row r="21" spans="2:21" ht="12.75" customHeight="1" thickBot="1" x14ac:dyDescent="0.25">
      <c r="B21" s="61" t="s">
        <v>261</v>
      </c>
      <c r="C21" s="14" t="s">
        <v>262</v>
      </c>
      <c r="D21" s="14" t="s">
        <v>160</v>
      </c>
      <c r="E21" s="14" t="s">
        <v>231</v>
      </c>
      <c r="F21" s="22">
        <v>604</v>
      </c>
      <c r="G21" s="14" t="s">
        <v>248</v>
      </c>
      <c r="H21" s="14" t="s">
        <v>95</v>
      </c>
      <c r="I21" s="14" t="s">
        <v>96</v>
      </c>
      <c r="J21" s="57" t="s">
        <v>2507</v>
      </c>
      <c r="K21" s="24">
        <v>5.89</v>
      </c>
      <c r="L21" s="14" t="s">
        <v>49</v>
      </c>
      <c r="M21" s="13">
        <v>1E-3</v>
      </c>
      <c r="N21" s="13">
        <v>2.12E-2</v>
      </c>
      <c r="O21" s="24">
        <v>1430000</v>
      </c>
      <c r="P21" s="26">
        <v>96.64</v>
      </c>
      <c r="Q21" s="24">
        <v>0</v>
      </c>
      <c r="R21" s="24">
        <v>1381.952</v>
      </c>
      <c r="S21" s="13">
        <v>5.7502902200000003E-4</v>
      </c>
      <c r="T21" s="13">
        <f t="shared" si="3"/>
        <v>3.1429971360061324E-3</v>
      </c>
      <c r="U21" s="65">
        <f>+R21/'סכום נכסי הקרן'!$C$42</f>
        <v>1.1328003555160112E-3</v>
      </c>
    </row>
    <row r="22" spans="2:21" ht="12.75" customHeight="1" thickBot="1" x14ac:dyDescent="0.25">
      <c r="B22" s="61" t="s">
        <v>263</v>
      </c>
      <c r="C22" s="14" t="s">
        <v>264</v>
      </c>
      <c r="D22" s="14" t="s">
        <v>160</v>
      </c>
      <c r="E22" s="14" t="s">
        <v>231</v>
      </c>
      <c r="F22" s="22">
        <v>604</v>
      </c>
      <c r="G22" s="14" t="s">
        <v>248</v>
      </c>
      <c r="H22" s="14" t="s">
        <v>95</v>
      </c>
      <c r="I22" s="14" t="s">
        <v>96</v>
      </c>
      <c r="J22" s="57" t="s">
        <v>2507</v>
      </c>
      <c r="K22" s="24">
        <v>3.3</v>
      </c>
      <c r="L22" s="14" t="s">
        <v>49</v>
      </c>
      <c r="M22" s="13">
        <v>1.8599999999999998E-2</v>
      </c>
      <c r="N22" s="13">
        <v>1.9400000000000001E-2</v>
      </c>
      <c r="O22" s="24">
        <v>1330000</v>
      </c>
      <c r="P22" s="26">
        <v>99.82</v>
      </c>
      <c r="Q22" s="24">
        <v>0</v>
      </c>
      <c r="R22" s="24">
        <v>1327.606</v>
      </c>
      <c r="S22" s="13">
        <v>1.0830089729999999E-3</v>
      </c>
      <c r="T22" s="13">
        <f t="shared" si="3"/>
        <v>3.0193970960963601E-3</v>
      </c>
      <c r="U22" s="65">
        <f>+R22/'סכום נכסי הקרן'!$C$42</f>
        <v>1.0882523769169909E-3</v>
      </c>
    </row>
    <row r="23" spans="2:21" ht="12.75" customHeight="1" thickBot="1" x14ac:dyDescent="0.25">
      <c r="B23" s="61" t="s">
        <v>265</v>
      </c>
      <c r="C23" s="14" t="s">
        <v>266</v>
      </c>
      <c r="D23" s="14" t="s">
        <v>160</v>
      </c>
      <c r="E23" s="14" t="s">
        <v>231</v>
      </c>
      <c r="F23" s="22">
        <v>604</v>
      </c>
      <c r="G23" s="14" t="s">
        <v>248</v>
      </c>
      <c r="H23" s="14" t="s">
        <v>95</v>
      </c>
      <c r="I23" s="14" t="s">
        <v>96</v>
      </c>
      <c r="J23" s="57" t="s">
        <v>2507</v>
      </c>
      <c r="K23" s="24">
        <v>5.77</v>
      </c>
      <c r="L23" s="14" t="s">
        <v>49</v>
      </c>
      <c r="M23" s="13">
        <v>2.0199999999999999E-2</v>
      </c>
      <c r="N23" s="13">
        <v>2.1299999999999999E-2</v>
      </c>
      <c r="O23" s="24">
        <v>850000</v>
      </c>
      <c r="P23" s="26">
        <v>99.47</v>
      </c>
      <c r="Q23" s="24">
        <v>0</v>
      </c>
      <c r="R23" s="24">
        <v>845.495</v>
      </c>
      <c r="S23" s="13">
        <v>4.0042925999999999E-4</v>
      </c>
      <c r="T23" s="13">
        <f t="shared" si="3"/>
        <v>1.9229237799196388E-3</v>
      </c>
      <c r="U23" s="65">
        <f>+R23/'סכום נכסי הקרן'!$C$42</f>
        <v>6.9306100109628259E-4</v>
      </c>
    </row>
    <row r="24" spans="2:21" ht="12.75" customHeight="1" thickBot="1" x14ac:dyDescent="0.25">
      <c r="B24" s="61" t="s">
        <v>267</v>
      </c>
      <c r="C24" s="14" t="s">
        <v>268</v>
      </c>
      <c r="D24" s="14" t="s">
        <v>160</v>
      </c>
      <c r="E24" s="14" t="s">
        <v>231</v>
      </c>
      <c r="F24" s="22">
        <v>231</v>
      </c>
      <c r="G24" s="14" t="s">
        <v>248</v>
      </c>
      <c r="H24" s="14" t="s">
        <v>95</v>
      </c>
      <c r="I24" s="14" t="s">
        <v>96</v>
      </c>
      <c r="J24" s="57" t="s">
        <v>2507</v>
      </c>
      <c r="K24" s="24">
        <v>0.75</v>
      </c>
      <c r="L24" s="14" t="s">
        <v>49</v>
      </c>
      <c r="M24" s="13">
        <v>8.6E-3</v>
      </c>
      <c r="N24" s="13">
        <v>2.8299999999999999E-2</v>
      </c>
      <c r="O24" s="24">
        <v>805000</v>
      </c>
      <c r="P24" s="26">
        <v>111.16</v>
      </c>
      <c r="Q24" s="24">
        <v>0</v>
      </c>
      <c r="R24" s="24">
        <v>894.83799999999997</v>
      </c>
      <c r="S24" s="13">
        <v>3.2182608499999998E-4</v>
      </c>
      <c r="T24" s="13">
        <f t="shared" si="3"/>
        <v>2.0351454111209762E-3</v>
      </c>
      <c r="U24" s="65">
        <f>+R24/'סכום נכסי הקרן'!$C$42</f>
        <v>7.3350796882180891E-4</v>
      </c>
    </row>
    <row r="25" spans="2:21" ht="12.75" customHeight="1" thickBot="1" x14ac:dyDescent="0.25">
      <c r="B25" s="61" t="s">
        <v>269</v>
      </c>
      <c r="C25" s="14" t="s">
        <v>270</v>
      </c>
      <c r="D25" s="14" t="s">
        <v>160</v>
      </c>
      <c r="E25" s="14" t="s">
        <v>231</v>
      </c>
      <c r="F25" s="22">
        <v>231</v>
      </c>
      <c r="G25" s="14" t="s">
        <v>248</v>
      </c>
      <c r="H25" s="14" t="s">
        <v>95</v>
      </c>
      <c r="I25" s="14" t="s">
        <v>96</v>
      </c>
      <c r="J25" s="57" t="s">
        <v>2507</v>
      </c>
      <c r="K25" s="24">
        <v>3.67</v>
      </c>
      <c r="L25" s="14" t="s">
        <v>49</v>
      </c>
      <c r="M25" s="13">
        <v>1.2200000000000001E-2</v>
      </c>
      <c r="N25" s="13">
        <v>1.9400000000000001E-2</v>
      </c>
      <c r="O25" s="24">
        <v>1549860</v>
      </c>
      <c r="P25" s="26">
        <v>109.98</v>
      </c>
      <c r="Q25" s="24">
        <v>0</v>
      </c>
      <c r="R25" s="24">
        <v>1704.53603</v>
      </c>
      <c r="S25" s="13">
        <v>5.1394542699999995E-4</v>
      </c>
      <c r="T25" s="13">
        <f t="shared" si="3"/>
        <v>3.8766555282016037E-3</v>
      </c>
      <c r="U25" s="65">
        <f>+R25/'סכום נכסי הקרן'!$C$42</f>
        <v>1.3972258231645168E-3</v>
      </c>
    </row>
    <row r="26" spans="2:21" ht="12.75" customHeight="1" thickBot="1" x14ac:dyDescent="0.25">
      <c r="B26" s="61" t="s">
        <v>271</v>
      </c>
      <c r="C26" s="14" t="s">
        <v>272</v>
      </c>
      <c r="D26" s="14" t="s">
        <v>160</v>
      </c>
      <c r="E26" s="14" t="s">
        <v>231</v>
      </c>
      <c r="F26" s="22">
        <v>231</v>
      </c>
      <c r="G26" s="14" t="s">
        <v>248</v>
      </c>
      <c r="H26" s="14" t="s">
        <v>95</v>
      </c>
      <c r="I26" s="14" t="s">
        <v>96</v>
      </c>
      <c r="J26" s="57" t="s">
        <v>2507</v>
      </c>
      <c r="K26" s="24">
        <v>2.4700000000000002</v>
      </c>
      <c r="L26" s="14" t="s">
        <v>49</v>
      </c>
      <c r="M26" s="13">
        <v>3.8E-3</v>
      </c>
      <c r="N26" s="13">
        <v>1.83E-2</v>
      </c>
      <c r="O26" s="24">
        <v>1745580</v>
      </c>
      <c r="P26" s="26">
        <v>106.16</v>
      </c>
      <c r="Q26" s="24">
        <v>0</v>
      </c>
      <c r="R26" s="24">
        <v>1853.1077299999999</v>
      </c>
      <c r="S26" s="13">
        <v>5.8186000000000002E-4</v>
      </c>
      <c r="T26" s="13">
        <f t="shared" si="3"/>
        <v>4.214554693723678E-3</v>
      </c>
      <c r="U26" s="65">
        <f>+R26/'סכום נכסי הקרן'!$C$42</f>
        <v>1.5190115831472211E-3</v>
      </c>
    </row>
    <row r="27" spans="2:21" ht="12.75" customHeight="1" thickBot="1" x14ac:dyDescent="0.25">
      <c r="B27" s="61" t="s">
        <v>273</v>
      </c>
      <c r="C27" s="14" t="s">
        <v>274</v>
      </c>
      <c r="D27" s="14" t="s">
        <v>160</v>
      </c>
      <c r="E27" s="14" t="s">
        <v>231</v>
      </c>
      <c r="F27" s="22">
        <v>231</v>
      </c>
      <c r="G27" s="14" t="s">
        <v>248</v>
      </c>
      <c r="H27" s="14" t="s">
        <v>275</v>
      </c>
      <c r="I27" s="14" t="s">
        <v>276</v>
      </c>
      <c r="J27" s="57" t="s">
        <v>2507</v>
      </c>
      <c r="K27" s="24">
        <v>0.66</v>
      </c>
      <c r="L27" s="14" t="s">
        <v>49</v>
      </c>
      <c r="M27" s="13">
        <v>9.4999999999999998E-3</v>
      </c>
      <c r="N27" s="13">
        <v>2.53E-2</v>
      </c>
      <c r="O27" s="24">
        <v>105000</v>
      </c>
      <c r="P27" s="26">
        <v>112.04</v>
      </c>
      <c r="Q27" s="24">
        <v>0</v>
      </c>
      <c r="R27" s="24">
        <v>117.642</v>
      </c>
      <c r="S27" s="13">
        <v>3.2665835500000001E-4</v>
      </c>
      <c r="T27" s="13">
        <f t="shared" si="3"/>
        <v>2.6755521832453905E-4</v>
      </c>
      <c r="U27" s="65">
        <f>+R27/'סכום נכסי הקרן'!$C$42</f>
        <v>9.6432364817023014E-5</v>
      </c>
    </row>
    <row r="28" spans="2:21" ht="12.75" customHeight="1" thickBot="1" x14ac:dyDescent="0.25">
      <c r="B28" s="61" t="s">
        <v>277</v>
      </c>
      <c r="C28" s="14" t="s">
        <v>278</v>
      </c>
      <c r="D28" s="14" t="s">
        <v>160</v>
      </c>
      <c r="E28" s="14" t="s">
        <v>231</v>
      </c>
      <c r="F28" s="22">
        <v>231</v>
      </c>
      <c r="G28" s="14" t="s">
        <v>248</v>
      </c>
      <c r="H28" s="14" t="s">
        <v>95</v>
      </c>
      <c r="I28" s="14" t="s">
        <v>96</v>
      </c>
      <c r="J28" s="57" t="s">
        <v>2507</v>
      </c>
      <c r="K28" s="24">
        <v>6.46</v>
      </c>
      <c r="L28" s="14" t="s">
        <v>49</v>
      </c>
      <c r="M28" s="13">
        <v>2E-3</v>
      </c>
      <c r="N28" s="13">
        <v>2.1600000000000001E-2</v>
      </c>
      <c r="O28" s="24">
        <v>366000</v>
      </c>
      <c r="P28" s="26">
        <v>98.52</v>
      </c>
      <c r="Q28" s="24">
        <v>0</v>
      </c>
      <c r="R28" s="24">
        <v>360.58319999999998</v>
      </c>
      <c r="S28" s="13">
        <v>3.8188169500000003E-4</v>
      </c>
      <c r="T28" s="13">
        <f t="shared" si="3"/>
        <v>8.2008055626528725E-4</v>
      </c>
      <c r="U28" s="65">
        <f>+R28/'סכום נכסי הקרן'!$C$42</f>
        <v>2.9557378053152422E-4</v>
      </c>
    </row>
    <row r="29" spans="2:21" ht="12.75" customHeight="1" thickBot="1" x14ac:dyDescent="0.25">
      <c r="B29" s="61" t="s">
        <v>279</v>
      </c>
      <c r="C29" s="14" t="s">
        <v>280</v>
      </c>
      <c r="D29" s="14" t="s">
        <v>160</v>
      </c>
      <c r="E29" s="14" t="s">
        <v>231</v>
      </c>
      <c r="F29" s="22">
        <v>231</v>
      </c>
      <c r="G29" s="14" t="s">
        <v>248</v>
      </c>
      <c r="H29" s="14" t="s">
        <v>95</v>
      </c>
      <c r="I29" s="14" t="s">
        <v>96</v>
      </c>
      <c r="J29" s="57" t="s">
        <v>2507</v>
      </c>
      <c r="K29" s="24">
        <v>4.26</v>
      </c>
      <c r="L29" s="14" t="s">
        <v>49</v>
      </c>
      <c r="M29" s="13">
        <v>1.6400000000000001E-2</v>
      </c>
      <c r="N29" s="13">
        <v>1.9800000000000002E-2</v>
      </c>
      <c r="O29" s="24">
        <v>2328918</v>
      </c>
      <c r="P29" s="26">
        <v>102.09</v>
      </c>
      <c r="Q29" s="24">
        <v>0</v>
      </c>
      <c r="R29" s="24">
        <v>2377.5923899999998</v>
      </c>
      <c r="S29" s="13">
        <v>2.1652892560000002E-3</v>
      </c>
      <c r="T29" s="13">
        <f t="shared" si="3"/>
        <v>5.4073991516058262E-3</v>
      </c>
      <c r="U29" s="65">
        <f>+R29/'סכום נכסי הקרן'!$C$42</f>
        <v>1.9489370865733127E-3</v>
      </c>
    </row>
    <row r="30" spans="2:21" ht="12.75" customHeight="1" thickBot="1" x14ac:dyDescent="0.25">
      <c r="B30" s="61" t="s">
        <v>281</v>
      </c>
      <c r="C30" s="14" t="s">
        <v>282</v>
      </c>
      <c r="D30" s="14" t="s">
        <v>160</v>
      </c>
      <c r="E30" s="14" t="s">
        <v>231</v>
      </c>
      <c r="F30" s="22">
        <v>231</v>
      </c>
      <c r="G30" s="14" t="s">
        <v>248</v>
      </c>
      <c r="H30" s="14" t="s">
        <v>95</v>
      </c>
      <c r="I30" s="14" t="s">
        <v>96</v>
      </c>
      <c r="J30" s="57" t="s">
        <v>2507</v>
      </c>
      <c r="K30" s="24">
        <v>4.63</v>
      </c>
      <c r="L30" s="14" t="s">
        <v>49</v>
      </c>
      <c r="M30" s="13">
        <v>2.06E-2</v>
      </c>
      <c r="N30" s="13">
        <v>0.02</v>
      </c>
      <c r="O30" s="24">
        <v>4200000</v>
      </c>
      <c r="P30" s="26">
        <v>102.47</v>
      </c>
      <c r="Q30" s="24">
        <v>0</v>
      </c>
      <c r="R30" s="24">
        <v>4303.74</v>
      </c>
      <c r="S30" s="13">
        <v>2.099898154E-3</v>
      </c>
      <c r="T30" s="13">
        <f t="shared" si="3"/>
        <v>9.7880696971494163E-3</v>
      </c>
      <c r="U30" s="65">
        <f>+R30/'סכום נכסי הקרן'!$C$42</f>
        <v>3.5278202152089783E-3</v>
      </c>
    </row>
    <row r="31" spans="2:21" ht="12.75" customHeight="1" thickBot="1" x14ac:dyDescent="0.25">
      <c r="B31" s="61" t="s">
        <v>283</v>
      </c>
      <c r="C31" s="14" t="s">
        <v>284</v>
      </c>
      <c r="D31" s="14" t="s">
        <v>160</v>
      </c>
      <c r="E31" s="14" t="s">
        <v>231</v>
      </c>
      <c r="F31" s="22">
        <v>231</v>
      </c>
      <c r="G31" s="14" t="s">
        <v>248</v>
      </c>
      <c r="H31" s="14" t="s">
        <v>95</v>
      </c>
      <c r="I31" s="14" t="s">
        <v>96</v>
      </c>
      <c r="J31" s="57" t="s">
        <v>2507</v>
      </c>
      <c r="K31" s="24">
        <v>5.17</v>
      </c>
      <c r="L31" s="14" t="s">
        <v>49</v>
      </c>
      <c r="M31" s="13">
        <v>1.9900000000000001E-2</v>
      </c>
      <c r="N31" s="13">
        <v>2.1000000000000001E-2</v>
      </c>
      <c r="O31" s="24">
        <v>1300000</v>
      </c>
      <c r="P31" s="26">
        <v>99.46</v>
      </c>
      <c r="Q31" s="24">
        <v>0</v>
      </c>
      <c r="R31" s="24">
        <v>1292.98</v>
      </c>
      <c r="S31" s="13">
        <v>4.81481481E-4</v>
      </c>
      <c r="T31" s="13">
        <f t="shared" si="3"/>
        <v>2.9406465904121193E-3</v>
      </c>
      <c r="U31" s="65">
        <f>+R31/'סכום נכסי הקרן'!$C$42</f>
        <v>1.0598690863901873E-3</v>
      </c>
    </row>
    <row r="32" spans="2:21" ht="12.75" customHeight="1" thickBot="1" x14ac:dyDescent="0.25">
      <c r="B32" s="61" t="s">
        <v>285</v>
      </c>
      <c r="C32" s="14" t="s">
        <v>286</v>
      </c>
      <c r="D32" s="14" t="s">
        <v>160</v>
      </c>
      <c r="E32" s="14" t="s">
        <v>231</v>
      </c>
      <c r="F32" s="22">
        <v>231</v>
      </c>
      <c r="G32" s="14" t="s">
        <v>248</v>
      </c>
      <c r="H32" s="14" t="s">
        <v>95</v>
      </c>
      <c r="I32" s="14" t="s">
        <v>96</v>
      </c>
      <c r="J32" s="57" t="s">
        <v>2507</v>
      </c>
      <c r="K32" s="24">
        <v>6.16</v>
      </c>
      <c r="L32" s="14" t="s">
        <v>49</v>
      </c>
      <c r="M32" s="13">
        <v>3.813E-3</v>
      </c>
      <c r="N32" s="13">
        <v>2.53E-2</v>
      </c>
      <c r="O32" s="24">
        <v>100000</v>
      </c>
      <c r="P32" s="26">
        <v>108.96</v>
      </c>
      <c r="Q32" s="24">
        <v>0</v>
      </c>
      <c r="R32" s="24">
        <v>108.96</v>
      </c>
      <c r="S32" s="13">
        <v>1.4246495699999999E-4</v>
      </c>
      <c r="T32" s="13">
        <f t="shared" si="3"/>
        <v>2.4780959681611816E-4</v>
      </c>
      <c r="U32" s="65">
        <f>+R32/'סכום נכסי הקרן'!$C$42</f>
        <v>8.9315639571435602E-5</v>
      </c>
    </row>
    <row r="33" spans="2:21" ht="12.75" customHeight="1" thickBot="1" x14ac:dyDescent="0.25">
      <c r="B33" s="61" t="s">
        <v>287</v>
      </c>
      <c r="C33" s="14" t="s">
        <v>288</v>
      </c>
      <c r="D33" s="14" t="s">
        <v>160</v>
      </c>
      <c r="E33" s="14" t="s">
        <v>231</v>
      </c>
      <c r="F33" s="22">
        <v>231</v>
      </c>
      <c r="G33" s="14" t="s">
        <v>248</v>
      </c>
      <c r="H33" s="14" t="s">
        <v>95</v>
      </c>
      <c r="I33" s="14" t="s">
        <v>96</v>
      </c>
      <c r="J33" s="57" t="s">
        <v>2507</v>
      </c>
      <c r="K33" s="24">
        <v>4.8</v>
      </c>
      <c r="L33" s="14" t="s">
        <v>49</v>
      </c>
      <c r="M33" s="13">
        <v>1E-3</v>
      </c>
      <c r="N33" s="13">
        <v>2.0199999999999999E-2</v>
      </c>
      <c r="O33" s="24">
        <v>3023664</v>
      </c>
      <c r="P33" s="26">
        <v>99.35</v>
      </c>
      <c r="Q33" s="24">
        <v>0</v>
      </c>
      <c r="R33" s="24">
        <v>3004.0101800000002</v>
      </c>
      <c r="S33" s="13">
        <v>8.9534068999999996E-4</v>
      </c>
      <c r="T33" s="13">
        <f t="shared" si="3"/>
        <v>6.832071875342462E-3</v>
      </c>
      <c r="U33" s="65">
        <f>+R33/'סכום נכסי הקרן'!$C$42</f>
        <v>2.4624182315143486E-3</v>
      </c>
    </row>
    <row r="34" spans="2:21" ht="12.75" customHeight="1" thickBot="1" x14ac:dyDescent="0.25">
      <c r="B34" s="61" t="s">
        <v>289</v>
      </c>
      <c r="C34" s="14" t="s">
        <v>290</v>
      </c>
      <c r="D34" s="14" t="s">
        <v>160</v>
      </c>
      <c r="E34" s="14" t="s">
        <v>231</v>
      </c>
      <c r="F34" s="22">
        <v>231</v>
      </c>
      <c r="G34" s="14" t="s">
        <v>248</v>
      </c>
      <c r="H34" s="14" t="s">
        <v>95</v>
      </c>
      <c r="I34" s="14" t="s">
        <v>96</v>
      </c>
      <c r="J34" s="57" t="s">
        <v>2507</v>
      </c>
      <c r="K34" s="24">
        <v>3.67</v>
      </c>
      <c r="L34" s="14" t="s">
        <v>49</v>
      </c>
      <c r="M34" s="13">
        <v>1E-3</v>
      </c>
      <c r="N34" s="13">
        <v>1.9800000000000002E-2</v>
      </c>
      <c r="O34" s="24">
        <v>2601664.4</v>
      </c>
      <c r="P34" s="26">
        <v>100.43</v>
      </c>
      <c r="Q34" s="24">
        <v>0</v>
      </c>
      <c r="R34" s="24">
        <v>2612.8515600000001</v>
      </c>
      <c r="S34" s="13">
        <v>2.5024439029999999E-3</v>
      </c>
      <c r="T34" s="13">
        <f t="shared" si="3"/>
        <v>5.9424531169600357E-3</v>
      </c>
      <c r="U34" s="65">
        <f>+R34/'סכום נכסי הקרן'!$C$42</f>
        <v>2.1417814627994062E-3</v>
      </c>
    </row>
    <row r="35" spans="2:21" ht="12.75" customHeight="1" thickBot="1" x14ac:dyDescent="0.25">
      <c r="B35" s="61" t="s">
        <v>291</v>
      </c>
      <c r="C35" s="14" t="s">
        <v>292</v>
      </c>
      <c r="D35" s="14" t="s">
        <v>160</v>
      </c>
      <c r="E35" s="14" t="s">
        <v>231</v>
      </c>
      <c r="F35" s="22">
        <v>1150</v>
      </c>
      <c r="G35" s="14" t="s">
        <v>293</v>
      </c>
      <c r="H35" s="14" t="s">
        <v>95</v>
      </c>
      <c r="I35" s="14" t="s">
        <v>96</v>
      </c>
      <c r="J35" s="57" t="s">
        <v>2507</v>
      </c>
      <c r="K35" s="24">
        <v>12.41</v>
      </c>
      <c r="L35" s="14" t="s">
        <v>49</v>
      </c>
      <c r="M35" s="13">
        <v>2.07E-2</v>
      </c>
      <c r="N35" s="13">
        <v>2.7699999999999999E-2</v>
      </c>
      <c r="O35" s="24">
        <v>67765.960000000006</v>
      </c>
      <c r="P35" s="26">
        <v>100.85</v>
      </c>
      <c r="Q35" s="24">
        <v>0</v>
      </c>
      <c r="R35" s="24">
        <v>68.341970000000003</v>
      </c>
      <c r="S35" s="13">
        <v>2.0553443007248501E-5</v>
      </c>
      <c r="T35" s="13">
        <f t="shared" si="3"/>
        <v>1.5543131453119719E-4</v>
      </c>
      <c r="U35" s="65">
        <f>+R35/'סכום נכסי הקרן'!$C$42</f>
        <v>5.602062004517131E-5</v>
      </c>
    </row>
    <row r="36" spans="2:21" ht="12.75" customHeight="1" thickBot="1" x14ac:dyDescent="0.25">
      <c r="B36" s="61" t="s">
        <v>294</v>
      </c>
      <c r="C36" s="14" t="s">
        <v>295</v>
      </c>
      <c r="D36" s="14" t="s">
        <v>160</v>
      </c>
      <c r="E36" s="14" t="s">
        <v>231</v>
      </c>
      <c r="F36" s="22">
        <v>1739</v>
      </c>
      <c r="G36" s="14" t="s">
        <v>232</v>
      </c>
      <c r="H36" s="14" t="s">
        <v>95</v>
      </c>
      <c r="I36" s="14" t="s">
        <v>96</v>
      </c>
      <c r="J36" s="57" t="s">
        <v>2507</v>
      </c>
      <c r="K36" s="24">
        <v>14.03</v>
      </c>
      <c r="L36" s="14" t="s">
        <v>49</v>
      </c>
      <c r="M36" s="13">
        <v>9.5999999999999992E-3</v>
      </c>
      <c r="N36" s="13">
        <v>2.8500000000000001E-2</v>
      </c>
      <c r="O36" s="24">
        <v>100000</v>
      </c>
      <c r="P36" s="26">
        <v>84.95</v>
      </c>
      <c r="Q36" s="24">
        <v>0</v>
      </c>
      <c r="R36" s="24">
        <v>84.95</v>
      </c>
      <c r="S36" s="13">
        <v>2.5000000000000001E-4</v>
      </c>
      <c r="T36" s="13">
        <f t="shared" si="3"/>
        <v>1.9320324201109804E-4</v>
      </c>
      <c r="U36" s="65">
        <f>+R36/'סכום נכסי הקרן'!$C$42</f>
        <v>6.9634394104198377E-5</v>
      </c>
    </row>
    <row r="37" spans="2:21" ht="12.75" customHeight="1" thickBot="1" x14ac:dyDescent="0.25">
      <c r="B37" s="61" t="s">
        <v>296</v>
      </c>
      <c r="C37" s="14" t="s">
        <v>297</v>
      </c>
      <c r="D37" s="14" t="s">
        <v>160</v>
      </c>
      <c r="E37" s="14" t="s">
        <v>231</v>
      </c>
      <c r="F37" s="22">
        <v>662</v>
      </c>
      <c r="G37" s="14" t="s">
        <v>248</v>
      </c>
      <c r="H37" s="14" t="s">
        <v>95</v>
      </c>
      <c r="I37" s="14" t="s">
        <v>96</v>
      </c>
      <c r="J37" s="57" t="s">
        <v>2507</v>
      </c>
      <c r="K37" s="24">
        <v>4.33</v>
      </c>
      <c r="L37" s="14" t="s">
        <v>49</v>
      </c>
      <c r="M37" s="13">
        <v>1E-3</v>
      </c>
      <c r="N37" s="13">
        <v>1.9800000000000002E-2</v>
      </c>
      <c r="O37" s="24">
        <v>307402.21999999997</v>
      </c>
      <c r="P37" s="26">
        <v>100.17</v>
      </c>
      <c r="Q37" s="24">
        <v>0</v>
      </c>
      <c r="R37" s="24">
        <v>307.9248</v>
      </c>
      <c r="S37" s="13">
        <v>1.16523284E-4</v>
      </c>
      <c r="T37" s="13">
        <f t="shared" si="3"/>
        <v>7.0031865398021136E-4</v>
      </c>
      <c r="U37" s="65">
        <f>+R37/'סכום נכסי הקרן'!$C$42</f>
        <v>2.5240914511661522E-4</v>
      </c>
    </row>
    <row r="38" spans="2:21" ht="12.75" customHeight="1" thickBot="1" x14ac:dyDescent="0.25">
      <c r="B38" s="61" t="s">
        <v>298</v>
      </c>
      <c r="C38" s="14" t="s">
        <v>299</v>
      </c>
      <c r="D38" s="14" t="s">
        <v>160</v>
      </c>
      <c r="E38" s="14" t="s">
        <v>231</v>
      </c>
      <c r="F38" s="22">
        <v>662</v>
      </c>
      <c r="G38" s="14" t="s">
        <v>248</v>
      </c>
      <c r="H38" s="14" t="s">
        <v>95</v>
      </c>
      <c r="I38" s="14" t="s">
        <v>96</v>
      </c>
      <c r="J38" s="57" t="s">
        <v>2507</v>
      </c>
      <c r="K38" s="24">
        <v>4.6900000000000004</v>
      </c>
      <c r="L38" s="14" t="s">
        <v>49</v>
      </c>
      <c r="M38" s="13">
        <v>1.3899999999999999E-2</v>
      </c>
      <c r="N38" s="13">
        <v>2.0199999999999999E-2</v>
      </c>
      <c r="O38" s="24">
        <v>1611000</v>
      </c>
      <c r="P38" s="26">
        <v>100.57</v>
      </c>
      <c r="Q38" s="24">
        <v>0</v>
      </c>
      <c r="R38" s="24">
        <v>1620.1827000000001</v>
      </c>
      <c r="S38" s="13">
        <v>8.9499999999999996E-4</v>
      </c>
      <c r="T38" s="13">
        <f t="shared" si="3"/>
        <v>3.6848093030052292E-3</v>
      </c>
      <c r="U38" s="65">
        <f>+R38/'סכום נכסי הקרן'!$C$42</f>
        <v>1.3280805256339519E-3</v>
      </c>
    </row>
    <row r="39" spans="2:21" ht="12.75" customHeight="1" thickBot="1" x14ac:dyDescent="0.25">
      <c r="B39" s="61" t="s">
        <v>300</v>
      </c>
      <c r="C39" s="14" t="s">
        <v>301</v>
      </c>
      <c r="D39" s="14" t="s">
        <v>160</v>
      </c>
      <c r="E39" s="14" t="s">
        <v>231</v>
      </c>
      <c r="F39" s="22">
        <v>662</v>
      </c>
      <c r="G39" s="14" t="s">
        <v>248</v>
      </c>
      <c r="H39" s="14" t="s">
        <v>95</v>
      </c>
      <c r="I39" s="14" t="s">
        <v>96</v>
      </c>
      <c r="J39" s="57" t="s">
        <v>2507</v>
      </c>
      <c r="K39" s="24">
        <v>2.2799999999999998</v>
      </c>
      <c r="L39" s="14" t="s">
        <v>49</v>
      </c>
      <c r="M39" s="13">
        <v>6.0000000000000001E-3</v>
      </c>
      <c r="N39" s="13">
        <v>1.84E-2</v>
      </c>
      <c r="O39" s="24">
        <v>356584.05</v>
      </c>
      <c r="P39" s="26">
        <v>109.75</v>
      </c>
      <c r="Q39" s="24">
        <v>0</v>
      </c>
      <c r="R39" s="24">
        <v>391.35099000000002</v>
      </c>
      <c r="S39" s="13">
        <v>3.2064820299999999E-4</v>
      </c>
      <c r="T39" s="13">
        <f t="shared" si="3"/>
        <v>8.9005626877284054E-4</v>
      </c>
      <c r="U39" s="65">
        <f>+R39/'סכום נכסי הקרן'!$C$42</f>
        <v>3.2079445639468155E-4</v>
      </c>
    </row>
    <row r="40" spans="2:21" ht="12.75" customHeight="1" thickBot="1" x14ac:dyDescent="0.25">
      <c r="B40" s="61" t="s">
        <v>302</v>
      </c>
      <c r="C40" s="14" t="s">
        <v>303</v>
      </c>
      <c r="D40" s="14" t="s">
        <v>160</v>
      </c>
      <c r="E40" s="14" t="s">
        <v>231</v>
      </c>
      <c r="F40" s="22">
        <v>662</v>
      </c>
      <c r="G40" s="14" t="s">
        <v>248</v>
      </c>
      <c r="H40" s="14" t="s">
        <v>95</v>
      </c>
      <c r="I40" s="14" t="s">
        <v>96</v>
      </c>
      <c r="J40" s="57" t="s">
        <v>2507</v>
      </c>
      <c r="K40" s="24">
        <v>3.78</v>
      </c>
      <c r="L40" s="14" t="s">
        <v>49</v>
      </c>
      <c r="M40" s="13">
        <v>1.7500000000000002E-2</v>
      </c>
      <c r="N40" s="13">
        <v>1.9800000000000002E-2</v>
      </c>
      <c r="O40" s="24">
        <v>2162177.27</v>
      </c>
      <c r="P40" s="26">
        <v>109.95</v>
      </c>
      <c r="Q40" s="24">
        <v>0</v>
      </c>
      <c r="R40" s="24">
        <v>2377.3139099999999</v>
      </c>
      <c r="S40" s="13">
        <v>7.4830288100000001E-4</v>
      </c>
      <c r="T40" s="13">
        <f t="shared" si="3"/>
        <v>5.4067657997655056E-3</v>
      </c>
      <c r="U40" s="65">
        <f>+R40/'סכום נכסי הקרן'!$C$42</f>
        <v>1.9487088136354654E-3</v>
      </c>
    </row>
    <row r="41" spans="2:21" ht="12.75" customHeight="1" thickBot="1" x14ac:dyDescent="0.25">
      <c r="B41" s="61" t="s">
        <v>304</v>
      </c>
      <c r="C41" s="14" t="s">
        <v>305</v>
      </c>
      <c r="D41" s="14" t="s">
        <v>160</v>
      </c>
      <c r="E41" s="14" t="s">
        <v>231</v>
      </c>
      <c r="F41" s="22">
        <v>600</v>
      </c>
      <c r="G41" s="14" t="s">
        <v>306</v>
      </c>
      <c r="H41" s="14" t="s">
        <v>307</v>
      </c>
      <c r="I41" s="14" t="s">
        <v>276</v>
      </c>
      <c r="J41" s="57" t="s">
        <v>2507</v>
      </c>
      <c r="K41" s="24">
        <v>1.6</v>
      </c>
      <c r="L41" s="14" t="s">
        <v>49</v>
      </c>
      <c r="M41" s="13">
        <v>4.4999999999999998E-2</v>
      </c>
      <c r="N41" s="13">
        <v>2.1100000000000001E-2</v>
      </c>
      <c r="O41" s="24">
        <v>3554463</v>
      </c>
      <c r="P41" s="26">
        <v>119.1</v>
      </c>
      <c r="Q41" s="24">
        <v>0</v>
      </c>
      <c r="R41" s="24">
        <v>4233.3654299999998</v>
      </c>
      <c r="S41" s="13">
        <v>1.2026180489999999E-3</v>
      </c>
      <c r="T41" s="13">
        <f t="shared" si="3"/>
        <v>9.6280156055762924E-3</v>
      </c>
      <c r="U41" s="65">
        <f>+R41/'סכום נכסי הקרן'!$C$42</f>
        <v>3.4701334519094671E-3</v>
      </c>
    </row>
    <row r="42" spans="2:21" ht="13.5" thickBot="1" x14ac:dyDescent="0.25">
      <c r="B42" s="61" t="s">
        <v>308</v>
      </c>
      <c r="C42" s="14" t="s">
        <v>309</v>
      </c>
      <c r="D42" s="14" t="s">
        <v>160</v>
      </c>
      <c r="E42" s="14" t="s">
        <v>231</v>
      </c>
      <c r="F42" s="22">
        <v>600</v>
      </c>
      <c r="G42" s="14" t="s">
        <v>306</v>
      </c>
      <c r="H42" s="14" t="s">
        <v>307</v>
      </c>
      <c r="I42" s="14" t="s">
        <v>276</v>
      </c>
      <c r="J42" s="57" t="s">
        <v>2507</v>
      </c>
      <c r="K42" s="24">
        <v>4.0199999999999996</v>
      </c>
      <c r="L42" s="14" t="s">
        <v>49</v>
      </c>
      <c r="M42" s="13">
        <v>3.85E-2</v>
      </c>
      <c r="N42" s="13">
        <v>2.1399999999999999E-2</v>
      </c>
      <c r="O42" s="24">
        <v>2226859.21</v>
      </c>
      <c r="P42" s="26">
        <v>121.06</v>
      </c>
      <c r="Q42" s="24">
        <v>0</v>
      </c>
      <c r="R42" s="24">
        <v>2695.8357599999999</v>
      </c>
      <c r="S42" s="13">
        <v>8.6224430299999995E-4</v>
      </c>
      <c r="T42" s="13">
        <f t="shared" si="3"/>
        <v>6.1311855063149187E-3</v>
      </c>
      <c r="U42" s="65">
        <f>+R42/'סכום נכסי הקרן'!$C$42</f>
        <v>2.2098044703005434E-3</v>
      </c>
    </row>
    <row r="43" spans="2:21" ht="13.5" thickBot="1" x14ac:dyDescent="0.25">
      <c r="B43" s="61" t="s">
        <v>310</v>
      </c>
      <c r="C43" s="14" t="s">
        <v>311</v>
      </c>
      <c r="D43" s="14" t="s">
        <v>160</v>
      </c>
      <c r="E43" s="14" t="s">
        <v>231</v>
      </c>
      <c r="F43" s="22">
        <v>600</v>
      </c>
      <c r="G43" s="14" t="s">
        <v>306</v>
      </c>
      <c r="H43" s="14" t="s">
        <v>307</v>
      </c>
      <c r="I43" s="14" t="s">
        <v>276</v>
      </c>
      <c r="J43" s="57" t="s">
        <v>2507</v>
      </c>
      <c r="K43" s="24">
        <v>6.41</v>
      </c>
      <c r="L43" s="14" t="s">
        <v>49</v>
      </c>
      <c r="M43" s="13">
        <v>2.3900000000000001E-2</v>
      </c>
      <c r="N43" s="13">
        <v>2.5899999999999999E-2</v>
      </c>
      <c r="O43" s="24">
        <v>2568255</v>
      </c>
      <c r="P43" s="26">
        <v>110.53</v>
      </c>
      <c r="Q43" s="24">
        <v>0</v>
      </c>
      <c r="R43" s="24">
        <v>2838.6922500000001</v>
      </c>
      <c r="S43" s="13">
        <v>6.60364429E-4</v>
      </c>
      <c r="T43" s="13">
        <f t="shared" si="3"/>
        <v>6.4560864717101638E-3</v>
      </c>
      <c r="U43" s="65">
        <f>+R43/'סכום נכסי הקרן'!$C$42</f>
        <v>2.326905413502456E-3</v>
      </c>
    </row>
    <row r="44" spans="2:21" ht="13.5" thickBot="1" x14ac:dyDescent="0.25">
      <c r="B44" s="61" t="s">
        <v>312</v>
      </c>
      <c r="C44" s="14" t="s">
        <v>313</v>
      </c>
      <c r="D44" s="14" t="s">
        <v>160</v>
      </c>
      <c r="E44" s="14" t="s">
        <v>231</v>
      </c>
      <c r="F44" s="22">
        <v>600</v>
      </c>
      <c r="G44" s="14" t="s">
        <v>306</v>
      </c>
      <c r="H44" s="14" t="s">
        <v>307</v>
      </c>
      <c r="I44" s="14" t="s">
        <v>276</v>
      </c>
      <c r="J44" s="57" t="s">
        <v>2507</v>
      </c>
      <c r="K44" s="24">
        <v>11.37</v>
      </c>
      <c r="L44" s="14" t="s">
        <v>49</v>
      </c>
      <c r="M44" s="13">
        <v>1.2500000000000001E-2</v>
      </c>
      <c r="N44" s="13">
        <v>3.0099999999999998E-2</v>
      </c>
      <c r="O44" s="24">
        <v>3002000</v>
      </c>
      <c r="P44" s="26">
        <v>90.79</v>
      </c>
      <c r="Q44" s="24">
        <v>0</v>
      </c>
      <c r="R44" s="24">
        <v>2725.5158000000001</v>
      </c>
      <c r="S44" s="13">
        <v>6.9946216899999995E-4</v>
      </c>
      <c r="T44" s="13">
        <f t="shared" si="3"/>
        <v>6.1986873303410414E-3</v>
      </c>
      <c r="U44" s="65">
        <f>+R44/'סכום נכסי הקרן'!$C$42</f>
        <v>2.234133506232131E-3</v>
      </c>
    </row>
    <row r="45" spans="2:21" ht="13.5" thickBot="1" x14ac:dyDescent="0.25">
      <c r="B45" s="61" t="s">
        <v>314</v>
      </c>
      <c r="C45" s="14" t="s">
        <v>315</v>
      </c>
      <c r="D45" s="14" t="s">
        <v>160</v>
      </c>
      <c r="E45" s="14" t="s">
        <v>231</v>
      </c>
      <c r="F45" s="22">
        <v>600</v>
      </c>
      <c r="G45" s="14" t="s">
        <v>306</v>
      </c>
      <c r="H45" s="14" t="s">
        <v>307</v>
      </c>
      <c r="I45" s="14" t="s">
        <v>276</v>
      </c>
      <c r="J45" s="57" t="s">
        <v>2507</v>
      </c>
      <c r="K45" s="24">
        <v>8.3000000000000007</v>
      </c>
      <c r="L45" s="14" t="s">
        <v>49</v>
      </c>
      <c r="M45" s="13">
        <v>0.03</v>
      </c>
      <c r="N45" s="13">
        <v>2.8299999999999999E-2</v>
      </c>
      <c r="O45" s="24">
        <v>574000</v>
      </c>
      <c r="P45" s="26">
        <v>102.81</v>
      </c>
      <c r="Q45" s="24">
        <v>0</v>
      </c>
      <c r="R45" s="24">
        <v>590.12940000000003</v>
      </c>
      <c r="S45" s="13">
        <v>2.2456226E-4</v>
      </c>
      <c r="T45" s="13">
        <f t="shared" si="3"/>
        <v>1.342141415963085E-3</v>
      </c>
      <c r="U45" s="65">
        <f>+R45/'סכום נכסי הקרן'!$C$42</f>
        <v>4.8373517612800623E-4</v>
      </c>
    </row>
    <row r="46" spans="2:21" ht="13.5" thickBot="1" x14ac:dyDescent="0.25">
      <c r="B46" s="61" t="s">
        <v>316</v>
      </c>
      <c r="C46" s="14" t="s">
        <v>317</v>
      </c>
      <c r="D46" s="14" t="s">
        <v>160</v>
      </c>
      <c r="E46" s="14" t="s">
        <v>231</v>
      </c>
      <c r="F46" s="22">
        <v>1418</v>
      </c>
      <c r="G46" s="14" t="s">
        <v>293</v>
      </c>
      <c r="H46" s="14" t="s">
        <v>307</v>
      </c>
      <c r="I46" s="14" t="s">
        <v>276</v>
      </c>
      <c r="J46" s="57" t="s">
        <v>2507</v>
      </c>
      <c r="K46" s="24">
        <v>6.13</v>
      </c>
      <c r="L46" s="14" t="s">
        <v>49</v>
      </c>
      <c r="M46" s="13">
        <v>2.6499999999999999E-2</v>
      </c>
      <c r="N46" s="13">
        <v>2.3699999999999999E-2</v>
      </c>
      <c r="O46" s="24">
        <v>99150.74</v>
      </c>
      <c r="P46" s="26">
        <v>114.04</v>
      </c>
      <c r="Q46" s="24">
        <v>0</v>
      </c>
      <c r="R46" s="24">
        <v>113.0715</v>
      </c>
      <c r="S46" s="13">
        <v>6.68679892243785E-5</v>
      </c>
      <c r="T46" s="13">
        <f t="shared" si="3"/>
        <v>2.5716045178408322E-4</v>
      </c>
      <c r="U46" s="65">
        <f>+R46/'סכום נכסי הקרן'!$C$42</f>
        <v>9.2685878669250936E-5</v>
      </c>
    </row>
    <row r="47" spans="2:21" ht="13.5" thickBot="1" x14ac:dyDescent="0.25">
      <c r="B47" s="61" t="s">
        <v>318</v>
      </c>
      <c r="C47" s="14" t="s">
        <v>319</v>
      </c>
      <c r="D47" s="14" t="s">
        <v>160</v>
      </c>
      <c r="E47" s="14" t="s">
        <v>231</v>
      </c>
      <c r="F47" s="22">
        <v>1420</v>
      </c>
      <c r="G47" s="14" t="s">
        <v>232</v>
      </c>
      <c r="H47" s="14" t="s">
        <v>320</v>
      </c>
      <c r="I47" s="14" t="s">
        <v>96</v>
      </c>
      <c r="J47" s="57" t="s">
        <v>2507</v>
      </c>
      <c r="K47" s="24">
        <v>0.74</v>
      </c>
      <c r="L47" s="14" t="s">
        <v>49</v>
      </c>
      <c r="M47" s="13">
        <v>6.4999999999999997E-3</v>
      </c>
      <c r="N47" s="13">
        <v>2.18E-2</v>
      </c>
      <c r="O47" s="24">
        <v>1945480.8</v>
      </c>
      <c r="P47" s="26">
        <v>110.34</v>
      </c>
      <c r="Q47" s="24">
        <v>0</v>
      </c>
      <c r="R47" s="24">
        <v>2146.6435099999999</v>
      </c>
      <c r="S47" s="13">
        <v>1.7819392279999999E-3</v>
      </c>
      <c r="T47" s="13">
        <f t="shared" si="3"/>
        <v>4.882148152726108E-3</v>
      </c>
      <c r="U47" s="65">
        <f>+R47/'סכום נכסי הקרן'!$C$42</f>
        <v>1.7596258996652114E-3</v>
      </c>
    </row>
    <row r="48" spans="2:21" ht="13.5" thickBot="1" x14ac:dyDescent="0.25">
      <c r="B48" s="61" t="s">
        <v>321</v>
      </c>
      <c r="C48" s="14" t="s">
        <v>322</v>
      </c>
      <c r="D48" s="14" t="s">
        <v>160</v>
      </c>
      <c r="E48" s="14" t="s">
        <v>231</v>
      </c>
      <c r="F48" s="22">
        <v>1420</v>
      </c>
      <c r="G48" s="14" t="s">
        <v>232</v>
      </c>
      <c r="H48" s="14" t="s">
        <v>307</v>
      </c>
      <c r="I48" s="14" t="s">
        <v>276</v>
      </c>
      <c r="J48" s="57" t="s">
        <v>2507</v>
      </c>
      <c r="K48" s="24">
        <v>3.38</v>
      </c>
      <c r="L48" s="14" t="s">
        <v>49</v>
      </c>
      <c r="M48" s="13">
        <v>1.34E-2</v>
      </c>
      <c r="N48" s="13">
        <v>2.5399999999999999E-2</v>
      </c>
      <c r="O48" s="24">
        <v>1991375</v>
      </c>
      <c r="P48" s="26">
        <v>108.45</v>
      </c>
      <c r="Q48" s="24">
        <v>21.339040000000001</v>
      </c>
      <c r="R48" s="24">
        <v>2180.9852299999998</v>
      </c>
      <c r="S48" s="13">
        <v>6.9348354900000003E-4</v>
      </c>
      <c r="T48" s="13">
        <f t="shared" si="3"/>
        <v>4.9602521155305505E-3</v>
      </c>
      <c r="U48" s="65">
        <f>+R48/'סכום נכסי הקרן'!$C$42</f>
        <v>1.7877761629341462E-3</v>
      </c>
    </row>
    <row r="49" spans="2:21" ht="13.5" thickBot="1" x14ac:dyDescent="0.25">
      <c r="B49" s="61" t="s">
        <v>323</v>
      </c>
      <c r="C49" s="14" t="s">
        <v>324</v>
      </c>
      <c r="D49" s="14" t="s">
        <v>160</v>
      </c>
      <c r="E49" s="14" t="s">
        <v>231</v>
      </c>
      <c r="F49" s="22">
        <v>1420</v>
      </c>
      <c r="G49" s="14" t="s">
        <v>232</v>
      </c>
      <c r="H49" s="14" t="s">
        <v>307</v>
      </c>
      <c r="I49" s="14" t="s">
        <v>276</v>
      </c>
      <c r="J49" s="57" t="s">
        <v>2507</v>
      </c>
      <c r="K49" s="24">
        <v>3.11</v>
      </c>
      <c r="L49" s="14" t="s">
        <v>49</v>
      </c>
      <c r="M49" s="13">
        <v>1.77E-2</v>
      </c>
      <c r="N49" s="13">
        <v>2.3900000000000001E-2</v>
      </c>
      <c r="O49" s="24">
        <v>145648.65</v>
      </c>
      <c r="P49" s="26">
        <v>109.35</v>
      </c>
      <c r="Q49" s="24">
        <v>0</v>
      </c>
      <c r="R49" s="24">
        <v>159.26679999999999</v>
      </c>
      <c r="S49" s="13">
        <v>5.2830926934549801E-5</v>
      </c>
      <c r="T49" s="13">
        <f t="shared" si="3"/>
        <v>3.6222321488797108E-4</v>
      </c>
      <c r="U49" s="65">
        <f>+R49/'סכום נכסי הקרן'!$C$42</f>
        <v>1.3055264413083627E-4</v>
      </c>
    </row>
    <row r="50" spans="2:21" ht="13.5" thickBot="1" x14ac:dyDescent="0.25">
      <c r="B50" s="61" t="s">
        <v>325</v>
      </c>
      <c r="C50" s="14" t="s">
        <v>326</v>
      </c>
      <c r="D50" s="14" t="s">
        <v>160</v>
      </c>
      <c r="E50" s="14" t="s">
        <v>231</v>
      </c>
      <c r="F50" s="22">
        <v>1420</v>
      </c>
      <c r="G50" s="14" t="s">
        <v>232</v>
      </c>
      <c r="H50" s="14" t="s">
        <v>307</v>
      </c>
      <c r="I50" s="14" t="s">
        <v>276</v>
      </c>
      <c r="J50" s="57" t="s">
        <v>2507</v>
      </c>
      <c r="K50" s="24">
        <v>6.16</v>
      </c>
      <c r="L50" s="14" t="s">
        <v>49</v>
      </c>
      <c r="M50" s="13">
        <v>2.4799999999999999E-2</v>
      </c>
      <c r="N50" s="13">
        <v>2.8500000000000001E-2</v>
      </c>
      <c r="O50" s="24">
        <v>1656000</v>
      </c>
      <c r="P50" s="26">
        <v>109.05</v>
      </c>
      <c r="Q50" s="24">
        <v>0</v>
      </c>
      <c r="R50" s="24">
        <v>1805.8679999999999</v>
      </c>
      <c r="S50" s="13">
        <v>5.0265746699999997E-4</v>
      </c>
      <c r="T50" s="13">
        <f t="shared" si="3"/>
        <v>4.107116565557358E-3</v>
      </c>
      <c r="U50" s="65">
        <f>+R50/'סכום נכסי הקרן'!$C$42</f>
        <v>1.4802886876063626E-3</v>
      </c>
    </row>
    <row r="51" spans="2:21" ht="13.5" thickBot="1" x14ac:dyDescent="0.25">
      <c r="B51" s="61" t="s">
        <v>327</v>
      </c>
      <c r="C51" s="14" t="s">
        <v>328</v>
      </c>
      <c r="D51" s="14" t="s">
        <v>160</v>
      </c>
      <c r="E51" s="14" t="s">
        <v>231</v>
      </c>
      <c r="F51" s="22">
        <v>1420</v>
      </c>
      <c r="G51" s="14" t="s">
        <v>232</v>
      </c>
      <c r="H51" s="14" t="s">
        <v>320</v>
      </c>
      <c r="I51" s="14" t="s">
        <v>96</v>
      </c>
      <c r="J51" s="57" t="s">
        <v>2507</v>
      </c>
      <c r="K51" s="24">
        <v>7.49</v>
      </c>
      <c r="L51" s="14" t="s">
        <v>49</v>
      </c>
      <c r="M51" s="13">
        <v>8.9999999999999993E-3</v>
      </c>
      <c r="N51" s="13">
        <v>3.04E-2</v>
      </c>
      <c r="O51" s="24">
        <v>2359145</v>
      </c>
      <c r="P51" s="26">
        <v>93.65</v>
      </c>
      <c r="Q51" s="24">
        <v>11.23287</v>
      </c>
      <c r="R51" s="24">
        <v>2220.5721600000002</v>
      </c>
      <c r="S51" s="13">
        <v>9.1556409800000005E-4</v>
      </c>
      <c r="T51" s="13">
        <f t="shared" si="3"/>
        <v>5.050285349400668E-3</v>
      </c>
      <c r="U51" s="65">
        <f>+R51/'סכום נכסי הקרן'!$C$42</f>
        <v>1.8202259791200832E-3</v>
      </c>
    </row>
    <row r="52" spans="2:21" ht="13.5" thickBot="1" x14ac:dyDescent="0.25">
      <c r="B52" s="61" t="s">
        <v>329</v>
      </c>
      <c r="C52" s="14" t="s">
        <v>330</v>
      </c>
      <c r="D52" s="14" t="s">
        <v>160</v>
      </c>
      <c r="E52" s="14" t="s">
        <v>231</v>
      </c>
      <c r="F52" s="22">
        <v>1420</v>
      </c>
      <c r="G52" s="14" t="s">
        <v>232</v>
      </c>
      <c r="H52" s="14" t="s">
        <v>320</v>
      </c>
      <c r="I52" s="14" t="s">
        <v>96</v>
      </c>
      <c r="J52" s="57" t="s">
        <v>2507</v>
      </c>
      <c r="K52" s="24">
        <v>11.03</v>
      </c>
      <c r="L52" s="14" t="s">
        <v>49</v>
      </c>
      <c r="M52" s="13">
        <v>1.6899999999999998E-2</v>
      </c>
      <c r="N52" s="13">
        <v>3.3700000000000001E-2</v>
      </c>
      <c r="O52" s="24">
        <v>1906000</v>
      </c>
      <c r="P52" s="26">
        <v>91.53</v>
      </c>
      <c r="Q52" s="24">
        <v>17.984359999999999</v>
      </c>
      <c r="R52" s="24">
        <v>1762.5461600000001</v>
      </c>
      <c r="S52" s="13">
        <v>4.36859379E-4</v>
      </c>
      <c r="T52" s="13">
        <f t="shared" si="3"/>
        <v>4.0085889618153205E-3</v>
      </c>
      <c r="U52" s="65">
        <f>+R52/'סכום נכסי הקרן'!$C$42</f>
        <v>1.4447773270427485E-3</v>
      </c>
    </row>
    <row r="53" spans="2:21" ht="13.5" thickBot="1" x14ac:dyDescent="0.25">
      <c r="B53" s="61" t="s">
        <v>331</v>
      </c>
      <c r="C53" s="14" t="s">
        <v>332</v>
      </c>
      <c r="D53" s="14" t="s">
        <v>160</v>
      </c>
      <c r="E53" s="14" t="s">
        <v>231</v>
      </c>
      <c r="F53" s="22">
        <v>1300</v>
      </c>
      <c r="G53" s="14" t="s">
        <v>232</v>
      </c>
      <c r="H53" s="14" t="s">
        <v>333</v>
      </c>
      <c r="I53" s="14" t="s">
        <v>96</v>
      </c>
      <c r="J53" s="57" t="s">
        <v>2507</v>
      </c>
      <c r="K53" s="24">
        <v>5.67</v>
      </c>
      <c r="L53" s="14" t="s">
        <v>49</v>
      </c>
      <c r="M53" s="13">
        <v>6.4999999999999997E-3</v>
      </c>
      <c r="N53" s="13">
        <v>2.8799999999999999E-2</v>
      </c>
      <c r="O53" s="24">
        <v>1684765.6</v>
      </c>
      <c r="P53" s="26">
        <v>97.78</v>
      </c>
      <c r="Q53" s="24">
        <v>0</v>
      </c>
      <c r="R53" s="24">
        <v>1647.3638000000001</v>
      </c>
      <c r="S53" s="13">
        <v>7.8923153799999996E-4</v>
      </c>
      <c r="T53" s="13">
        <f t="shared" si="3"/>
        <v>3.7466277449290418E-3</v>
      </c>
      <c r="U53" s="65">
        <f>+R53/'סכום נכסי הקרן'!$C$42</f>
        <v>1.3503611545872848E-3</v>
      </c>
    </row>
    <row r="54" spans="2:21" ht="13.5" thickBot="1" x14ac:dyDescent="0.25">
      <c r="B54" s="61" t="s">
        <v>334</v>
      </c>
      <c r="C54" s="14" t="s">
        <v>335</v>
      </c>
      <c r="D54" s="14" t="s">
        <v>160</v>
      </c>
      <c r="E54" s="14" t="s">
        <v>231</v>
      </c>
      <c r="F54" s="22">
        <v>1300</v>
      </c>
      <c r="G54" s="14" t="s">
        <v>232</v>
      </c>
      <c r="H54" s="14" t="s">
        <v>333</v>
      </c>
      <c r="I54" s="14" t="s">
        <v>96</v>
      </c>
      <c r="J54" s="57" t="s">
        <v>2507</v>
      </c>
      <c r="K54" s="24">
        <v>8.67</v>
      </c>
      <c r="L54" s="14" t="s">
        <v>49</v>
      </c>
      <c r="M54" s="13">
        <v>2.64E-2</v>
      </c>
      <c r="N54" s="13">
        <v>2.9600000000000001E-2</v>
      </c>
      <c r="O54" s="24">
        <v>338200</v>
      </c>
      <c r="P54" s="26">
        <v>99.71</v>
      </c>
      <c r="Q54" s="24">
        <v>0</v>
      </c>
      <c r="R54" s="24">
        <v>337.21922000000001</v>
      </c>
      <c r="S54" s="13">
        <v>1.1273333330000001E-3</v>
      </c>
      <c r="T54" s="13">
        <f t="shared" si="3"/>
        <v>7.6694345582641206E-4</v>
      </c>
      <c r="U54" s="65">
        <f>+R54/'סכום נכסי הקרן'!$C$42</f>
        <v>2.7642208434361832E-4</v>
      </c>
    </row>
    <row r="55" spans="2:21" ht="13.5" thickBot="1" x14ac:dyDescent="0.25">
      <c r="B55" s="61" t="s">
        <v>336</v>
      </c>
      <c r="C55" s="14" t="s">
        <v>337</v>
      </c>
      <c r="D55" s="14" t="s">
        <v>160</v>
      </c>
      <c r="E55" s="14" t="s">
        <v>231</v>
      </c>
      <c r="F55" s="22">
        <v>387</v>
      </c>
      <c r="G55" s="14" t="s">
        <v>338</v>
      </c>
      <c r="H55" s="14" t="s">
        <v>333</v>
      </c>
      <c r="I55" s="14" t="s">
        <v>96</v>
      </c>
      <c r="J55" s="57" t="s">
        <v>2507</v>
      </c>
      <c r="K55" s="24">
        <v>3.65</v>
      </c>
      <c r="L55" s="14" t="s">
        <v>49</v>
      </c>
      <c r="M55" s="13">
        <v>5.0000000000000001E-3</v>
      </c>
      <c r="N55" s="13">
        <v>2.69E-2</v>
      </c>
      <c r="O55" s="24">
        <v>898000</v>
      </c>
      <c r="P55" s="26">
        <v>100.59</v>
      </c>
      <c r="Q55" s="24">
        <v>0</v>
      </c>
      <c r="R55" s="24">
        <v>903.29819999999995</v>
      </c>
      <c r="S55" s="13">
        <v>1.310943163E-3</v>
      </c>
      <c r="T55" s="13">
        <f t="shared" si="3"/>
        <v>2.0543865890852173E-3</v>
      </c>
      <c r="U55" s="65">
        <f>+R55/'סכום נכסי הקרן'!$C$42</f>
        <v>7.4044288231210132E-4</v>
      </c>
    </row>
    <row r="56" spans="2:21" ht="13.5" thickBot="1" x14ac:dyDescent="0.25">
      <c r="B56" s="61" t="s">
        <v>339</v>
      </c>
      <c r="C56" s="14" t="s">
        <v>340</v>
      </c>
      <c r="D56" s="14" t="s">
        <v>160</v>
      </c>
      <c r="E56" s="14" t="s">
        <v>231</v>
      </c>
      <c r="F56" s="22">
        <v>1328</v>
      </c>
      <c r="G56" s="14" t="s">
        <v>232</v>
      </c>
      <c r="H56" s="14" t="s">
        <v>333</v>
      </c>
      <c r="I56" s="14" t="s">
        <v>96</v>
      </c>
      <c r="J56" s="57" t="s">
        <v>2507</v>
      </c>
      <c r="K56" s="24">
        <v>2.2799999999999998</v>
      </c>
      <c r="L56" s="14" t="s">
        <v>49</v>
      </c>
      <c r="M56" s="13">
        <v>3.2000000000000001E-2</v>
      </c>
      <c r="N56" s="13">
        <v>2.4500000000000001E-2</v>
      </c>
      <c r="O56" s="24">
        <v>80000</v>
      </c>
      <c r="P56" s="26">
        <v>114.84</v>
      </c>
      <c r="Q56" s="24">
        <v>0</v>
      </c>
      <c r="R56" s="24">
        <v>91.872</v>
      </c>
      <c r="S56" s="13">
        <v>5.7026945802161002E-5</v>
      </c>
      <c r="T56" s="13">
        <f t="shared" si="3"/>
        <v>2.0894606533306177E-4</v>
      </c>
      <c r="U56" s="65">
        <f>+R56/'סכום נכסי הקרן'!$C$42</f>
        <v>7.5308429136443941E-5</v>
      </c>
    </row>
    <row r="57" spans="2:21" ht="13.5" thickBot="1" x14ac:dyDescent="0.25">
      <c r="B57" s="61" t="s">
        <v>341</v>
      </c>
      <c r="C57" s="14" t="s">
        <v>342</v>
      </c>
      <c r="D57" s="14" t="s">
        <v>160</v>
      </c>
      <c r="E57" s="14" t="s">
        <v>231</v>
      </c>
      <c r="F57" s="22">
        <v>1328</v>
      </c>
      <c r="G57" s="14" t="s">
        <v>232</v>
      </c>
      <c r="H57" s="14" t="s">
        <v>333</v>
      </c>
      <c r="I57" s="14" t="s">
        <v>96</v>
      </c>
      <c r="J57" s="57" t="s">
        <v>2507</v>
      </c>
      <c r="K57" s="24">
        <v>4.04</v>
      </c>
      <c r="L57" s="14" t="s">
        <v>49</v>
      </c>
      <c r="M57" s="13">
        <v>1.14E-2</v>
      </c>
      <c r="N57" s="13">
        <v>2.5999999999999999E-2</v>
      </c>
      <c r="O57" s="24">
        <v>1110000</v>
      </c>
      <c r="P57" s="26">
        <v>103.86</v>
      </c>
      <c r="Q57" s="24">
        <v>0</v>
      </c>
      <c r="R57" s="24">
        <v>1152.846</v>
      </c>
      <c r="S57" s="13">
        <v>4.6974523299999997E-4</v>
      </c>
      <c r="T57" s="13">
        <f t="shared" si="3"/>
        <v>2.6219374307183793E-3</v>
      </c>
      <c r="U57" s="65">
        <f>+R57/'סכום נכסי הקרן'!$C$42</f>
        <v>9.449997964149344E-4</v>
      </c>
    </row>
    <row r="58" spans="2:21" ht="13.5" thickBot="1" x14ac:dyDescent="0.25">
      <c r="B58" s="61" t="s">
        <v>343</v>
      </c>
      <c r="C58" s="14" t="s">
        <v>344</v>
      </c>
      <c r="D58" s="14" t="s">
        <v>160</v>
      </c>
      <c r="E58" s="14" t="s">
        <v>231</v>
      </c>
      <c r="F58" s="22">
        <v>1328</v>
      </c>
      <c r="G58" s="14" t="s">
        <v>232</v>
      </c>
      <c r="H58" s="14" t="s">
        <v>333</v>
      </c>
      <c r="I58" s="14" t="s">
        <v>96</v>
      </c>
      <c r="J58" s="57" t="s">
        <v>2507</v>
      </c>
      <c r="K58" s="24">
        <v>6.31</v>
      </c>
      <c r="L58" s="14" t="s">
        <v>49</v>
      </c>
      <c r="M58" s="13">
        <v>9.1999999999999998E-3</v>
      </c>
      <c r="N58" s="13">
        <v>3.0200000000000001E-2</v>
      </c>
      <c r="O58" s="24">
        <v>5485287</v>
      </c>
      <c r="P58" s="26">
        <v>97.97</v>
      </c>
      <c r="Q58" s="24">
        <v>56.336590000000001</v>
      </c>
      <c r="R58" s="24">
        <v>5430.2722599999997</v>
      </c>
      <c r="S58" s="13">
        <v>2.2557296019999999E-3</v>
      </c>
      <c r="T58" s="13">
        <f t="shared" si="3"/>
        <v>1.2350161337668418E-2</v>
      </c>
      <c r="U58" s="65">
        <f>+R58/'סכום נכסי הקרן'!$C$42</f>
        <v>4.4512503666384456E-3</v>
      </c>
    </row>
    <row r="59" spans="2:21" ht="13.5" thickBot="1" x14ac:dyDescent="0.25">
      <c r="B59" s="61" t="s">
        <v>345</v>
      </c>
      <c r="C59" s="14" t="s">
        <v>346</v>
      </c>
      <c r="D59" s="14" t="s">
        <v>160</v>
      </c>
      <c r="E59" s="14" t="s">
        <v>231</v>
      </c>
      <c r="F59" s="22">
        <v>1300</v>
      </c>
      <c r="G59" s="14" t="s">
        <v>232</v>
      </c>
      <c r="H59" s="14" t="s">
        <v>333</v>
      </c>
      <c r="I59" s="14" t="s">
        <v>96</v>
      </c>
      <c r="J59" s="57" t="s">
        <v>2507</v>
      </c>
      <c r="K59" s="24">
        <v>2.37</v>
      </c>
      <c r="L59" s="14" t="s">
        <v>49</v>
      </c>
      <c r="M59" s="13">
        <v>2.3400000000000001E-2</v>
      </c>
      <c r="N59" s="13">
        <v>2.53E-2</v>
      </c>
      <c r="O59" s="24">
        <v>4171630.14</v>
      </c>
      <c r="P59" s="26">
        <v>112.87</v>
      </c>
      <c r="Q59" s="24">
        <v>0</v>
      </c>
      <c r="R59" s="24">
        <v>4708.5189399999999</v>
      </c>
      <c r="S59" s="13">
        <v>1.611288925E-3</v>
      </c>
      <c r="T59" s="13">
        <f t="shared" si="3"/>
        <v>1.0708665382915346E-2</v>
      </c>
      <c r="U59" s="65">
        <f>+R59/'סכום נכסי הקרן'!$C$42</f>
        <v>3.8596217011776621E-3</v>
      </c>
    </row>
    <row r="60" spans="2:21" ht="13.5" thickBot="1" x14ac:dyDescent="0.25">
      <c r="B60" s="61" t="s">
        <v>347</v>
      </c>
      <c r="C60" s="14" t="s">
        <v>348</v>
      </c>
      <c r="D60" s="14" t="s">
        <v>160</v>
      </c>
      <c r="E60" s="14" t="s">
        <v>231</v>
      </c>
      <c r="F60" s="22">
        <v>1327</v>
      </c>
      <c r="G60" s="14" t="s">
        <v>232</v>
      </c>
      <c r="H60" s="14" t="s">
        <v>333</v>
      </c>
      <c r="I60" s="14" t="s">
        <v>96</v>
      </c>
      <c r="J60" s="57" t="s">
        <v>2507</v>
      </c>
      <c r="K60" s="24">
        <v>2.02</v>
      </c>
      <c r="L60" s="14" t="s">
        <v>49</v>
      </c>
      <c r="M60" s="13">
        <v>1.34E-2</v>
      </c>
      <c r="N60" s="13">
        <v>2.1899999999999999E-2</v>
      </c>
      <c r="O60" s="24">
        <v>158785.71</v>
      </c>
      <c r="P60" s="26">
        <v>110.98</v>
      </c>
      <c r="Q60" s="24">
        <v>0</v>
      </c>
      <c r="R60" s="24">
        <v>176.22038000000001</v>
      </c>
      <c r="S60" s="13">
        <v>2.9780721E-4</v>
      </c>
      <c r="T60" s="13">
        <f t="shared" si="3"/>
        <v>4.0078103265953687E-4</v>
      </c>
      <c r="U60" s="65">
        <f>+R60/'סכום נכסי הקרן'!$C$42</f>
        <v>1.4444966910078397E-4</v>
      </c>
    </row>
    <row r="61" spans="2:21" ht="13.5" thickBot="1" x14ac:dyDescent="0.25">
      <c r="B61" s="61" t="s">
        <v>349</v>
      </c>
      <c r="C61" s="14" t="s">
        <v>350</v>
      </c>
      <c r="D61" s="14" t="s">
        <v>160</v>
      </c>
      <c r="E61" s="14" t="s">
        <v>231</v>
      </c>
      <c r="F61" s="22">
        <v>1327</v>
      </c>
      <c r="G61" s="14" t="s">
        <v>232</v>
      </c>
      <c r="H61" s="14" t="s">
        <v>333</v>
      </c>
      <c r="I61" s="14" t="s">
        <v>96</v>
      </c>
      <c r="J61" s="57" t="s">
        <v>2507</v>
      </c>
      <c r="K61" s="24">
        <v>4.1100000000000003</v>
      </c>
      <c r="L61" s="14" t="s">
        <v>49</v>
      </c>
      <c r="M61" s="13">
        <v>6.8999999999999999E-3</v>
      </c>
      <c r="N61" s="13">
        <v>2.5700000000000001E-2</v>
      </c>
      <c r="O61" s="24">
        <v>208120</v>
      </c>
      <c r="P61" s="26">
        <v>103.48</v>
      </c>
      <c r="Q61" s="24">
        <v>0</v>
      </c>
      <c r="R61" s="24">
        <v>215.36258000000001</v>
      </c>
      <c r="S61" s="13">
        <v>1.206632653E-3</v>
      </c>
      <c r="T61" s="13">
        <f t="shared" si="3"/>
        <v>4.8980280946291305E-4</v>
      </c>
      <c r="U61" s="65">
        <f>+R61/'סכום נכסי הקרן'!$C$42</f>
        <v>1.7653493550343676E-4</v>
      </c>
    </row>
    <row r="62" spans="2:21" ht="13.5" thickBot="1" x14ac:dyDescent="0.25">
      <c r="B62" s="61" t="s">
        <v>351</v>
      </c>
      <c r="C62" s="14" t="s">
        <v>352</v>
      </c>
      <c r="D62" s="14" t="s">
        <v>160</v>
      </c>
      <c r="E62" s="14" t="s">
        <v>231</v>
      </c>
      <c r="F62" s="22">
        <v>1327</v>
      </c>
      <c r="G62" s="14" t="s">
        <v>232</v>
      </c>
      <c r="H62" s="14" t="s">
        <v>333</v>
      </c>
      <c r="I62" s="14" t="s">
        <v>96</v>
      </c>
      <c r="J62" s="57" t="s">
        <v>2507</v>
      </c>
      <c r="K62" s="24">
        <v>3.61</v>
      </c>
      <c r="L62" s="14" t="s">
        <v>49</v>
      </c>
      <c r="M62" s="13">
        <v>1.8200000000000001E-2</v>
      </c>
      <c r="N62" s="13">
        <v>2.4199999999999999E-2</v>
      </c>
      <c r="O62" s="24">
        <v>52049.2</v>
      </c>
      <c r="P62" s="26">
        <v>109.37</v>
      </c>
      <c r="Q62" s="24">
        <v>0</v>
      </c>
      <c r="R62" s="24">
        <v>56.926209999999998</v>
      </c>
      <c r="S62" s="13">
        <v>1.0400232700000001E-4</v>
      </c>
      <c r="T62" s="13">
        <f t="shared" si="3"/>
        <v>1.2946825576697573E-4</v>
      </c>
      <c r="U62" s="65">
        <f>+R62/'סכום נכסי הקרן'!$C$42</f>
        <v>4.6663003437296743E-5</v>
      </c>
    </row>
    <row r="63" spans="2:21" ht="13.5" thickBot="1" x14ac:dyDescent="0.25">
      <c r="B63" s="61" t="s">
        <v>353</v>
      </c>
      <c r="C63" s="14" t="s">
        <v>354</v>
      </c>
      <c r="D63" s="14" t="s">
        <v>160</v>
      </c>
      <c r="E63" s="14" t="s">
        <v>231</v>
      </c>
      <c r="F63" s="22">
        <v>1327</v>
      </c>
      <c r="G63" s="14" t="s">
        <v>232</v>
      </c>
      <c r="H63" s="14" t="s">
        <v>333</v>
      </c>
      <c r="I63" s="14" t="s">
        <v>96</v>
      </c>
      <c r="J63" s="57" t="s">
        <v>2507</v>
      </c>
      <c r="K63" s="24">
        <v>4.4000000000000004</v>
      </c>
      <c r="L63" s="14" t="s">
        <v>49</v>
      </c>
      <c r="M63" s="13">
        <v>7.7999999999999996E-3</v>
      </c>
      <c r="N63" s="13">
        <v>2.5600000000000001E-2</v>
      </c>
      <c r="O63" s="24">
        <v>445279.38</v>
      </c>
      <c r="P63" s="26">
        <v>102.44</v>
      </c>
      <c r="Q63" s="24">
        <v>0</v>
      </c>
      <c r="R63" s="24">
        <v>456.14420000000001</v>
      </c>
      <c r="S63" s="13">
        <v>1.131299237E-3</v>
      </c>
      <c r="T63" s="13">
        <f t="shared" si="3"/>
        <v>1.0374165775698494E-3</v>
      </c>
      <c r="U63" s="65">
        <f>+R63/'סכום נכסי הקרן'!$C$42</f>
        <v>3.739061211435466E-4</v>
      </c>
    </row>
    <row r="64" spans="2:21" ht="13.5" thickBot="1" x14ac:dyDescent="0.25">
      <c r="B64" s="61" t="s">
        <v>355</v>
      </c>
      <c r="C64" s="14" t="s">
        <v>356</v>
      </c>
      <c r="D64" s="14" t="s">
        <v>160</v>
      </c>
      <c r="E64" s="14" t="s">
        <v>231</v>
      </c>
      <c r="F64" s="22">
        <v>1327</v>
      </c>
      <c r="G64" s="14" t="s">
        <v>232</v>
      </c>
      <c r="H64" s="14" t="s">
        <v>333</v>
      </c>
      <c r="I64" s="14" t="s">
        <v>96</v>
      </c>
      <c r="J64" s="57" t="s">
        <v>2507</v>
      </c>
      <c r="K64" s="24">
        <v>1.86</v>
      </c>
      <c r="L64" s="14" t="s">
        <v>49</v>
      </c>
      <c r="M64" s="13">
        <v>2E-3</v>
      </c>
      <c r="N64" s="13">
        <v>2.0299999999999999E-2</v>
      </c>
      <c r="O64" s="24">
        <v>262500</v>
      </c>
      <c r="P64" s="26">
        <v>106.67</v>
      </c>
      <c r="Q64" s="24">
        <v>0</v>
      </c>
      <c r="R64" s="24">
        <v>280.00875000000002</v>
      </c>
      <c r="S64" s="13">
        <v>8.3333333299999998E-4</v>
      </c>
      <c r="T64" s="13">
        <f t="shared" si="3"/>
        <v>6.368287026659805E-4</v>
      </c>
      <c r="U64" s="65">
        <f>+R64/'סכום נכסי הקרן'!$C$42</f>
        <v>2.295260700426599E-4</v>
      </c>
    </row>
    <row r="65" spans="2:21" ht="13.5" thickBot="1" x14ac:dyDescent="0.25">
      <c r="B65" s="61" t="s">
        <v>357</v>
      </c>
      <c r="C65" s="14" t="s">
        <v>358</v>
      </c>
      <c r="D65" s="14" t="s">
        <v>160</v>
      </c>
      <c r="E65" s="14" t="s">
        <v>231</v>
      </c>
      <c r="F65" s="22">
        <v>1327</v>
      </c>
      <c r="G65" s="14" t="s">
        <v>232</v>
      </c>
      <c r="H65" s="14" t="s">
        <v>333</v>
      </c>
      <c r="I65" s="14" t="s">
        <v>96</v>
      </c>
      <c r="J65" s="57" t="s">
        <v>2507</v>
      </c>
      <c r="K65" s="24">
        <v>4.12</v>
      </c>
      <c r="L65" s="14" t="s">
        <v>49</v>
      </c>
      <c r="M65" s="13">
        <v>6.8999999999999999E-3</v>
      </c>
      <c r="N65" s="13">
        <v>2.3400000000000001E-2</v>
      </c>
      <c r="O65" s="24">
        <v>153120</v>
      </c>
      <c r="P65" s="26">
        <v>104.43</v>
      </c>
      <c r="Q65" s="24">
        <v>0</v>
      </c>
      <c r="R65" s="24">
        <v>159.90322</v>
      </c>
      <c r="S65" s="13">
        <v>7.9090908999999998E-4</v>
      </c>
      <c r="T65" s="13">
        <f t="shared" si="3"/>
        <v>3.6367063580946261E-4</v>
      </c>
      <c r="U65" s="65">
        <f>+R65/'סכום נכסי הקרן'!$C$42</f>
        <v>1.3107432419082209E-4</v>
      </c>
    </row>
    <row r="66" spans="2:21" ht="13.5" thickBot="1" x14ac:dyDescent="0.25">
      <c r="B66" s="61" t="s">
        <v>359</v>
      </c>
      <c r="C66" s="14" t="s">
        <v>360</v>
      </c>
      <c r="D66" s="14" t="s">
        <v>160</v>
      </c>
      <c r="E66" s="14" t="s">
        <v>231</v>
      </c>
      <c r="F66" s="22">
        <v>1327</v>
      </c>
      <c r="G66" s="14" t="s">
        <v>232</v>
      </c>
      <c r="H66" s="14" t="s">
        <v>333</v>
      </c>
      <c r="I66" s="14" t="s">
        <v>96</v>
      </c>
      <c r="J66" s="57" t="s">
        <v>2507</v>
      </c>
      <c r="K66" s="24">
        <v>6.02</v>
      </c>
      <c r="L66" s="14" t="s">
        <v>49</v>
      </c>
      <c r="M66" s="13">
        <v>2.5999999999999999E-2</v>
      </c>
      <c r="N66" s="13">
        <v>2.76E-2</v>
      </c>
      <c r="O66" s="24">
        <v>400000</v>
      </c>
      <c r="P66" s="26">
        <v>99.18</v>
      </c>
      <c r="Q66" s="24">
        <v>0</v>
      </c>
      <c r="R66" s="24">
        <v>396.72</v>
      </c>
      <c r="S66" s="13">
        <v>7.46268656E-4</v>
      </c>
      <c r="T66" s="13">
        <f t="shared" si="3"/>
        <v>9.0226710030185775E-4</v>
      </c>
      <c r="U66" s="65">
        <f>+R66/'סכום נכסי הקרן'!$C$42</f>
        <v>3.2519548945282616E-4</v>
      </c>
    </row>
    <row r="67" spans="2:21" ht="13.5" thickBot="1" x14ac:dyDescent="0.25">
      <c r="B67" s="61" t="s">
        <v>361</v>
      </c>
      <c r="C67" s="14" t="s">
        <v>362</v>
      </c>
      <c r="D67" s="14" t="s">
        <v>160</v>
      </c>
      <c r="E67" s="14" t="s">
        <v>231</v>
      </c>
      <c r="F67" s="22">
        <v>759</v>
      </c>
      <c r="G67" s="14" t="s">
        <v>232</v>
      </c>
      <c r="H67" s="14" t="s">
        <v>333</v>
      </c>
      <c r="I67" s="14" t="s">
        <v>96</v>
      </c>
      <c r="J67" s="57" t="s">
        <v>2507</v>
      </c>
      <c r="K67" s="24">
        <v>1.21</v>
      </c>
      <c r="L67" s="14" t="s">
        <v>49</v>
      </c>
      <c r="M67" s="13">
        <v>4.7500000000000001E-2</v>
      </c>
      <c r="N67" s="13">
        <v>2.4899999999999999E-2</v>
      </c>
      <c r="O67" s="24">
        <v>1552535.32</v>
      </c>
      <c r="P67" s="26">
        <v>140.54</v>
      </c>
      <c r="Q67" s="24">
        <v>0</v>
      </c>
      <c r="R67" s="24">
        <v>2181.9331400000001</v>
      </c>
      <c r="S67" s="13">
        <v>1.0831526109999999E-3</v>
      </c>
      <c r="T67" s="13">
        <f t="shared" si="3"/>
        <v>4.9624079635015306E-3</v>
      </c>
      <c r="U67" s="65">
        <f>+R67/'סכום נכסי הקרן'!$C$42</f>
        <v>1.7885531745705835E-3</v>
      </c>
    </row>
    <row r="68" spans="2:21" ht="13.5" thickBot="1" x14ac:dyDescent="0.25">
      <c r="B68" s="61" t="s">
        <v>363</v>
      </c>
      <c r="C68" s="14" t="s">
        <v>364</v>
      </c>
      <c r="D68" s="14" t="s">
        <v>160</v>
      </c>
      <c r="E68" s="14" t="s">
        <v>231</v>
      </c>
      <c r="F68" s="22">
        <v>759</v>
      </c>
      <c r="G68" s="14" t="s">
        <v>232</v>
      </c>
      <c r="H68" s="14" t="s">
        <v>333</v>
      </c>
      <c r="I68" s="14" t="s">
        <v>96</v>
      </c>
      <c r="J68" s="57" t="s">
        <v>2507</v>
      </c>
      <c r="K68" s="24">
        <v>4.07</v>
      </c>
      <c r="L68" s="14" t="s">
        <v>49</v>
      </c>
      <c r="M68" s="13">
        <v>5.0000000000000001E-3</v>
      </c>
      <c r="N68" s="13">
        <v>2.7199999999999998E-2</v>
      </c>
      <c r="O68" s="24">
        <v>76000</v>
      </c>
      <c r="P68" s="26">
        <v>101.54</v>
      </c>
      <c r="Q68" s="24">
        <v>0</v>
      </c>
      <c r="R68" s="24">
        <v>77.170400000000001</v>
      </c>
      <c r="S68" s="13">
        <v>4.0367238637701798E-5</v>
      </c>
      <c r="T68" s="13">
        <f t="shared" si="3"/>
        <v>1.7550996430009698E-4</v>
      </c>
      <c r="U68" s="65">
        <f>+R68/'סכום נכסי הקרן'!$C$42</f>
        <v>6.3257375477088055E-5</v>
      </c>
    </row>
    <row r="69" spans="2:21" ht="13.5" thickBot="1" x14ac:dyDescent="0.25">
      <c r="B69" s="61" t="s">
        <v>365</v>
      </c>
      <c r="C69" s="14" t="s">
        <v>366</v>
      </c>
      <c r="D69" s="14" t="s">
        <v>160</v>
      </c>
      <c r="E69" s="14" t="s">
        <v>231</v>
      </c>
      <c r="F69" s="22">
        <v>767</v>
      </c>
      <c r="G69" s="14" t="s">
        <v>367</v>
      </c>
      <c r="H69" s="14" t="s">
        <v>333</v>
      </c>
      <c r="I69" s="14" t="s">
        <v>96</v>
      </c>
      <c r="J69" s="57" t="s">
        <v>2507</v>
      </c>
      <c r="K69" s="24">
        <v>5.04</v>
      </c>
      <c r="L69" s="14" t="s">
        <v>49</v>
      </c>
      <c r="M69" s="13">
        <v>4.4000000000000003E-3</v>
      </c>
      <c r="N69" s="13">
        <v>2.47E-2</v>
      </c>
      <c r="O69" s="24">
        <v>424583.33</v>
      </c>
      <c r="P69" s="26">
        <v>100.57</v>
      </c>
      <c r="Q69" s="24">
        <v>0</v>
      </c>
      <c r="R69" s="24">
        <v>427.00344999999999</v>
      </c>
      <c r="S69" s="13">
        <v>4.7611372799999998E-4</v>
      </c>
      <c r="T69" s="13">
        <f t="shared" si="3"/>
        <v>9.7114127004030361E-4</v>
      </c>
      <c r="U69" s="65">
        <f>+R69/'סכום נכסי הקרן'!$C$42</f>
        <v>3.5001914680579595E-4</v>
      </c>
    </row>
    <row r="70" spans="2:21" ht="13.5" thickBot="1" x14ac:dyDescent="0.25">
      <c r="B70" s="61" t="s">
        <v>368</v>
      </c>
      <c r="C70" s="14" t="s">
        <v>369</v>
      </c>
      <c r="D70" s="14" t="s">
        <v>160</v>
      </c>
      <c r="E70" s="14" t="s">
        <v>231</v>
      </c>
      <c r="F70" s="22">
        <v>613</v>
      </c>
      <c r="G70" s="14" t="s">
        <v>232</v>
      </c>
      <c r="H70" s="14" t="s">
        <v>333</v>
      </c>
      <c r="I70" s="14" t="s">
        <v>96</v>
      </c>
      <c r="J70" s="57" t="s">
        <v>2507</v>
      </c>
      <c r="K70" s="24">
        <v>2.84</v>
      </c>
      <c r="L70" s="14" t="s">
        <v>49</v>
      </c>
      <c r="M70" s="13">
        <v>1.5800000000000002E-2</v>
      </c>
      <c r="N70" s="13">
        <v>2.1999999999999999E-2</v>
      </c>
      <c r="O70" s="24">
        <v>112666.66</v>
      </c>
      <c r="P70" s="26">
        <v>110.84</v>
      </c>
      <c r="Q70" s="24">
        <v>0</v>
      </c>
      <c r="R70" s="24">
        <v>124.87973</v>
      </c>
      <c r="S70" s="13">
        <v>2.42214761E-4</v>
      </c>
      <c r="T70" s="13">
        <f t="shared" si="3"/>
        <v>2.8401611180071311E-4</v>
      </c>
      <c r="U70" s="65">
        <f>+R70/'סכום נכסי הקרן'!$C$42</f>
        <v>1.0236520699759723E-4</v>
      </c>
    </row>
    <row r="71" spans="2:21" ht="13.5" thickBot="1" x14ac:dyDescent="0.25">
      <c r="B71" s="61" t="s">
        <v>370</v>
      </c>
      <c r="C71" s="14" t="s">
        <v>371</v>
      </c>
      <c r="D71" s="14" t="s">
        <v>160</v>
      </c>
      <c r="E71" s="14" t="s">
        <v>231</v>
      </c>
      <c r="F71" s="22">
        <v>613</v>
      </c>
      <c r="G71" s="14" t="s">
        <v>232</v>
      </c>
      <c r="H71" s="14" t="s">
        <v>333</v>
      </c>
      <c r="I71" s="14" t="s">
        <v>96</v>
      </c>
      <c r="J71" s="57" t="s">
        <v>2507</v>
      </c>
      <c r="K71" s="24">
        <v>5.48</v>
      </c>
      <c r="L71" s="14" t="s">
        <v>49</v>
      </c>
      <c r="M71" s="13">
        <v>8.3999999999999995E-3</v>
      </c>
      <c r="N71" s="13">
        <v>2.5499999999999998E-2</v>
      </c>
      <c r="O71" s="24">
        <v>2556742.58</v>
      </c>
      <c r="P71" s="26">
        <v>100.94</v>
      </c>
      <c r="Q71" s="24">
        <v>0</v>
      </c>
      <c r="R71" s="24">
        <v>2580.7759599999999</v>
      </c>
      <c r="S71" s="13">
        <v>3.220738528E-3</v>
      </c>
      <c r="T71" s="13">
        <f t="shared" si="3"/>
        <v>5.8695030297387148E-3</v>
      </c>
      <c r="U71" s="65">
        <f>+R71/'סכום נכסי הקרן'!$C$42</f>
        <v>2.1154887615453901E-3</v>
      </c>
    </row>
    <row r="72" spans="2:21" ht="13.5" thickBot="1" x14ac:dyDescent="0.25">
      <c r="B72" s="61" t="s">
        <v>372</v>
      </c>
      <c r="C72" s="14" t="s">
        <v>373</v>
      </c>
      <c r="D72" s="14" t="s">
        <v>160</v>
      </c>
      <c r="E72" s="14" t="s">
        <v>231</v>
      </c>
      <c r="F72" s="22">
        <v>604</v>
      </c>
      <c r="G72" s="14" t="s">
        <v>248</v>
      </c>
      <c r="H72" s="14" t="s">
        <v>333</v>
      </c>
      <c r="I72" s="14" t="s">
        <v>96</v>
      </c>
      <c r="J72" s="57" t="s">
        <v>2507</v>
      </c>
      <c r="K72" s="24">
        <v>4.09</v>
      </c>
      <c r="L72" s="14" t="s">
        <v>49</v>
      </c>
      <c r="M72" s="13">
        <v>1.4999999999999999E-2</v>
      </c>
      <c r="N72" s="13">
        <v>3.0300000000000001E-2</v>
      </c>
      <c r="O72" s="24">
        <v>25</v>
      </c>
      <c r="P72" s="27">
        <v>5115050</v>
      </c>
      <c r="Q72" s="24">
        <v>0</v>
      </c>
      <c r="R72" s="24">
        <v>1278.7625</v>
      </c>
      <c r="S72" s="13">
        <v>8.9037680700000004E-4</v>
      </c>
      <c r="T72" s="13">
        <f t="shared" si="3"/>
        <v>2.9083114863121453E-3</v>
      </c>
      <c r="U72" s="65">
        <f>+R72/'סכום נכסי הקרן'!$C$42</f>
        <v>1.0482148545105355E-3</v>
      </c>
    </row>
    <row r="73" spans="2:21" ht="13.5" thickBot="1" x14ac:dyDescent="0.25">
      <c r="B73" s="61" t="s">
        <v>374</v>
      </c>
      <c r="C73" s="14" t="s">
        <v>375</v>
      </c>
      <c r="D73" s="14" t="s">
        <v>160</v>
      </c>
      <c r="E73" s="14" t="s">
        <v>231</v>
      </c>
      <c r="F73" s="22">
        <v>604</v>
      </c>
      <c r="G73" s="14" t="s">
        <v>248</v>
      </c>
      <c r="H73" s="14" t="s">
        <v>333</v>
      </c>
      <c r="I73" s="14" t="s">
        <v>96</v>
      </c>
      <c r="J73" s="57" t="s">
        <v>2507</v>
      </c>
      <c r="K73" s="24">
        <v>1.1399999999999999</v>
      </c>
      <c r="L73" s="14" t="s">
        <v>49</v>
      </c>
      <c r="M73" s="13">
        <v>2.4199999999999999E-2</v>
      </c>
      <c r="N73" s="13">
        <v>3.32E-2</v>
      </c>
      <c r="O73" s="24">
        <v>17</v>
      </c>
      <c r="P73" s="27">
        <v>5626366</v>
      </c>
      <c r="Q73" s="24">
        <v>0</v>
      </c>
      <c r="R73" s="24">
        <v>956.48221999999998</v>
      </c>
      <c r="S73" s="13">
        <v>5.8980675100000005E-4</v>
      </c>
      <c r="T73" s="13">
        <f t="shared" si="3"/>
        <v>2.1753439179514104E-3</v>
      </c>
      <c r="U73" s="65">
        <f>+R73/'סכום נכסי הקרן'!$C$42</f>
        <v>7.840383738803835E-4</v>
      </c>
    </row>
    <row r="74" spans="2:21" ht="13.5" thickBot="1" x14ac:dyDescent="0.25">
      <c r="B74" s="61" t="s">
        <v>376</v>
      </c>
      <c r="C74" s="14" t="s">
        <v>377</v>
      </c>
      <c r="D74" s="14" t="s">
        <v>160</v>
      </c>
      <c r="E74" s="14" t="s">
        <v>231</v>
      </c>
      <c r="F74" s="22">
        <v>604</v>
      </c>
      <c r="G74" s="14" t="s">
        <v>248</v>
      </c>
      <c r="H74" s="14" t="s">
        <v>333</v>
      </c>
      <c r="I74" s="14" t="s">
        <v>96</v>
      </c>
      <c r="J74" s="57" t="s">
        <v>2507</v>
      </c>
      <c r="K74" s="24">
        <v>0.75</v>
      </c>
      <c r="L74" s="14" t="s">
        <v>49</v>
      </c>
      <c r="M74" s="13">
        <v>1.95E-2</v>
      </c>
      <c r="N74" s="13">
        <v>3.4099999999999998E-2</v>
      </c>
      <c r="O74" s="24">
        <v>5</v>
      </c>
      <c r="P74" s="27">
        <v>5456707</v>
      </c>
      <c r="Q74" s="24">
        <v>0</v>
      </c>
      <c r="R74" s="24">
        <v>272.83535000000001</v>
      </c>
      <c r="S74" s="13">
        <v>2.01458559E-4</v>
      </c>
      <c r="T74" s="13">
        <f t="shared" si="3"/>
        <v>6.2051411601215579E-4</v>
      </c>
      <c r="U74" s="65">
        <f>+R74/'סכום נכסי הקרן'!$C$42</f>
        <v>2.2364595982880402E-4</v>
      </c>
    </row>
    <row r="75" spans="2:21" ht="13.5" thickBot="1" x14ac:dyDescent="0.25">
      <c r="B75" s="61" t="s">
        <v>378</v>
      </c>
      <c r="C75" s="14" t="s">
        <v>379</v>
      </c>
      <c r="D75" s="14" t="s">
        <v>160</v>
      </c>
      <c r="E75" s="14" t="s">
        <v>231</v>
      </c>
      <c r="F75" s="22">
        <v>226</v>
      </c>
      <c r="G75" s="14" t="s">
        <v>232</v>
      </c>
      <c r="H75" s="14" t="s">
        <v>333</v>
      </c>
      <c r="I75" s="14" t="s">
        <v>96</v>
      </c>
      <c r="J75" s="57" t="s">
        <v>2507</v>
      </c>
      <c r="K75" s="24">
        <v>2.4</v>
      </c>
      <c r="L75" s="14" t="s">
        <v>49</v>
      </c>
      <c r="M75" s="13">
        <v>3.6999999999999998E-2</v>
      </c>
      <c r="N75" s="13">
        <v>2.3599999999999999E-2</v>
      </c>
      <c r="O75" s="24">
        <v>100000</v>
      </c>
      <c r="P75" s="26">
        <v>115.14</v>
      </c>
      <c r="Q75" s="24">
        <v>0</v>
      </c>
      <c r="R75" s="24">
        <v>115.14</v>
      </c>
      <c r="S75" s="13">
        <v>2.66006299E-4</v>
      </c>
      <c r="T75" s="13">
        <f t="shared" si="3"/>
        <v>2.6186487681174604E-4</v>
      </c>
      <c r="U75" s="65">
        <f>+R75/'סכום נכסי הקרן'!$C$42</f>
        <v>9.4381449525101838E-5</v>
      </c>
    </row>
    <row r="76" spans="2:21" ht="13.5" thickBot="1" x14ac:dyDescent="0.25">
      <c r="B76" s="61" t="s">
        <v>380</v>
      </c>
      <c r="C76" s="14" t="s">
        <v>381</v>
      </c>
      <c r="D76" s="14" t="s">
        <v>160</v>
      </c>
      <c r="E76" s="14" t="s">
        <v>231</v>
      </c>
      <c r="F76" s="22">
        <v>226</v>
      </c>
      <c r="G76" s="14" t="s">
        <v>232</v>
      </c>
      <c r="H76" s="14" t="s">
        <v>333</v>
      </c>
      <c r="I76" s="14" t="s">
        <v>96</v>
      </c>
      <c r="J76" s="57" t="s">
        <v>2507</v>
      </c>
      <c r="K76" s="24">
        <v>2.94</v>
      </c>
      <c r="L76" s="14" t="s">
        <v>49</v>
      </c>
      <c r="M76" s="13">
        <v>2.5999999999999999E-2</v>
      </c>
      <c r="N76" s="13">
        <v>2.2200000000000001E-2</v>
      </c>
      <c r="O76" s="24">
        <v>273052.93</v>
      </c>
      <c r="P76" s="26">
        <v>114.45</v>
      </c>
      <c r="Q76" s="24">
        <v>0</v>
      </c>
      <c r="R76" s="24">
        <v>312.50907999999998</v>
      </c>
      <c r="S76" s="13">
        <v>7.5698429299999996E-4</v>
      </c>
      <c r="T76" s="13">
        <f t="shared" si="3"/>
        <v>7.1074476061101343E-4</v>
      </c>
      <c r="U76" s="65">
        <f>+R76/'סכום נכסי הקרן'!$C$42</f>
        <v>2.5616692687298949E-4</v>
      </c>
    </row>
    <row r="77" spans="2:21" ht="13.5" thickBot="1" x14ac:dyDescent="0.25">
      <c r="B77" s="61" t="s">
        <v>382</v>
      </c>
      <c r="C77" s="14" t="s">
        <v>383</v>
      </c>
      <c r="D77" s="14" t="s">
        <v>160</v>
      </c>
      <c r="E77" s="14" t="s">
        <v>231</v>
      </c>
      <c r="F77" s="22">
        <v>226</v>
      </c>
      <c r="G77" s="14" t="s">
        <v>232</v>
      </c>
      <c r="H77" s="14" t="s">
        <v>333</v>
      </c>
      <c r="I77" s="14" t="s">
        <v>96</v>
      </c>
      <c r="J77" s="57" t="s">
        <v>2507</v>
      </c>
      <c r="K77" s="24">
        <v>4.1500000000000004</v>
      </c>
      <c r="L77" s="14" t="s">
        <v>49</v>
      </c>
      <c r="M77" s="13">
        <v>2.81E-2</v>
      </c>
      <c r="N77" s="13">
        <v>2.5899999999999999E-2</v>
      </c>
      <c r="O77" s="24">
        <v>2681250</v>
      </c>
      <c r="P77" s="26">
        <v>113.83</v>
      </c>
      <c r="Q77" s="24">
        <v>0</v>
      </c>
      <c r="R77" s="24">
        <v>3052.0668700000001</v>
      </c>
      <c r="S77" s="13">
        <v>2.1423496989999998E-3</v>
      </c>
      <c r="T77" s="13">
        <f t="shared" si="3"/>
        <v>6.9413680296487867E-3</v>
      </c>
      <c r="U77" s="65">
        <f>+R77/'סכום נכסי הקרן'!$C$42</f>
        <v>2.5018107976215094E-3</v>
      </c>
    </row>
    <row r="78" spans="2:21" ht="13.5" thickBot="1" x14ac:dyDescent="0.25">
      <c r="B78" s="61" t="s">
        <v>384</v>
      </c>
      <c r="C78" s="14" t="s">
        <v>385</v>
      </c>
      <c r="D78" s="14" t="s">
        <v>160</v>
      </c>
      <c r="E78" s="14" t="s">
        <v>231</v>
      </c>
      <c r="F78" s="22">
        <v>226</v>
      </c>
      <c r="G78" s="14" t="s">
        <v>232</v>
      </c>
      <c r="H78" s="14" t="s">
        <v>333</v>
      </c>
      <c r="I78" s="14" t="s">
        <v>96</v>
      </c>
      <c r="J78" s="57" t="s">
        <v>2507</v>
      </c>
      <c r="K78" s="24">
        <v>2.46</v>
      </c>
      <c r="L78" s="14" t="s">
        <v>49</v>
      </c>
      <c r="M78" s="13">
        <v>2.4E-2</v>
      </c>
      <c r="N78" s="13">
        <v>2.3300000000000001E-2</v>
      </c>
      <c r="O78" s="24">
        <v>235510.21</v>
      </c>
      <c r="P78" s="26">
        <v>112.98</v>
      </c>
      <c r="Q78" s="24">
        <v>0</v>
      </c>
      <c r="R78" s="24">
        <v>266.07943999999998</v>
      </c>
      <c r="S78" s="13">
        <v>4.0816044399999998E-4</v>
      </c>
      <c r="T78" s="13">
        <f t="shared" ref="T78:T141" si="4">+R78/$R$11</f>
        <v>6.0514903402586733E-4</v>
      </c>
      <c r="U78" s="65">
        <f>+R78/'סכום נכסי הקרן'!$C$42</f>
        <v>2.1810807048833908E-4</v>
      </c>
    </row>
    <row r="79" spans="2:21" ht="13.5" thickBot="1" x14ac:dyDescent="0.25">
      <c r="B79" s="61" t="s">
        <v>386</v>
      </c>
      <c r="C79" s="14" t="s">
        <v>387</v>
      </c>
      <c r="D79" s="14" t="s">
        <v>160</v>
      </c>
      <c r="E79" s="14" t="s">
        <v>231</v>
      </c>
      <c r="F79" s="22">
        <v>226</v>
      </c>
      <c r="G79" s="14" t="s">
        <v>232</v>
      </c>
      <c r="H79" s="14" t="s">
        <v>333</v>
      </c>
      <c r="I79" s="14" t="s">
        <v>96</v>
      </c>
      <c r="J79" s="57" t="s">
        <v>2507</v>
      </c>
      <c r="K79" s="24">
        <v>6.57</v>
      </c>
      <c r="L79" s="14" t="s">
        <v>49</v>
      </c>
      <c r="M79" s="13">
        <v>3.5000000000000001E-3</v>
      </c>
      <c r="N79" s="13">
        <v>3.0700000000000002E-2</v>
      </c>
      <c r="O79" s="24">
        <v>4353500</v>
      </c>
      <c r="P79" s="26">
        <v>91.16</v>
      </c>
      <c r="Q79" s="24">
        <v>0</v>
      </c>
      <c r="R79" s="24">
        <v>3968.6505999999999</v>
      </c>
      <c r="S79" s="13">
        <v>1.4948543830000001E-3</v>
      </c>
      <c r="T79" s="13">
        <f t="shared" si="4"/>
        <v>9.0259701274783919E-3</v>
      </c>
      <c r="U79" s="65">
        <f>+R79/'סכום נכסי הקרן'!$C$42</f>
        <v>3.2531439663597804E-3</v>
      </c>
    </row>
    <row r="80" spans="2:21" ht="13.5" thickBot="1" x14ac:dyDescent="0.25">
      <c r="B80" s="61" t="s">
        <v>388</v>
      </c>
      <c r="C80" s="14" t="s">
        <v>389</v>
      </c>
      <c r="D80" s="14" t="s">
        <v>160</v>
      </c>
      <c r="E80" s="14" t="s">
        <v>231</v>
      </c>
      <c r="F80" s="22">
        <v>323</v>
      </c>
      <c r="G80" s="14" t="s">
        <v>232</v>
      </c>
      <c r="H80" s="14" t="s">
        <v>333</v>
      </c>
      <c r="I80" s="14" t="s">
        <v>96</v>
      </c>
      <c r="J80" s="57" t="s">
        <v>2507</v>
      </c>
      <c r="K80" s="24">
        <v>3.01</v>
      </c>
      <c r="L80" s="14" t="s">
        <v>49</v>
      </c>
      <c r="M80" s="13">
        <v>2.35E-2</v>
      </c>
      <c r="N80" s="13">
        <v>2.2700000000000001E-2</v>
      </c>
      <c r="O80" s="24">
        <v>706435.75</v>
      </c>
      <c r="P80" s="26">
        <v>113.73</v>
      </c>
      <c r="Q80" s="24">
        <v>0</v>
      </c>
      <c r="R80" s="24">
        <v>803.42938000000004</v>
      </c>
      <c r="S80" s="13">
        <v>7.4348287400000004E-4</v>
      </c>
      <c r="T80" s="13">
        <f t="shared" si="4"/>
        <v>1.8272532188695284E-3</v>
      </c>
      <c r="U80" s="65">
        <f>+R80/'סכום נכסי הקרן'!$C$42</f>
        <v>6.5857937706664815E-4</v>
      </c>
    </row>
    <row r="81" spans="2:21" ht="13.5" thickBot="1" x14ac:dyDescent="0.25">
      <c r="B81" s="61" t="s">
        <v>390</v>
      </c>
      <c r="C81" s="14" t="s">
        <v>391</v>
      </c>
      <c r="D81" s="14" t="s">
        <v>160</v>
      </c>
      <c r="E81" s="14" t="s">
        <v>231</v>
      </c>
      <c r="F81" s="22">
        <v>323</v>
      </c>
      <c r="G81" s="14" t="s">
        <v>232</v>
      </c>
      <c r="H81" s="14" t="s">
        <v>333</v>
      </c>
      <c r="I81" s="14" t="s">
        <v>96</v>
      </c>
      <c r="J81" s="57" t="s">
        <v>2507</v>
      </c>
      <c r="K81" s="24">
        <v>1.49</v>
      </c>
      <c r="L81" s="14" t="s">
        <v>49</v>
      </c>
      <c r="M81" s="13">
        <v>1.7600000000000001E-2</v>
      </c>
      <c r="N81" s="13">
        <v>2.1299999999999999E-2</v>
      </c>
      <c r="O81" s="24">
        <v>3167241.39</v>
      </c>
      <c r="P81" s="26">
        <v>112.57</v>
      </c>
      <c r="Q81" s="24">
        <v>31.794229999999999</v>
      </c>
      <c r="R81" s="24">
        <v>3597.1578599999998</v>
      </c>
      <c r="S81" s="13">
        <v>2.3999865500000002E-3</v>
      </c>
      <c r="T81" s="13">
        <f t="shared" si="4"/>
        <v>8.1810778172772616E-3</v>
      </c>
      <c r="U81" s="65">
        <f>+R81/'סכום נכסי הקרן'!$C$42</f>
        <v>2.9486275229929941E-3</v>
      </c>
    </row>
    <row r="82" spans="2:21" ht="13.5" thickBot="1" x14ac:dyDescent="0.25">
      <c r="B82" s="61" t="s">
        <v>392</v>
      </c>
      <c r="C82" s="14" t="s">
        <v>393</v>
      </c>
      <c r="D82" s="14" t="s">
        <v>160</v>
      </c>
      <c r="E82" s="14" t="s">
        <v>231</v>
      </c>
      <c r="F82" s="22">
        <v>323</v>
      </c>
      <c r="G82" s="14" t="s">
        <v>232</v>
      </c>
      <c r="H82" s="14" t="s">
        <v>333</v>
      </c>
      <c r="I82" s="14" t="s">
        <v>96</v>
      </c>
      <c r="J82" s="57" t="s">
        <v>2507</v>
      </c>
      <c r="K82" s="24">
        <v>1.49</v>
      </c>
      <c r="L82" s="14" t="s">
        <v>49</v>
      </c>
      <c r="M82" s="13">
        <v>2.3E-2</v>
      </c>
      <c r="N82" s="13">
        <v>2.23E-2</v>
      </c>
      <c r="O82" s="24">
        <v>1326381.67</v>
      </c>
      <c r="P82" s="26">
        <v>113.28</v>
      </c>
      <c r="Q82" s="24">
        <v>17.256979999999999</v>
      </c>
      <c r="R82" s="24">
        <v>1519.78214</v>
      </c>
      <c r="S82" s="13">
        <v>1.065086453E-3</v>
      </c>
      <c r="T82" s="13">
        <f t="shared" si="4"/>
        <v>3.4564665873874569E-3</v>
      </c>
      <c r="U82" s="65">
        <f>+R82/'סכום נכסי הקרן'!$C$42</f>
        <v>1.2457811476077928E-3</v>
      </c>
    </row>
    <row r="83" spans="2:21" ht="13.5" thickBot="1" x14ac:dyDescent="0.25">
      <c r="B83" s="61" t="s">
        <v>394</v>
      </c>
      <c r="C83" s="14" t="s">
        <v>395</v>
      </c>
      <c r="D83" s="14" t="s">
        <v>160</v>
      </c>
      <c r="E83" s="14" t="s">
        <v>231</v>
      </c>
      <c r="F83" s="22">
        <v>323</v>
      </c>
      <c r="G83" s="14" t="s">
        <v>232</v>
      </c>
      <c r="H83" s="14" t="s">
        <v>333</v>
      </c>
      <c r="I83" s="14" t="s">
        <v>96</v>
      </c>
      <c r="J83" s="57" t="s">
        <v>2507</v>
      </c>
      <c r="K83" s="24">
        <v>2.21</v>
      </c>
      <c r="L83" s="14" t="s">
        <v>49</v>
      </c>
      <c r="M83" s="13">
        <v>2.1499999999999998E-2</v>
      </c>
      <c r="N83" s="13">
        <v>2.2499999999999999E-2</v>
      </c>
      <c r="O83" s="24">
        <v>697693.46</v>
      </c>
      <c r="P83" s="26">
        <v>113.66</v>
      </c>
      <c r="Q83" s="24">
        <v>0</v>
      </c>
      <c r="R83" s="24">
        <v>792.99838999999997</v>
      </c>
      <c r="S83" s="13">
        <v>5.7799511199999997E-4</v>
      </c>
      <c r="T83" s="13">
        <f t="shared" si="4"/>
        <v>1.8035298394064871E-3</v>
      </c>
      <c r="U83" s="65">
        <f>+R83/'סכום נכסי הקרן'!$C$42</f>
        <v>6.5002898661865567E-4</v>
      </c>
    </row>
    <row r="84" spans="2:21" ht="13.5" thickBot="1" x14ac:dyDescent="0.25">
      <c r="B84" s="61" t="s">
        <v>396</v>
      </c>
      <c r="C84" s="14" t="s">
        <v>397</v>
      </c>
      <c r="D84" s="14" t="s">
        <v>160</v>
      </c>
      <c r="E84" s="14" t="s">
        <v>231</v>
      </c>
      <c r="F84" s="22">
        <v>323</v>
      </c>
      <c r="G84" s="14" t="s">
        <v>232</v>
      </c>
      <c r="H84" s="14" t="s">
        <v>333</v>
      </c>
      <c r="I84" s="14" t="s">
        <v>96</v>
      </c>
      <c r="J84" s="57" t="s">
        <v>2507</v>
      </c>
      <c r="K84" s="24">
        <v>4.32</v>
      </c>
      <c r="L84" s="14" t="s">
        <v>49</v>
      </c>
      <c r="M84" s="13">
        <v>2.2499999999999999E-2</v>
      </c>
      <c r="N84" s="13">
        <v>2.6100000000000002E-2</v>
      </c>
      <c r="O84" s="24">
        <v>637267.12</v>
      </c>
      <c r="P84" s="26">
        <v>111.23</v>
      </c>
      <c r="Q84" s="24">
        <v>12.55119</v>
      </c>
      <c r="R84" s="24">
        <v>721.38341000000003</v>
      </c>
      <c r="S84" s="13">
        <v>5.0407476900000004E-4</v>
      </c>
      <c r="T84" s="13">
        <f t="shared" si="4"/>
        <v>1.6406546620955991E-3</v>
      </c>
      <c r="U84" s="65">
        <f>+R84/'סכום נכסי הקרן'!$C$42</f>
        <v>5.9132544640577429E-4</v>
      </c>
    </row>
    <row r="85" spans="2:21" ht="13.5" thickBot="1" x14ac:dyDescent="0.25">
      <c r="B85" s="61" t="s">
        <v>398</v>
      </c>
      <c r="C85" s="14" t="s">
        <v>399</v>
      </c>
      <c r="D85" s="14" t="s">
        <v>160</v>
      </c>
      <c r="E85" s="14" t="s">
        <v>231</v>
      </c>
      <c r="F85" s="22">
        <v>323</v>
      </c>
      <c r="G85" s="14" t="s">
        <v>232</v>
      </c>
      <c r="H85" s="14" t="s">
        <v>333</v>
      </c>
      <c r="I85" s="14" t="s">
        <v>96</v>
      </c>
      <c r="J85" s="57" t="s">
        <v>2507</v>
      </c>
      <c r="K85" s="24">
        <v>4.24</v>
      </c>
      <c r="L85" s="14" t="s">
        <v>49</v>
      </c>
      <c r="M85" s="13">
        <v>6.4999999999999997E-3</v>
      </c>
      <c r="N85" s="13">
        <v>2.3300000000000001E-2</v>
      </c>
      <c r="O85" s="24">
        <v>18787.88</v>
      </c>
      <c r="P85" s="26">
        <v>103.63</v>
      </c>
      <c r="Q85" s="24">
        <v>8.3159999999999998E-2</v>
      </c>
      <c r="R85" s="24">
        <v>19.553039999999999</v>
      </c>
      <c r="S85" s="13">
        <v>3.7711924181928203E-5</v>
      </c>
      <c r="T85" s="13">
        <f t="shared" si="4"/>
        <v>4.4469814233933841E-5</v>
      </c>
      <c r="U85" s="65">
        <f>+R85/'סכום נכסי הקרן'!$C$42</f>
        <v>1.6027829232432666E-5</v>
      </c>
    </row>
    <row r="86" spans="2:21" ht="13.5" thickBot="1" x14ac:dyDescent="0.25">
      <c r="B86" s="61" t="s">
        <v>400</v>
      </c>
      <c r="C86" s="14" t="s">
        <v>401</v>
      </c>
      <c r="D86" s="14" t="s">
        <v>160</v>
      </c>
      <c r="E86" s="14" t="s">
        <v>231</v>
      </c>
      <c r="F86" s="22">
        <v>323</v>
      </c>
      <c r="G86" s="14" t="s">
        <v>232</v>
      </c>
      <c r="H86" s="14" t="s">
        <v>333</v>
      </c>
      <c r="I86" s="14" t="s">
        <v>96</v>
      </c>
      <c r="J86" s="57" t="s">
        <v>2507</v>
      </c>
      <c r="K86" s="24">
        <v>5.01</v>
      </c>
      <c r="L86" s="14" t="s">
        <v>49</v>
      </c>
      <c r="M86" s="13">
        <v>1.43E-2</v>
      </c>
      <c r="N86" s="13">
        <v>2.69E-2</v>
      </c>
      <c r="O86" s="24">
        <v>116288.67</v>
      </c>
      <c r="P86" s="26">
        <v>104.73</v>
      </c>
      <c r="Q86" s="24">
        <v>1.00902</v>
      </c>
      <c r="R86" s="24">
        <v>122.79814</v>
      </c>
      <c r="S86" s="13">
        <v>2.9215322499999999E-4</v>
      </c>
      <c r="T86" s="13">
        <f t="shared" si="4"/>
        <v>2.7928191596153853E-4</v>
      </c>
      <c r="U86" s="65">
        <f>+R86/'סכום נכסי הקרן'!$C$42</f>
        <v>1.006589061332846E-4</v>
      </c>
    </row>
    <row r="87" spans="2:21" ht="13.5" thickBot="1" x14ac:dyDescent="0.25">
      <c r="B87" s="61" t="s">
        <v>402</v>
      </c>
      <c r="C87" s="14" t="s">
        <v>403</v>
      </c>
      <c r="D87" s="14" t="s">
        <v>160</v>
      </c>
      <c r="E87" s="14" t="s">
        <v>231</v>
      </c>
      <c r="F87" s="22">
        <v>323</v>
      </c>
      <c r="G87" s="14" t="s">
        <v>232</v>
      </c>
      <c r="H87" s="14" t="s">
        <v>333</v>
      </c>
      <c r="I87" s="14" t="s">
        <v>96</v>
      </c>
      <c r="J87" s="57" t="s">
        <v>2507</v>
      </c>
      <c r="K87" s="24">
        <v>5.91</v>
      </c>
      <c r="L87" s="14" t="s">
        <v>49</v>
      </c>
      <c r="M87" s="13">
        <v>2.5000000000000001E-3</v>
      </c>
      <c r="N87" s="13">
        <v>2.69E-2</v>
      </c>
      <c r="O87" s="24">
        <v>5249452.1900000004</v>
      </c>
      <c r="P87" s="26">
        <v>94.78</v>
      </c>
      <c r="Q87" s="24">
        <v>23.781759999999998</v>
      </c>
      <c r="R87" s="24">
        <v>4999.2125500000002</v>
      </c>
      <c r="S87" s="13">
        <v>4.1353553150000003E-3</v>
      </c>
      <c r="T87" s="13">
        <f t="shared" si="4"/>
        <v>1.1369794845939593E-2</v>
      </c>
      <c r="U87" s="65">
        <f>+R87/'סכום נכסי הקרן'!$C$42</f>
        <v>4.0979062615344852E-3</v>
      </c>
    </row>
    <row r="88" spans="2:21" ht="13.5" thickBot="1" x14ac:dyDescent="0.25">
      <c r="B88" s="61" t="s">
        <v>404</v>
      </c>
      <c r="C88" s="14" t="s">
        <v>405</v>
      </c>
      <c r="D88" s="14" t="s">
        <v>160</v>
      </c>
      <c r="E88" s="14" t="s">
        <v>231</v>
      </c>
      <c r="F88" s="22">
        <v>323</v>
      </c>
      <c r="G88" s="14" t="s">
        <v>232</v>
      </c>
      <c r="H88" s="14" t="s">
        <v>333</v>
      </c>
      <c r="I88" s="14" t="s">
        <v>96</v>
      </c>
      <c r="J88" s="57" t="s">
        <v>2507</v>
      </c>
      <c r="K88" s="24">
        <v>6.67</v>
      </c>
      <c r="L88" s="14" t="s">
        <v>49</v>
      </c>
      <c r="M88" s="13">
        <v>3.61E-2</v>
      </c>
      <c r="N88" s="13">
        <v>3.2599999999999997E-2</v>
      </c>
      <c r="O88" s="24">
        <v>1146500</v>
      </c>
      <c r="P88" s="26">
        <v>104.73</v>
      </c>
      <c r="Q88" s="24">
        <v>20.871549999999999</v>
      </c>
      <c r="R88" s="24">
        <v>1221.6010000000001</v>
      </c>
      <c r="S88" s="13">
        <v>2.5206739780000002E-3</v>
      </c>
      <c r="T88" s="13">
        <f t="shared" si="4"/>
        <v>2.7783081064626175E-3</v>
      </c>
      <c r="U88" s="65">
        <f>+R88/'סכום נכסי הקרן'!$C$42</f>
        <v>1.0013589814253426E-3</v>
      </c>
    </row>
    <row r="89" spans="2:21" ht="13.5" thickBot="1" x14ac:dyDescent="0.25">
      <c r="B89" s="61" t="s">
        <v>406</v>
      </c>
      <c r="C89" s="14" t="s">
        <v>407</v>
      </c>
      <c r="D89" s="14" t="s">
        <v>160</v>
      </c>
      <c r="E89" s="14" t="s">
        <v>231</v>
      </c>
      <c r="F89" s="22">
        <v>662</v>
      </c>
      <c r="G89" s="14" t="s">
        <v>248</v>
      </c>
      <c r="H89" s="14" t="s">
        <v>333</v>
      </c>
      <c r="I89" s="14" t="s">
        <v>96</v>
      </c>
      <c r="J89" s="57" t="s">
        <v>2507</v>
      </c>
      <c r="K89" s="24">
        <v>5.43</v>
      </c>
      <c r="L89" s="14" t="s">
        <v>49</v>
      </c>
      <c r="M89" s="13">
        <v>3.7100000000000001E-2</v>
      </c>
      <c r="N89" s="13">
        <v>3.3399999999999999E-2</v>
      </c>
      <c r="O89" s="24">
        <v>2</v>
      </c>
      <c r="P89" s="27">
        <v>5095555</v>
      </c>
      <c r="Q89" s="24">
        <v>0</v>
      </c>
      <c r="R89" s="24">
        <v>101.9111</v>
      </c>
      <c r="S89" s="13">
        <v>2.6031498100000003E-4</v>
      </c>
      <c r="T89" s="13">
        <f t="shared" si="4"/>
        <v>2.3177816264764229E-4</v>
      </c>
      <c r="U89" s="65">
        <f>+R89/'סכום נכסי הקרן'!$C$42</f>
        <v>8.35375832959667E-5</v>
      </c>
    </row>
    <row r="90" spans="2:21" ht="13.5" thickBot="1" x14ac:dyDescent="0.25">
      <c r="B90" s="61" t="s">
        <v>408</v>
      </c>
      <c r="C90" s="14" t="s">
        <v>409</v>
      </c>
      <c r="D90" s="14" t="s">
        <v>160</v>
      </c>
      <c r="E90" s="14" t="s">
        <v>231</v>
      </c>
      <c r="F90" s="22">
        <v>662</v>
      </c>
      <c r="G90" s="14" t="s">
        <v>248</v>
      </c>
      <c r="H90" s="14" t="s">
        <v>333</v>
      </c>
      <c r="I90" s="14" t="s">
        <v>96</v>
      </c>
      <c r="J90" s="57" t="s">
        <v>2507</v>
      </c>
      <c r="K90" s="24">
        <v>1.24</v>
      </c>
      <c r="L90" s="14" t="s">
        <v>49</v>
      </c>
      <c r="M90" s="13">
        <v>2.0199999999999999E-2</v>
      </c>
      <c r="N90" s="13">
        <v>2.0299999999999999E-2</v>
      </c>
      <c r="O90" s="24">
        <v>8</v>
      </c>
      <c r="P90" s="27">
        <v>5652776</v>
      </c>
      <c r="Q90" s="24">
        <v>0</v>
      </c>
      <c r="R90" s="24">
        <v>452.22208000000001</v>
      </c>
      <c r="S90" s="13">
        <v>3.8013779900000002E-4</v>
      </c>
      <c r="T90" s="13">
        <f t="shared" si="4"/>
        <v>1.0284964327840157E-3</v>
      </c>
      <c r="U90" s="65">
        <f>+R90/'סכום נכסי הקרן'!$C$42</f>
        <v>3.706911187915283E-4</v>
      </c>
    </row>
    <row r="91" spans="2:21" ht="13.5" thickBot="1" x14ac:dyDescent="0.25">
      <c r="B91" s="61" t="s">
        <v>410</v>
      </c>
      <c r="C91" s="14" t="s">
        <v>411</v>
      </c>
      <c r="D91" s="14" t="s">
        <v>160</v>
      </c>
      <c r="E91" s="14" t="s">
        <v>231</v>
      </c>
      <c r="F91" s="22">
        <v>662</v>
      </c>
      <c r="G91" s="14" t="s">
        <v>248</v>
      </c>
      <c r="H91" s="14" t="s">
        <v>333</v>
      </c>
      <c r="I91" s="14" t="s">
        <v>96</v>
      </c>
      <c r="J91" s="57" t="s">
        <v>2507</v>
      </c>
      <c r="K91" s="24">
        <v>4.1100000000000003</v>
      </c>
      <c r="L91" s="14" t="s">
        <v>49</v>
      </c>
      <c r="M91" s="13">
        <v>8.3999999999999995E-3</v>
      </c>
      <c r="N91" s="13">
        <v>2.9100000000000001E-2</v>
      </c>
      <c r="O91" s="24">
        <v>4</v>
      </c>
      <c r="P91" s="27">
        <v>5012995</v>
      </c>
      <c r="Q91" s="24">
        <v>0</v>
      </c>
      <c r="R91" s="24">
        <v>200.5198</v>
      </c>
      <c r="S91" s="13">
        <v>5.0295485900000005E-4</v>
      </c>
      <c r="T91" s="13">
        <f t="shared" si="4"/>
        <v>4.5604562033451409E-4</v>
      </c>
      <c r="U91" s="65">
        <f>+R91/'סכום נכסי הקרן'!$C$42</f>
        <v>1.6436815513708107E-4</v>
      </c>
    </row>
    <row r="92" spans="2:21" ht="13.5" thickBot="1" x14ac:dyDescent="0.25">
      <c r="B92" s="61" t="s">
        <v>412</v>
      </c>
      <c r="C92" s="14" t="s">
        <v>413</v>
      </c>
      <c r="D92" s="14" t="s">
        <v>160</v>
      </c>
      <c r="E92" s="14" t="s">
        <v>231</v>
      </c>
      <c r="F92" s="22">
        <v>662</v>
      </c>
      <c r="G92" s="14" t="s">
        <v>248</v>
      </c>
      <c r="H92" s="14" t="s">
        <v>333</v>
      </c>
      <c r="I92" s="14" t="s">
        <v>96</v>
      </c>
      <c r="J92" s="57" t="s">
        <v>2507</v>
      </c>
      <c r="K92" s="24">
        <v>4.62</v>
      </c>
      <c r="L92" s="14" t="s">
        <v>49</v>
      </c>
      <c r="M92" s="13">
        <v>3.09E-2</v>
      </c>
      <c r="N92" s="13">
        <v>3.1600000000000003E-2</v>
      </c>
      <c r="O92" s="24">
        <v>3</v>
      </c>
      <c r="P92" s="27">
        <v>5168240</v>
      </c>
      <c r="Q92" s="24">
        <v>0</v>
      </c>
      <c r="R92" s="24">
        <v>155.0472</v>
      </c>
      <c r="S92" s="13">
        <v>1.5789473599999999E-4</v>
      </c>
      <c r="T92" s="13">
        <f t="shared" si="4"/>
        <v>3.5262650623594019E-4</v>
      </c>
      <c r="U92" s="65">
        <f>+R92/'סכום נכסי הקרן'!$C$42</f>
        <v>1.2709379434434922E-4</v>
      </c>
    </row>
    <row r="93" spans="2:21" ht="13.5" thickBot="1" x14ac:dyDescent="0.25">
      <c r="B93" s="61" t="s">
        <v>414</v>
      </c>
      <c r="C93" s="14" t="s">
        <v>415</v>
      </c>
      <c r="D93" s="14" t="s">
        <v>160</v>
      </c>
      <c r="E93" s="14" t="s">
        <v>231</v>
      </c>
      <c r="F93" s="22">
        <v>1349</v>
      </c>
      <c r="G93" s="14" t="s">
        <v>232</v>
      </c>
      <c r="H93" s="14" t="s">
        <v>333</v>
      </c>
      <c r="I93" s="14" t="s">
        <v>96</v>
      </c>
      <c r="J93" s="57" t="s">
        <v>2507</v>
      </c>
      <c r="K93" s="24">
        <v>1.9</v>
      </c>
      <c r="L93" s="14" t="s">
        <v>49</v>
      </c>
      <c r="M93" s="13">
        <v>1.6E-2</v>
      </c>
      <c r="N93" s="13">
        <v>2.0899999999999998E-2</v>
      </c>
      <c r="O93" s="24">
        <v>210052.36</v>
      </c>
      <c r="P93" s="26">
        <v>112.12</v>
      </c>
      <c r="Q93" s="24">
        <v>0</v>
      </c>
      <c r="R93" s="24">
        <v>235.51070999999999</v>
      </c>
      <c r="S93" s="13">
        <v>5.4179168899999997E-4</v>
      </c>
      <c r="T93" s="13">
        <f t="shared" si="4"/>
        <v>5.3562604709047115E-4</v>
      </c>
      <c r="U93" s="65">
        <f>+R93/'סכום נכסי הקרן'!$C$42</f>
        <v>1.9305056616715212E-4</v>
      </c>
    </row>
    <row r="94" spans="2:21" ht="13.5" thickBot="1" x14ac:dyDescent="0.25">
      <c r="B94" s="61" t="s">
        <v>416</v>
      </c>
      <c r="C94" s="14" t="s">
        <v>417</v>
      </c>
      <c r="D94" s="14" t="s">
        <v>160</v>
      </c>
      <c r="E94" s="14" t="s">
        <v>231</v>
      </c>
      <c r="F94" s="22">
        <v>1349</v>
      </c>
      <c r="G94" s="14" t="s">
        <v>232</v>
      </c>
      <c r="H94" s="14" t="s">
        <v>333</v>
      </c>
      <c r="I94" s="14" t="s">
        <v>96</v>
      </c>
      <c r="J94" s="57" t="s">
        <v>2507</v>
      </c>
      <c r="K94" s="24">
        <v>2.97</v>
      </c>
      <c r="L94" s="14" t="s">
        <v>49</v>
      </c>
      <c r="M94" s="13">
        <v>1.4200000000000001E-2</v>
      </c>
      <c r="N94" s="13">
        <v>2.4899999999999999E-2</v>
      </c>
      <c r="O94" s="24">
        <v>153010.29999999999</v>
      </c>
      <c r="P94" s="26">
        <v>108.25</v>
      </c>
      <c r="Q94" s="24">
        <v>0</v>
      </c>
      <c r="R94" s="24">
        <v>165.63364999999999</v>
      </c>
      <c r="S94" s="13">
        <v>1.2959796500000001E-4</v>
      </c>
      <c r="T94" s="13">
        <f t="shared" si="4"/>
        <v>3.7670345104333732E-4</v>
      </c>
      <c r="U94" s="65">
        <f>+R94/'סכום נכסי הקרן'!$C$42</f>
        <v>1.357716169631178E-4</v>
      </c>
    </row>
    <row r="95" spans="2:21" ht="13.5" thickBot="1" x14ac:dyDescent="0.25">
      <c r="B95" s="61" t="s">
        <v>416</v>
      </c>
      <c r="C95" s="14" t="s">
        <v>418</v>
      </c>
      <c r="D95" s="14" t="s">
        <v>160</v>
      </c>
      <c r="E95" s="14" t="s">
        <v>231</v>
      </c>
      <c r="F95" s="22">
        <v>1349</v>
      </c>
      <c r="G95" s="14" t="s">
        <v>232</v>
      </c>
      <c r="H95" s="14" t="s">
        <v>333</v>
      </c>
      <c r="I95" s="14" t="s">
        <v>96</v>
      </c>
      <c r="J95" s="57" t="s">
        <v>2507</v>
      </c>
      <c r="K95" s="24">
        <v>2.9660000000000002</v>
      </c>
      <c r="L95" s="14" t="s">
        <v>49</v>
      </c>
      <c r="M95" s="13">
        <v>1.4200000000000001E-2</v>
      </c>
      <c r="N95" s="13">
        <v>2.4899999999999999E-2</v>
      </c>
      <c r="O95" s="24">
        <v>995248</v>
      </c>
      <c r="P95" s="26">
        <v>107.2677</v>
      </c>
      <c r="Q95" s="24">
        <v>0</v>
      </c>
      <c r="R95" s="24">
        <v>1067.57963</v>
      </c>
      <c r="S95" s="13">
        <v>8.4296361799999998E-4</v>
      </c>
      <c r="T95" s="13">
        <f t="shared" si="4"/>
        <v>2.4280146629900939E-3</v>
      </c>
      <c r="U95" s="65">
        <f>+R95/'סכום נכסי הקרן'!$C$42</f>
        <v>8.7510607054778436E-4</v>
      </c>
    </row>
    <row r="96" spans="2:21" ht="13.5" thickBot="1" x14ac:dyDescent="0.25">
      <c r="B96" s="61" t="s">
        <v>419</v>
      </c>
      <c r="C96" s="14" t="s">
        <v>420</v>
      </c>
      <c r="D96" s="14" t="s">
        <v>160</v>
      </c>
      <c r="E96" s="14" t="s">
        <v>231</v>
      </c>
      <c r="F96" s="22">
        <v>1357</v>
      </c>
      <c r="G96" s="14" t="s">
        <v>232</v>
      </c>
      <c r="H96" s="14" t="s">
        <v>333</v>
      </c>
      <c r="I96" s="14" t="s">
        <v>96</v>
      </c>
      <c r="J96" s="57" t="s">
        <v>2507</v>
      </c>
      <c r="K96" s="24">
        <v>2.67</v>
      </c>
      <c r="L96" s="14" t="s">
        <v>49</v>
      </c>
      <c r="M96" s="13">
        <v>0.04</v>
      </c>
      <c r="N96" s="13">
        <v>2.3900000000000001E-2</v>
      </c>
      <c r="O96" s="24">
        <v>953648.65</v>
      </c>
      <c r="P96" s="26">
        <v>118.24</v>
      </c>
      <c r="Q96" s="24">
        <v>0</v>
      </c>
      <c r="R96" s="24">
        <v>1127.5941600000001</v>
      </c>
      <c r="S96" s="13">
        <v>9.3570759600000004E-4</v>
      </c>
      <c r="T96" s="13">
        <f t="shared" si="4"/>
        <v>2.5645067379020696E-3</v>
      </c>
      <c r="U96" s="65">
        <f>+R96/'סכום נכסי הקרן'!$C$42</f>
        <v>9.2430060184852888E-4</v>
      </c>
    </row>
    <row r="97" spans="2:21" ht="13.5" thickBot="1" x14ac:dyDescent="0.25">
      <c r="B97" s="61" t="s">
        <v>421</v>
      </c>
      <c r="C97" s="14" t="s">
        <v>422</v>
      </c>
      <c r="D97" s="14" t="s">
        <v>160</v>
      </c>
      <c r="E97" s="14" t="s">
        <v>231</v>
      </c>
      <c r="F97" s="22">
        <v>1357</v>
      </c>
      <c r="G97" s="14" t="s">
        <v>232</v>
      </c>
      <c r="H97" s="14" t="s">
        <v>333</v>
      </c>
      <c r="I97" s="14" t="s">
        <v>96</v>
      </c>
      <c r="J97" s="57" t="s">
        <v>2507</v>
      </c>
      <c r="K97" s="24">
        <v>0.71</v>
      </c>
      <c r="L97" s="14" t="s">
        <v>49</v>
      </c>
      <c r="M97" s="13">
        <v>0.04</v>
      </c>
      <c r="N97" s="13">
        <v>2.5899999999999999E-2</v>
      </c>
      <c r="O97" s="24">
        <v>13282.32</v>
      </c>
      <c r="P97" s="26">
        <v>113.55</v>
      </c>
      <c r="Q97" s="24">
        <v>0</v>
      </c>
      <c r="R97" s="24">
        <v>15.08207</v>
      </c>
      <c r="S97" s="13">
        <v>1.63151589E-4</v>
      </c>
      <c r="T97" s="13">
        <f t="shared" si="4"/>
        <v>3.4301410479556455E-5</v>
      </c>
      <c r="U97" s="65">
        <f>+R97/'סכום נכסי הקרן'!$C$42</f>
        <v>1.2362928855645759E-5</v>
      </c>
    </row>
    <row r="98" spans="2:21" ht="13.5" thickBot="1" x14ac:dyDescent="0.25">
      <c r="B98" s="61" t="s">
        <v>423</v>
      </c>
      <c r="C98" s="14" t="s">
        <v>424</v>
      </c>
      <c r="D98" s="14" t="s">
        <v>160</v>
      </c>
      <c r="E98" s="14" t="s">
        <v>231</v>
      </c>
      <c r="F98" s="22">
        <v>1357</v>
      </c>
      <c r="G98" s="14" t="s">
        <v>232</v>
      </c>
      <c r="H98" s="14" t="s">
        <v>333</v>
      </c>
      <c r="I98" s="14" t="s">
        <v>96</v>
      </c>
      <c r="J98" s="57" t="s">
        <v>2507</v>
      </c>
      <c r="K98" s="24">
        <v>4.03</v>
      </c>
      <c r="L98" s="14" t="s">
        <v>49</v>
      </c>
      <c r="M98" s="13">
        <v>3.5000000000000003E-2</v>
      </c>
      <c r="N98" s="13">
        <v>2.6100000000000002E-2</v>
      </c>
      <c r="O98" s="24">
        <v>159080.46</v>
      </c>
      <c r="P98" s="26">
        <v>118.48</v>
      </c>
      <c r="Q98" s="24">
        <v>0</v>
      </c>
      <c r="R98" s="24">
        <v>188.47853000000001</v>
      </c>
      <c r="S98" s="13">
        <v>1.80442693E-4</v>
      </c>
      <c r="T98" s="13">
        <f t="shared" si="4"/>
        <v>4.2865995344892291E-4</v>
      </c>
      <c r="U98" s="65">
        <f>+R98/'סכום נכסי הקרן'!$C$42</f>
        <v>1.5449780150912274E-4</v>
      </c>
    </row>
    <row r="99" spans="2:21" ht="13.5" thickBot="1" x14ac:dyDescent="0.25">
      <c r="B99" s="61" t="s">
        <v>425</v>
      </c>
      <c r="C99" s="14" t="s">
        <v>426</v>
      </c>
      <c r="D99" s="14" t="s">
        <v>160</v>
      </c>
      <c r="E99" s="14" t="s">
        <v>231</v>
      </c>
      <c r="F99" s="22">
        <v>1357</v>
      </c>
      <c r="G99" s="14" t="s">
        <v>232</v>
      </c>
      <c r="H99" s="14" t="s">
        <v>333</v>
      </c>
      <c r="I99" s="14" t="s">
        <v>96</v>
      </c>
      <c r="J99" s="57" t="s">
        <v>2507</v>
      </c>
      <c r="K99" s="24">
        <v>6.59</v>
      </c>
      <c r="L99" s="14" t="s">
        <v>49</v>
      </c>
      <c r="M99" s="13">
        <v>2.5000000000000001E-2</v>
      </c>
      <c r="N99" s="13">
        <v>2.9000000000000001E-2</v>
      </c>
      <c r="O99" s="24">
        <v>365217.4</v>
      </c>
      <c r="P99" s="26">
        <v>109.47</v>
      </c>
      <c r="Q99" s="24">
        <v>0</v>
      </c>
      <c r="R99" s="24">
        <v>399.80349000000001</v>
      </c>
      <c r="S99" s="13">
        <v>4.9016578999999997E-4</v>
      </c>
      <c r="T99" s="13">
        <f t="shared" si="4"/>
        <v>9.0927993449501602E-4</v>
      </c>
      <c r="U99" s="65">
        <f>+R99/'סכום נכסי הקרן'!$C$42</f>
        <v>3.2772305811529061E-4</v>
      </c>
    </row>
    <row r="100" spans="2:21" ht="13.5" thickBot="1" x14ac:dyDescent="0.25">
      <c r="B100" s="61" t="s">
        <v>427</v>
      </c>
      <c r="C100" s="14" t="s">
        <v>428</v>
      </c>
      <c r="D100" s="14" t="s">
        <v>160</v>
      </c>
      <c r="E100" s="14" t="s">
        <v>231</v>
      </c>
      <c r="F100" s="22">
        <v>141</v>
      </c>
      <c r="G100" s="14" t="s">
        <v>293</v>
      </c>
      <c r="H100" s="14" t="s">
        <v>333</v>
      </c>
      <c r="I100" s="14" t="s">
        <v>96</v>
      </c>
      <c r="J100" s="57" t="s">
        <v>2507</v>
      </c>
      <c r="K100" s="24">
        <v>1.32</v>
      </c>
      <c r="L100" s="14" t="s">
        <v>49</v>
      </c>
      <c r="M100" s="13">
        <v>1.7999999999999999E-2</v>
      </c>
      <c r="N100" s="13">
        <v>2.0899999999999998E-2</v>
      </c>
      <c r="O100" s="24">
        <v>134950.99</v>
      </c>
      <c r="P100" s="26">
        <v>111.63</v>
      </c>
      <c r="Q100" s="24">
        <v>0</v>
      </c>
      <c r="R100" s="24">
        <v>150.64579000000001</v>
      </c>
      <c r="S100" s="13">
        <v>1.6615202500000001E-4</v>
      </c>
      <c r="T100" s="13">
        <f t="shared" si="4"/>
        <v>3.4261630398261389E-4</v>
      </c>
      <c r="U100" s="65">
        <f>+R100/'סכום נכסי הקרן'!$C$42</f>
        <v>1.2348591301940327E-4</v>
      </c>
    </row>
    <row r="101" spans="2:21" ht="13.5" thickBot="1" x14ac:dyDescent="0.25">
      <c r="B101" s="61" t="s">
        <v>429</v>
      </c>
      <c r="C101" s="14" t="s">
        <v>430</v>
      </c>
      <c r="D101" s="14" t="s">
        <v>160</v>
      </c>
      <c r="E101" s="14" t="s">
        <v>231</v>
      </c>
      <c r="F101" s="22">
        <v>141</v>
      </c>
      <c r="G101" s="14" t="s">
        <v>293</v>
      </c>
      <c r="H101" s="14" t="s">
        <v>333</v>
      </c>
      <c r="I101" s="14" t="s">
        <v>96</v>
      </c>
      <c r="J101" s="57" t="s">
        <v>2507</v>
      </c>
      <c r="K101" s="24">
        <v>3.84</v>
      </c>
      <c r="L101" s="14" t="s">
        <v>49</v>
      </c>
      <c r="M101" s="13">
        <v>2.1999999999999999E-2</v>
      </c>
      <c r="N101" s="13">
        <v>2.7900000000000001E-2</v>
      </c>
      <c r="O101" s="24">
        <v>186828.3</v>
      </c>
      <c r="P101" s="26">
        <v>100.93</v>
      </c>
      <c r="Q101" s="24">
        <v>0</v>
      </c>
      <c r="R101" s="24">
        <v>188.5658</v>
      </c>
      <c r="S101" s="13">
        <v>3.6770957400000001E-4</v>
      </c>
      <c r="T101" s="13">
        <f t="shared" si="4"/>
        <v>4.2885843310672519E-4</v>
      </c>
      <c r="U101" s="65">
        <f>+R101/'סכום נכסי הקרן'!$C$42</f>
        <v>1.5456933763123543E-4</v>
      </c>
    </row>
    <row r="102" spans="2:21" ht="13.5" thickBot="1" x14ac:dyDescent="0.25">
      <c r="B102" s="61" t="s">
        <v>431</v>
      </c>
      <c r="C102" s="14" t="s">
        <v>432</v>
      </c>
      <c r="D102" s="14" t="s">
        <v>160</v>
      </c>
      <c r="E102" s="14" t="s">
        <v>231</v>
      </c>
      <c r="F102" s="22">
        <v>1063</v>
      </c>
      <c r="G102" s="14" t="s">
        <v>433</v>
      </c>
      <c r="H102" s="14" t="s">
        <v>434</v>
      </c>
      <c r="I102" s="14" t="s">
        <v>96</v>
      </c>
      <c r="J102" s="57" t="s">
        <v>2507</v>
      </c>
      <c r="K102" s="24">
        <v>5.92</v>
      </c>
      <c r="L102" s="14" t="s">
        <v>49</v>
      </c>
      <c r="M102" s="13">
        <v>5.1499999999999997E-2</v>
      </c>
      <c r="N102" s="13">
        <v>2.9499999999999998E-2</v>
      </c>
      <c r="O102" s="24">
        <v>2704822.89</v>
      </c>
      <c r="P102" s="27">
        <v>153</v>
      </c>
      <c r="Q102" s="24">
        <v>0</v>
      </c>
      <c r="R102" s="24">
        <v>4138.3790200000003</v>
      </c>
      <c r="S102" s="13">
        <v>9.3141707700000005E-4</v>
      </c>
      <c r="T102" s="13">
        <f t="shared" si="4"/>
        <v>9.4119863841637518E-3</v>
      </c>
      <c r="U102" s="65">
        <f>+R102/'סכום נכסי הקרן'!$C$42</f>
        <v>3.3922721086665835E-3</v>
      </c>
    </row>
    <row r="103" spans="2:21" ht="13.5" thickBot="1" x14ac:dyDescent="0.25">
      <c r="B103" s="61" t="s">
        <v>435</v>
      </c>
      <c r="C103" s="14" t="s">
        <v>436</v>
      </c>
      <c r="D103" s="14" t="s">
        <v>160</v>
      </c>
      <c r="E103" s="14" t="s">
        <v>231</v>
      </c>
      <c r="F103" s="22">
        <v>390</v>
      </c>
      <c r="G103" s="14" t="s">
        <v>232</v>
      </c>
      <c r="H103" s="14" t="s">
        <v>434</v>
      </c>
      <c r="I103" s="14" t="s">
        <v>96</v>
      </c>
      <c r="J103" s="57" t="s">
        <v>2507</v>
      </c>
      <c r="K103" s="24">
        <v>7.48</v>
      </c>
      <c r="L103" s="14" t="s">
        <v>49</v>
      </c>
      <c r="M103" s="13">
        <v>2.5600000000000001E-2</v>
      </c>
      <c r="N103" s="13">
        <v>3.9699999999999999E-2</v>
      </c>
      <c r="O103" s="24">
        <v>312562</v>
      </c>
      <c r="P103" s="26">
        <v>95.72</v>
      </c>
      <c r="Q103" s="24">
        <v>0</v>
      </c>
      <c r="R103" s="24">
        <v>299.18434999999999</v>
      </c>
      <c r="S103" s="13">
        <v>2.97542076E-4</v>
      </c>
      <c r="T103" s="13">
        <f t="shared" si="4"/>
        <v>6.8044009863429142E-4</v>
      </c>
      <c r="U103" s="65">
        <f>+R103/'סכום נכסי הקרן'!$C$42</f>
        <v>2.4524450780115858E-4</v>
      </c>
    </row>
    <row r="104" spans="2:21" ht="13.5" thickBot="1" x14ac:dyDescent="0.25">
      <c r="B104" s="61" t="s">
        <v>437</v>
      </c>
      <c r="C104" s="14" t="s">
        <v>438</v>
      </c>
      <c r="D104" s="14" t="s">
        <v>160</v>
      </c>
      <c r="E104" s="14" t="s">
        <v>231</v>
      </c>
      <c r="F104" s="22">
        <v>230</v>
      </c>
      <c r="G104" s="14" t="s">
        <v>439</v>
      </c>
      <c r="H104" s="14" t="s">
        <v>434</v>
      </c>
      <c r="I104" s="14" t="s">
        <v>96</v>
      </c>
      <c r="J104" s="57" t="s">
        <v>2507</v>
      </c>
      <c r="K104" s="24">
        <v>1.4</v>
      </c>
      <c r="L104" s="14" t="s">
        <v>49</v>
      </c>
      <c r="M104" s="13">
        <v>2.1999999999999999E-2</v>
      </c>
      <c r="N104" s="13">
        <v>1.7100000000000001E-2</v>
      </c>
      <c r="O104" s="24">
        <v>460000</v>
      </c>
      <c r="P104" s="26">
        <v>112.59</v>
      </c>
      <c r="Q104" s="24">
        <v>0</v>
      </c>
      <c r="R104" s="24">
        <v>517.91399999999999</v>
      </c>
      <c r="S104" s="13">
        <v>8.6954831199999999E-4</v>
      </c>
      <c r="T104" s="13">
        <f t="shared" si="4"/>
        <v>1.1779006931481556E-3</v>
      </c>
      <c r="U104" s="65">
        <f>+R104/'סכום נכסי הקרן'!$C$42</f>
        <v>4.2453946542768449E-4</v>
      </c>
    </row>
    <row r="105" spans="2:21" ht="13.5" thickBot="1" x14ac:dyDescent="0.25">
      <c r="B105" s="61" t="s">
        <v>440</v>
      </c>
      <c r="C105" s="14" t="s">
        <v>441</v>
      </c>
      <c r="D105" s="14" t="s">
        <v>160</v>
      </c>
      <c r="E105" s="14" t="s">
        <v>231</v>
      </c>
      <c r="F105" s="22">
        <v>230</v>
      </c>
      <c r="G105" s="14" t="s">
        <v>439</v>
      </c>
      <c r="H105" s="14" t="s">
        <v>434</v>
      </c>
      <c r="I105" s="14" t="s">
        <v>96</v>
      </c>
      <c r="J105" s="57" t="s">
        <v>2507</v>
      </c>
      <c r="K105" s="24">
        <v>4.24</v>
      </c>
      <c r="L105" s="14" t="s">
        <v>49</v>
      </c>
      <c r="M105" s="13">
        <v>1.7000000000000001E-2</v>
      </c>
      <c r="N105" s="13">
        <v>2.23E-2</v>
      </c>
      <c r="O105" s="24">
        <v>150000</v>
      </c>
      <c r="P105" s="26">
        <v>107.55</v>
      </c>
      <c r="Q105" s="24">
        <v>0</v>
      </c>
      <c r="R105" s="24">
        <v>161.32499999999999</v>
      </c>
      <c r="S105" s="13">
        <v>1.18180958E-4</v>
      </c>
      <c r="T105" s="13">
        <f t="shared" si="4"/>
        <v>3.6690421444897451E-4</v>
      </c>
      <c r="U105" s="65">
        <f>+R105/'סכום נכסי הקרן'!$C$42</f>
        <v>1.3223977197009774E-4</v>
      </c>
    </row>
    <row r="106" spans="2:21" ht="13.5" thickBot="1" x14ac:dyDescent="0.25">
      <c r="B106" s="61" t="s">
        <v>442</v>
      </c>
      <c r="C106" s="14" t="s">
        <v>443</v>
      </c>
      <c r="D106" s="14" t="s">
        <v>160</v>
      </c>
      <c r="E106" s="14" t="s">
        <v>231</v>
      </c>
      <c r="F106" s="22">
        <v>230</v>
      </c>
      <c r="G106" s="14" t="s">
        <v>439</v>
      </c>
      <c r="H106" s="14" t="s">
        <v>434</v>
      </c>
      <c r="I106" s="14" t="s">
        <v>96</v>
      </c>
      <c r="J106" s="57" t="s">
        <v>2507</v>
      </c>
      <c r="K106" s="24">
        <v>9.1</v>
      </c>
      <c r="L106" s="14" t="s">
        <v>49</v>
      </c>
      <c r="M106" s="13">
        <v>5.7999999999999996E-3</v>
      </c>
      <c r="N106" s="13">
        <v>2.81E-2</v>
      </c>
      <c r="O106" s="24">
        <v>864000</v>
      </c>
      <c r="P106" s="26">
        <v>89.1</v>
      </c>
      <c r="Q106" s="24">
        <v>0</v>
      </c>
      <c r="R106" s="24">
        <v>769.82399999999996</v>
      </c>
      <c r="S106" s="13">
        <v>1.8061597569999999E-3</v>
      </c>
      <c r="T106" s="13">
        <f t="shared" si="4"/>
        <v>1.7508239267563452E-3</v>
      </c>
      <c r="U106" s="65">
        <f>+R106/'סכום נכסי הקרן'!$C$42</f>
        <v>6.3103269931571993E-4</v>
      </c>
    </row>
    <row r="107" spans="2:21" ht="13.5" thickBot="1" x14ac:dyDescent="0.25">
      <c r="B107" s="61" t="s">
        <v>444</v>
      </c>
      <c r="C107" s="14" t="s">
        <v>445</v>
      </c>
      <c r="D107" s="14" t="s">
        <v>160</v>
      </c>
      <c r="E107" s="14" t="s">
        <v>231</v>
      </c>
      <c r="F107" s="22">
        <v>1327</v>
      </c>
      <c r="G107" s="14" t="s">
        <v>232</v>
      </c>
      <c r="H107" s="14" t="s">
        <v>434</v>
      </c>
      <c r="I107" s="14" t="s">
        <v>96</v>
      </c>
      <c r="J107" s="57" t="s">
        <v>2507</v>
      </c>
      <c r="K107" s="24">
        <v>0.85</v>
      </c>
      <c r="L107" s="14" t="s">
        <v>49</v>
      </c>
      <c r="M107" s="13">
        <v>2.5000000000000001E-2</v>
      </c>
      <c r="N107" s="13">
        <v>2.29E-2</v>
      </c>
      <c r="O107" s="24">
        <v>408134.37</v>
      </c>
      <c r="P107" s="26">
        <v>112.23</v>
      </c>
      <c r="Q107" s="24">
        <v>0</v>
      </c>
      <c r="R107" s="24">
        <v>458.04919999999998</v>
      </c>
      <c r="S107" s="13">
        <v>8.6668461399999998E-4</v>
      </c>
      <c r="T107" s="13">
        <f t="shared" si="4"/>
        <v>1.0417491517432588E-3</v>
      </c>
      <c r="U107" s="65">
        <f>+R107/'סכום נכסי הקרן'!$C$42</f>
        <v>3.7546766935741947E-4</v>
      </c>
    </row>
    <row r="108" spans="2:21" ht="13.5" thickBot="1" x14ac:dyDescent="0.25">
      <c r="B108" s="61" t="s">
        <v>446</v>
      </c>
      <c r="C108" s="14" t="s">
        <v>447</v>
      </c>
      <c r="D108" s="14" t="s">
        <v>160</v>
      </c>
      <c r="E108" s="14" t="s">
        <v>231</v>
      </c>
      <c r="F108" s="22">
        <v>1327</v>
      </c>
      <c r="G108" s="14" t="s">
        <v>232</v>
      </c>
      <c r="H108" s="14" t="s">
        <v>434</v>
      </c>
      <c r="I108" s="14" t="s">
        <v>96</v>
      </c>
      <c r="J108" s="57" t="s">
        <v>2507</v>
      </c>
      <c r="K108" s="24">
        <v>3.25</v>
      </c>
      <c r="L108" s="14" t="s">
        <v>49</v>
      </c>
      <c r="M108" s="13">
        <v>3.3500000000000002E-2</v>
      </c>
      <c r="N108" s="13">
        <v>2.81E-2</v>
      </c>
      <c r="O108" s="24">
        <v>300000</v>
      </c>
      <c r="P108" s="26">
        <v>114.41</v>
      </c>
      <c r="Q108" s="24">
        <v>0</v>
      </c>
      <c r="R108" s="24">
        <v>343.23</v>
      </c>
      <c r="S108" s="13">
        <v>4.5016004899999998E-4</v>
      </c>
      <c r="T108" s="13">
        <f t="shared" si="4"/>
        <v>7.8061387587368075E-4</v>
      </c>
      <c r="U108" s="65">
        <f>+R108/'סכום נכסי הקרן'!$C$42</f>
        <v>2.813491829121131E-4</v>
      </c>
    </row>
    <row r="109" spans="2:21" ht="13.5" thickBot="1" x14ac:dyDescent="0.25">
      <c r="B109" s="61" t="s">
        <v>448</v>
      </c>
      <c r="C109" s="14" t="s">
        <v>449</v>
      </c>
      <c r="D109" s="14" t="s">
        <v>160</v>
      </c>
      <c r="E109" s="14" t="s">
        <v>231</v>
      </c>
      <c r="F109" s="22">
        <v>1327</v>
      </c>
      <c r="G109" s="14" t="s">
        <v>232</v>
      </c>
      <c r="H109" s="14" t="s">
        <v>450</v>
      </c>
      <c r="I109" s="14" t="s">
        <v>276</v>
      </c>
      <c r="J109" s="57" t="s">
        <v>2507</v>
      </c>
      <c r="K109" s="24">
        <v>4.93</v>
      </c>
      <c r="L109" s="14" t="s">
        <v>49</v>
      </c>
      <c r="M109" s="13">
        <v>1.3299999999999999E-2</v>
      </c>
      <c r="N109" s="13">
        <v>3.3799999999999997E-2</v>
      </c>
      <c r="O109" s="24">
        <v>100000</v>
      </c>
      <c r="P109" s="26">
        <v>101.09</v>
      </c>
      <c r="Q109" s="24">
        <v>0</v>
      </c>
      <c r="R109" s="24">
        <v>101.09</v>
      </c>
      <c r="S109" s="13">
        <v>8.4210526315789503E-5</v>
      </c>
      <c r="T109" s="13">
        <f t="shared" si="4"/>
        <v>2.2991072083463094E-4</v>
      </c>
      <c r="U109" s="65">
        <f>+R109/'סכום נכסי הקרן'!$C$42</f>
        <v>8.2864519128821824E-5</v>
      </c>
    </row>
    <row r="110" spans="2:21" ht="13.5" thickBot="1" x14ac:dyDescent="0.25">
      <c r="B110" s="61" t="s">
        <v>451</v>
      </c>
      <c r="C110" s="14" t="s">
        <v>452</v>
      </c>
      <c r="D110" s="14" t="s">
        <v>160</v>
      </c>
      <c r="E110" s="14" t="s">
        <v>231</v>
      </c>
      <c r="F110" s="22">
        <v>1327</v>
      </c>
      <c r="G110" s="14" t="s">
        <v>232</v>
      </c>
      <c r="H110" s="14" t="s">
        <v>434</v>
      </c>
      <c r="I110" s="14" t="s">
        <v>96</v>
      </c>
      <c r="J110" s="57" t="s">
        <v>2507</v>
      </c>
      <c r="K110" s="24">
        <v>5.6</v>
      </c>
      <c r="L110" s="14" t="s">
        <v>49</v>
      </c>
      <c r="M110" s="13">
        <v>1.8700000000000001E-2</v>
      </c>
      <c r="N110" s="13">
        <v>3.5200000000000002E-2</v>
      </c>
      <c r="O110" s="24">
        <v>170000</v>
      </c>
      <c r="P110" s="26">
        <v>97.98</v>
      </c>
      <c r="Q110" s="24">
        <v>0</v>
      </c>
      <c r="R110" s="24">
        <v>166.566</v>
      </c>
      <c r="S110" s="13">
        <v>3.0403568000000002E-4</v>
      </c>
      <c r="T110" s="13">
        <f t="shared" si="4"/>
        <v>3.7882391063944149E-4</v>
      </c>
      <c r="U110" s="65">
        <f>+R110/'סכום נכסי הקרן'!$C$42</f>
        <v>1.3653587390653215E-4</v>
      </c>
    </row>
    <row r="111" spans="2:21" ht="13.5" thickBot="1" x14ac:dyDescent="0.25">
      <c r="B111" s="61" t="s">
        <v>453</v>
      </c>
      <c r="C111" s="14" t="s">
        <v>454</v>
      </c>
      <c r="D111" s="14" t="s">
        <v>160</v>
      </c>
      <c r="E111" s="14" t="s">
        <v>231</v>
      </c>
      <c r="F111" s="22">
        <v>1153</v>
      </c>
      <c r="G111" s="14" t="s">
        <v>248</v>
      </c>
      <c r="H111" s="14" t="s">
        <v>434</v>
      </c>
      <c r="I111" s="14" t="s">
        <v>96</v>
      </c>
      <c r="J111" s="57" t="s">
        <v>2507</v>
      </c>
      <c r="K111" s="24">
        <v>2.41</v>
      </c>
      <c r="L111" s="14" t="s">
        <v>49</v>
      </c>
      <c r="M111" s="13">
        <v>2.3199999999999998E-2</v>
      </c>
      <c r="N111" s="13">
        <v>2.5499999999999998E-2</v>
      </c>
      <c r="O111" s="24">
        <v>1</v>
      </c>
      <c r="P111" s="27">
        <v>5612952</v>
      </c>
      <c r="Q111" s="24">
        <v>0</v>
      </c>
      <c r="R111" s="24">
        <v>56.129519999999999</v>
      </c>
      <c r="S111" s="13">
        <v>1.6666666599999999E-4</v>
      </c>
      <c r="T111" s="13">
        <f t="shared" si="4"/>
        <v>1.2765633003562998E-4</v>
      </c>
      <c r="U111" s="65">
        <f>+R111/'סכום נכסי הקרן'!$C$42</f>
        <v>4.60099483997585E-5</v>
      </c>
    </row>
    <row r="112" spans="2:21" ht="13.5" thickBot="1" x14ac:dyDescent="0.25">
      <c r="B112" s="61" t="s">
        <v>455</v>
      </c>
      <c r="C112" s="14" t="s">
        <v>456</v>
      </c>
      <c r="D112" s="14" t="s">
        <v>160</v>
      </c>
      <c r="E112" s="14" t="s">
        <v>231</v>
      </c>
      <c r="F112" s="22">
        <v>1153</v>
      </c>
      <c r="G112" s="14" t="s">
        <v>248</v>
      </c>
      <c r="H112" s="14" t="s">
        <v>434</v>
      </c>
      <c r="I112" s="14" t="s">
        <v>96</v>
      </c>
      <c r="J112" s="57" t="s">
        <v>2507</v>
      </c>
      <c r="K112" s="24">
        <v>4.1399999999999997</v>
      </c>
      <c r="L112" s="14" t="s">
        <v>49</v>
      </c>
      <c r="M112" s="13">
        <v>1.09E-2</v>
      </c>
      <c r="N112" s="13">
        <v>3.4599999999999999E-2</v>
      </c>
      <c r="O112" s="24">
        <v>18</v>
      </c>
      <c r="P112" s="27">
        <v>4925250</v>
      </c>
      <c r="Q112" s="24">
        <v>0</v>
      </c>
      <c r="R112" s="24">
        <v>886.54499999999996</v>
      </c>
      <c r="S112" s="13">
        <v>9.9124401100000002E-4</v>
      </c>
      <c r="T112" s="13">
        <f t="shared" si="4"/>
        <v>2.0162844989844485E-3</v>
      </c>
      <c r="U112" s="65">
        <f>+R112/'סכום נכסי הקרן'!$C$42</f>
        <v>7.2671011090178394E-4</v>
      </c>
    </row>
    <row r="113" spans="2:21" ht="13.5" thickBot="1" x14ac:dyDescent="0.25">
      <c r="B113" s="61" t="s">
        <v>457</v>
      </c>
      <c r="C113" s="14" t="s">
        <v>458</v>
      </c>
      <c r="D113" s="14" t="s">
        <v>160</v>
      </c>
      <c r="E113" s="14" t="s">
        <v>231</v>
      </c>
      <c r="F113" s="22">
        <v>1153</v>
      </c>
      <c r="G113" s="14" t="s">
        <v>248</v>
      </c>
      <c r="H113" s="14" t="s">
        <v>434</v>
      </c>
      <c r="I113" s="14" t="s">
        <v>96</v>
      </c>
      <c r="J113" s="57" t="s">
        <v>2507</v>
      </c>
      <c r="K113" s="24">
        <v>4.78</v>
      </c>
      <c r="L113" s="14" t="s">
        <v>49</v>
      </c>
      <c r="M113" s="13">
        <v>2.9899999999999999E-2</v>
      </c>
      <c r="N113" s="13">
        <v>3.44E-2</v>
      </c>
      <c r="O113" s="24">
        <v>27</v>
      </c>
      <c r="P113" s="27">
        <v>5209470</v>
      </c>
      <c r="Q113" s="24">
        <v>0</v>
      </c>
      <c r="R113" s="24">
        <v>1406.5569</v>
      </c>
      <c r="S113" s="13">
        <v>1.6875E-3</v>
      </c>
      <c r="T113" s="13">
        <f t="shared" si="4"/>
        <v>3.1989564820845179E-3</v>
      </c>
      <c r="U113" s="65">
        <f>+R113/'סכום נכסי הקרן'!$C$42</f>
        <v>1.152969246669565E-3</v>
      </c>
    </row>
    <row r="114" spans="2:21" ht="13.5" thickBot="1" x14ac:dyDescent="0.25">
      <c r="B114" s="61" t="s">
        <v>459</v>
      </c>
      <c r="C114" s="14" t="s">
        <v>460</v>
      </c>
      <c r="D114" s="14" t="s">
        <v>160</v>
      </c>
      <c r="E114" s="14" t="s">
        <v>231</v>
      </c>
      <c r="F114" s="22">
        <v>748</v>
      </c>
      <c r="G114" s="14" t="s">
        <v>248</v>
      </c>
      <c r="H114" s="14" t="s">
        <v>434</v>
      </c>
      <c r="I114" s="14" t="s">
        <v>96</v>
      </c>
      <c r="J114" s="57" t="s">
        <v>2507</v>
      </c>
      <c r="K114" s="24">
        <v>1.81</v>
      </c>
      <c r="L114" s="14" t="s">
        <v>49</v>
      </c>
      <c r="M114" s="13">
        <v>1.46E-2</v>
      </c>
      <c r="N114" s="13">
        <v>2.4400000000000002E-2</v>
      </c>
      <c r="O114" s="24">
        <v>2</v>
      </c>
      <c r="P114" s="27">
        <v>5454999</v>
      </c>
      <c r="Q114" s="24">
        <v>0</v>
      </c>
      <c r="R114" s="24">
        <v>109.09998</v>
      </c>
      <c r="S114" s="13">
        <v>7.5094807194082499E-5</v>
      </c>
      <c r="T114" s="13">
        <f t="shared" si="4"/>
        <v>2.4812795573097061E-4</v>
      </c>
      <c r="U114" s="65">
        <f>+R114/'סכום נכסי הקרן'!$C$42</f>
        <v>8.9430382626017204E-5</v>
      </c>
    </row>
    <row r="115" spans="2:21" ht="13.5" thickBot="1" x14ac:dyDescent="0.25">
      <c r="B115" s="61" t="s">
        <v>461</v>
      </c>
      <c r="C115" s="14" t="s">
        <v>462</v>
      </c>
      <c r="D115" s="14" t="s">
        <v>160</v>
      </c>
      <c r="E115" s="14" t="s">
        <v>231</v>
      </c>
      <c r="F115" s="22">
        <v>748</v>
      </c>
      <c r="G115" s="14" t="s">
        <v>248</v>
      </c>
      <c r="H115" s="14" t="s">
        <v>434</v>
      </c>
      <c r="I115" s="14" t="s">
        <v>96</v>
      </c>
      <c r="J115" s="57" t="s">
        <v>2507</v>
      </c>
      <c r="K115" s="24">
        <v>2.4300000000000002</v>
      </c>
      <c r="L115" s="14" t="s">
        <v>49</v>
      </c>
      <c r="M115" s="13">
        <v>2.4199999999999999E-2</v>
      </c>
      <c r="N115" s="13">
        <v>2.86E-2</v>
      </c>
      <c r="O115" s="24">
        <v>1</v>
      </c>
      <c r="P115" s="27">
        <v>5585000</v>
      </c>
      <c r="Q115" s="24">
        <v>0</v>
      </c>
      <c r="R115" s="24">
        <v>55.85</v>
      </c>
      <c r="S115" s="13">
        <v>3.3020737022850301E-5</v>
      </c>
      <c r="T115" s="13">
        <f t="shared" si="4"/>
        <v>1.2702061290547175E-4</v>
      </c>
      <c r="U115" s="65">
        <f>+R115/'סכום נכסי הקרן'!$C$42</f>
        <v>4.578082296314867E-5</v>
      </c>
    </row>
    <row r="116" spans="2:21" ht="13.5" thickBot="1" x14ac:dyDescent="0.25">
      <c r="B116" s="61" t="s">
        <v>463</v>
      </c>
      <c r="C116" s="14" t="s">
        <v>464</v>
      </c>
      <c r="D116" s="14" t="s">
        <v>160</v>
      </c>
      <c r="E116" s="14" t="s">
        <v>231</v>
      </c>
      <c r="F116" s="22">
        <v>748</v>
      </c>
      <c r="G116" s="14" t="s">
        <v>248</v>
      </c>
      <c r="H116" s="14" t="s">
        <v>434</v>
      </c>
      <c r="I116" s="14" t="s">
        <v>96</v>
      </c>
      <c r="J116" s="57" t="s">
        <v>2507</v>
      </c>
      <c r="K116" s="24">
        <v>3.82</v>
      </c>
      <c r="L116" s="14" t="s">
        <v>49</v>
      </c>
      <c r="M116" s="13">
        <v>2E-3</v>
      </c>
      <c r="N116" s="13">
        <v>3.0599999999999999E-2</v>
      </c>
      <c r="O116" s="24">
        <v>7</v>
      </c>
      <c r="P116" s="27">
        <v>4882000</v>
      </c>
      <c r="Q116" s="24">
        <v>0</v>
      </c>
      <c r="R116" s="24">
        <v>341.74</v>
      </c>
      <c r="S116" s="13">
        <v>6.1071366199999999E-4</v>
      </c>
      <c r="T116" s="13">
        <f t="shared" si="4"/>
        <v>7.7722514331810054E-4</v>
      </c>
      <c r="U116" s="65">
        <f>+R116/'סכום נכסי הקרן'!$C$42</f>
        <v>2.8012781449286348E-4</v>
      </c>
    </row>
    <row r="117" spans="2:21" ht="13.5" thickBot="1" x14ac:dyDescent="0.25">
      <c r="B117" s="61" t="s">
        <v>465</v>
      </c>
      <c r="C117" s="14" t="s">
        <v>466</v>
      </c>
      <c r="D117" s="14" t="s">
        <v>160</v>
      </c>
      <c r="E117" s="14" t="s">
        <v>231</v>
      </c>
      <c r="F117" s="22">
        <v>748</v>
      </c>
      <c r="G117" s="14" t="s">
        <v>248</v>
      </c>
      <c r="H117" s="14" t="s">
        <v>434</v>
      </c>
      <c r="I117" s="14" t="s">
        <v>96</v>
      </c>
      <c r="J117" s="57" t="s">
        <v>2507</v>
      </c>
      <c r="K117" s="24">
        <v>4.62</v>
      </c>
      <c r="L117" s="14" t="s">
        <v>49</v>
      </c>
      <c r="M117" s="13">
        <v>3.1699999999999999E-2</v>
      </c>
      <c r="N117" s="13">
        <v>3.32E-2</v>
      </c>
      <c r="O117" s="24">
        <v>38</v>
      </c>
      <c r="P117" s="27">
        <v>5151111</v>
      </c>
      <c r="Q117" s="24">
        <v>0</v>
      </c>
      <c r="R117" s="24">
        <v>1957.42218</v>
      </c>
      <c r="S117" s="13">
        <v>2.2498519830000002E-3</v>
      </c>
      <c r="T117" s="13">
        <f t="shared" si="4"/>
        <v>4.4517988364971284E-3</v>
      </c>
      <c r="U117" s="65">
        <f>+R117/'סכום נכסי הקרן'!$C$42</f>
        <v>1.6045192173092305E-3</v>
      </c>
    </row>
    <row r="118" spans="2:21" ht="13.5" thickBot="1" x14ac:dyDescent="0.25">
      <c r="B118" s="61" t="s">
        <v>467</v>
      </c>
      <c r="C118" s="14" t="s">
        <v>468</v>
      </c>
      <c r="D118" s="14" t="s">
        <v>160</v>
      </c>
      <c r="E118" s="14" t="s">
        <v>231</v>
      </c>
      <c r="F118" s="22">
        <v>2072</v>
      </c>
      <c r="G118" s="14" t="s">
        <v>469</v>
      </c>
      <c r="H118" s="14" t="s">
        <v>434</v>
      </c>
      <c r="I118" s="14" t="s">
        <v>96</v>
      </c>
      <c r="J118" s="57" t="s">
        <v>2507</v>
      </c>
      <c r="K118" s="24">
        <v>3.4</v>
      </c>
      <c r="L118" s="14" t="s">
        <v>49</v>
      </c>
      <c r="M118" s="13">
        <v>2.1999999999999999E-2</v>
      </c>
      <c r="N118" s="13">
        <v>2.8199999999999999E-2</v>
      </c>
      <c r="O118" s="24">
        <v>100000</v>
      </c>
      <c r="P118" s="26">
        <v>101.61</v>
      </c>
      <c r="Q118" s="24">
        <v>0</v>
      </c>
      <c r="R118" s="24">
        <v>101.61</v>
      </c>
      <c r="S118" s="13">
        <v>2.6543082000000001E-4</v>
      </c>
      <c r="T118" s="13">
        <f t="shared" si="4"/>
        <v>2.3109336575335691E-4</v>
      </c>
      <c r="U118" s="65">
        <f>+R118/'סכום נכסי הקרן'!$C$42</f>
        <v>8.3290768510036462E-5</v>
      </c>
    </row>
    <row r="119" spans="2:21" ht="13.5" thickBot="1" x14ac:dyDescent="0.25">
      <c r="B119" s="61" t="s">
        <v>470</v>
      </c>
      <c r="C119" s="14" t="s">
        <v>471</v>
      </c>
      <c r="D119" s="14" t="s">
        <v>160</v>
      </c>
      <c r="E119" s="14" t="s">
        <v>231</v>
      </c>
      <c r="F119" s="22">
        <v>1248</v>
      </c>
      <c r="G119" s="14" t="s">
        <v>248</v>
      </c>
      <c r="H119" s="14" t="s">
        <v>434</v>
      </c>
      <c r="I119" s="14" t="s">
        <v>96</v>
      </c>
      <c r="J119" s="57" t="s">
        <v>2507</v>
      </c>
      <c r="K119" s="24">
        <v>2.96</v>
      </c>
      <c r="L119" s="14" t="s">
        <v>49</v>
      </c>
      <c r="M119" s="13">
        <v>2E-3</v>
      </c>
      <c r="N119" s="13">
        <v>2.0899999999999998E-2</v>
      </c>
      <c r="O119" s="24">
        <v>90000</v>
      </c>
      <c r="P119" s="26">
        <v>105.61</v>
      </c>
      <c r="Q119" s="24">
        <v>0</v>
      </c>
      <c r="R119" s="24">
        <v>95.049000000000007</v>
      </c>
      <c r="S119" s="13">
        <v>1.06811487E-4</v>
      </c>
      <c r="T119" s="13">
        <f t="shared" si="4"/>
        <v>2.1617157092304717E-4</v>
      </c>
      <c r="U119" s="65">
        <f>+R119/'סכום נכסי הקרן'!$C$42</f>
        <v>7.7912648913595664E-5</v>
      </c>
    </row>
    <row r="120" spans="2:21" ht="13.5" thickBot="1" x14ac:dyDescent="0.25">
      <c r="B120" s="61" t="s">
        <v>472</v>
      </c>
      <c r="C120" s="14" t="s">
        <v>473</v>
      </c>
      <c r="D120" s="14" t="s">
        <v>160</v>
      </c>
      <c r="E120" s="14" t="s">
        <v>231</v>
      </c>
      <c r="F120" s="22">
        <v>1248</v>
      </c>
      <c r="G120" s="14" t="s">
        <v>248</v>
      </c>
      <c r="H120" s="14" t="s">
        <v>434</v>
      </c>
      <c r="I120" s="14" t="s">
        <v>96</v>
      </c>
      <c r="J120" s="57" t="s">
        <v>2507</v>
      </c>
      <c r="K120" s="24">
        <v>0.41</v>
      </c>
      <c r="L120" s="14" t="s">
        <v>49</v>
      </c>
      <c r="M120" s="13">
        <v>6.7999999999999996E-3</v>
      </c>
      <c r="N120" s="13">
        <v>3.5400000000000001E-2</v>
      </c>
      <c r="O120" s="24">
        <v>96981.68</v>
      </c>
      <c r="P120" s="26">
        <v>111.23</v>
      </c>
      <c r="Q120" s="24">
        <v>0</v>
      </c>
      <c r="R120" s="24">
        <v>107.87272</v>
      </c>
      <c r="S120" s="13">
        <v>4.3251296199999997E-4</v>
      </c>
      <c r="T120" s="13">
        <f t="shared" si="4"/>
        <v>2.4533677726374823E-4</v>
      </c>
      <c r="U120" s="65">
        <f>+R120/'סכום נכסי הקרן'!$C$42</f>
        <v>8.8424384903729758E-5</v>
      </c>
    </row>
    <row r="121" spans="2:21" ht="13.5" thickBot="1" x14ac:dyDescent="0.25">
      <c r="B121" s="61" t="s">
        <v>474</v>
      </c>
      <c r="C121" s="14" t="s">
        <v>475</v>
      </c>
      <c r="D121" s="14" t="s">
        <v>160</v>
      </c>
      <c r="E121" s="14" t="s">
        <v>231</v>
      </c>
      <c r="F121" s="22">
        <v>1248</v>
      </c>
      <c r="G121" s="14" t="s">
        <v>248</v>
      </c>
      <c r="H121" s="14" t="s">
        <v>434</v>
      </c>
      <c r="I121" s="14" t="s">
        <v>96</v>
      </c>
      <c r="J121" s="57" t="s">
        <v>2507</v>
      </c>
      <c r="K121" s="24">
        <v>3.7</v>
      </c>
      <c r="L121" s="14" t="s">
        <v>49</v>
      </c>
      <c r="M121" s="13">
        <v>2E-3</v>
      </c>
      <c r="N121" s="13">
        <v>2.1899999999999999E-2</v>
      </c>
      <c r="O121" s="24">
        <v>1548000</v>
      </c>
      <c r="P121" s="26">
        <v>101.07</v>
      </c>
      <c r="Q121" s="24">
        <v>0</v>
      </c>
      <c r="R121" s="24">
        <v>1564.5636</v>
      </c>
      <c r="S121" s="13">
        <v>1.9232417799999999E-3</v>
      </c>
      <c r="T121" s="13">
        <f t="shared" si="4"/>
        <v>3.5583138299300149E-3</v>
      </c>
      <c r="U121" s="65">
        <f>+R121/'סכום נכסי הקרן'!$C$42</f>
        <v>1.2824889737902694E-3</v>
      </c>
    </row>
    <row r="122" spans="2:21" ht="13.5" thickBot="1" x14ac:dyDescent="0.25">
      <c r="B122" s="61" t="s">
        <v>476</v>
      </c>
      <c r="C122" s="14" t="s">
        <v>477</v>
      </c>
      <c r="D122" s="14" t="s">
        <v>160</v>
      </c>
      <c r="E122" s="14" t="s">
        <v>231</v>
      </c>
      <c r="F122" s="22">
        <v>1248</v>
      </c>
      <c r="G122" s="14" t="s">
        <v>248</v>
      </c>
      <c r="H122" s="14" t="s">
        <v>434</v>
      </c>
      <c r="I122" s="14" t="s">
        <v>96</v>
      </c>
      <c r="J122" s="57" t="s">
        <v>2507</v>
      </c>
      <c r="K122" s="24">
        <v>5.26</v>
      </c>
      <c r="L122" s="14" t="s">
        <v>49</v>
      </c>
      <c r="M122" s="13">
        <v>2.5899999999999999E-2</v>
      </c>
      <c r="N122" s="13">
        <v>2.3699999999999999E-2</v>
      </c>
      <c r="O122" s="24">
        <v>221000</v>
      </c>
      <c r="P122" s="27">
        <v>101</v>
      </c>
      <c r="Q122" s="24">
        <v>0</v>
      </c>
      <c r="R122" s="24">
        <v>223.21</v>
      </c>
      <c r="S122" s="13">
        <v>4.9111111100000001E-4</v>
      </c>
      <c r="T122" s="13">
        <f t="shared" si="4"/>
        <v>5.0765033136312174E-4</v>
      </c>
      <c r="U122" s="65">
        <f>+R122/'סכום נכסי הקרן'!$C$42</f>
        <v>1.8296754688638164E-4</v>
      </c>
    </row>
    <row r="123" spans="2:21" ht="13.5" thickBot="1" x14ac:dyDescent="0.25">
      <c r="B123" s="61" t="s">
        <v>478</v>
      </c>
      <c r="C123" s="14" t="s">
        <v>479</v>
      </c>
      <c r="D123" s="14" t="s">
        <v>160</v>
      </c>
      <c r="E123" s="14" t="s">
        <v>231</v>
      </c>
      <c r="F123" s="22">
        <v>613</v>
      </c>
      <c r="G123" s="14" t="s">
        <v>232</v>
      </c>
      <c r="H123" s="14" t="s">
        <v>450</v>
      </c>
      <c r="I123" s="14" t="s">
        <v>276</v>
      </c>
      <c r="J123" s="57" t="s">
        <v>2507</v>
      </c>
      <c r="K123" s="24">
        <v>3.9</v>
      </c>
      <c r="L123" s="14" t="s">
        <v>49</v>
      </c>
      <c r="M123" s="13">
        <v>2.4E-2</v>
      </c>
      <c r="N123" s="13">
        <v>2.5600000000000001E-2</v>
      </c>
      <c r="O123" s="24">
        <v>1665149.88</v>
      </c>
      <c r="P123" s="26">
        <v>112.91</v>
      </c>
      <c r="Q123" s="24">
        <v>0</v>
      </c>
      <c r="R123" s="24">
        <v>1880.1207300000001</v>
      </c>
      <c r="S123" s="13">
        <v>1.5450232289999999E-3</v>
      </c>
      <c r="T123" s="13">
        <f t="shared" si="4"/>
        <v>4.2759908229343417E-3</v>
      </c>
      <c r="U123" s="65">
        <f>+R123/'סכום נכסי הקרן'!$C$42</f>
        <v>1.5411544187909729E-3</v>
      </c>
    </row>
    <row r="124" spans="2:21" ht="13.5" thickBot="1" x14ac:dyDescent="0.25">
      <c r="B124" s="61" t="s">
        <v>480</v>
      </c>
      <c r="C124" s="14" t="s">
        <v>481</v>
      </c>
      <c r="D124" s="14" t="s">
        <v>160</v>
      </c>
      <c r="E124" s="14" t="s">
        <v>231</v>
      </c>
      <c r="F124" s="22">
        <v>613</v>
      </c>
      <c r="G124" s="14" t="s">
        <v>232</v>
      </c>
      <c r="H124" s="14" t="s">
        <v>450</v>
      </c>
      <c r="I124" s="14" t="s">
        <v>276</v>
      </c>
      <c r="J124" s="57" t="s">
        <v>2507</v>
      </c>
      <c r="K124" s="24">
        <v>6.06</v>
      </c>
      <c r="L124" s="14" t="s">
        <v>49</v>
      </c>
      <c r="M124" s="13">
        <v>1.4999999999999999E-2</v>
      </c>
      <c r="N124" s="13">
        <v>3.0800000000000001E-2</v>
      </c>
      <c r="O124" s="24">
        <v>235000</v>
      </c>
      <c r="P124" s="26">
        <v>98.18</v>
      </c>
      <c r="Q124" s="24">
        <v>0</v>
      </c>
      <c r="R124" s="24">
        <v>230.72300000000001</v>
      </c>
      <c r="S124" s="13">
        <v>8.9771441900000004E-4</v>
      </c>
      <c r="T124" s="13">
        <f t="shared" si="4"/>
        <v>5.2473727612156057E-4</v>
      </c>
      <c r="U124" s="65">
        <f>+R124/'סכום נכסי הקרן'!$C$42</f>
        <v>1.8912603073458463E-4</v>
      </c>
    </row>
    <row r="125" spans="2:21" ht="13.5" thickBot="1" x14ac:dyDescent="0.25">
      <c r="B125" s="61" t="s">
        <v>482</v>
      </c>
      <c r="C125" s="14" t="s">
        <v>483</v>
      </c>
      <c r="D125" s="14" t="s">
        <v>160</v>
      </c>
      <c r="E125" s="14" t="s">
        <v>231</v>
      </c>
      <c r="F125" s="22">
        <v>1450</v>
      </c>
      <c r="G125" s="14" t="s">
        <v>232</v>
      </c>
      <c r="H125" s="14" t="s">
        <v>434</v>
      </c>
      <c r="I125" s="14" t="s">
        <v>96</v>
      </c>
      <c r="J125" s="57" t="s">
        <v>2507</v>
      </c>
      <c r="K125" s="24">
        <v>1.99</v>
      </c>
      <c r="L125" s="14" t="s">
        <v>49</v>
      </c>
      <c r="M125" s="13">
        <v>1.4E-2</v>
      </c>
      <c r="N125" s="13">
        <v>2.6100000000000002E-2</v>
      </c>
      <c r="O125" s="24">
        <v>361156</v>
      </c>
      <c r="P125" s="26">
        <v>109.74</v>
      </c>
      <c r="Q125" s="24">
        <v>0</v>
      </c>
      <c r="R125" s="24">
        <v>396.33258999999998</v>
      </c>
      <c r="S125" s="13">
        <v>3.5807654099999998E-4</v>
      </c>
      <c r="T125" s="13">
        <f t="shared" si="4"/>
        <v>9.0138600709423525E-4</v>
      </c>
      <c r="U125" s="65">
        <f>+R125/'סכום נכסי הקרן'!$C$42</f>
        <v>3.2487792546671775E-4</v>
      </c>
    </row>
    <row r="126" spans="2:21" ht="13.5" thickBot="1" x14ac:dyDescent="0.25">
      <c r="B126" s="61" t="s">
        <v>484</v>
      </c>
      <c r="C126" s="14" t="s">
        <v>485</v>
      </c>
      <c r="D126" s="14" t="s">
        <v>160</v>
      </c>
      <c r="E126" s="14" t="s">
        <v>231</v>
      </c>
      <c r="F126" s="22">
        <v>231</v>
      </c>
      <c r="G126" s="14" t="s">
        <v>248</v>
      </c>
      <c r="H126" s="14" t="s">
        <v>434</v>
      </c>
      <c r="I126" s="14" t="s">
        <v>96</v>
      </c>
      <c r="J126" s="57" t="s">
        <v>2507</v>
      </c>
      <c r="K126" s="24">
        <v>0.98</v>
      </c>
      <c r="L126" s="14" t="s">
        <v>49</v>
      </c>
      <c r="M126" s="13">
        <v>1.9E-2</v>
      </c>
      <c r="N126" s="13">
        <v>2.1899999999999999E-2</v>
      </c>
      <c r="O126" s="24">
        <v>24</v>
      </c>
      <c r="P126" s="27">
        <v>5475488</v>
      </c>
      <c r="Q126" s="24">
        <v>0</v>
      </c>
      <c r="R126" s="24">
        <v>1314.1171200000001</v>
      </c>
      <c r="S126" s="13">
        <v>1.101018442E-3</v>
      </c>
      <c r="T126" s="13">
        <f t="shared" si="4"/>
        <v>2.9887191049592365E-3</v>
      </c>
      <c r="U126" s="65">
        <f>+R126/'סכום נכסי הקרן'!$C$42</f>
        <v>1.0771954023914556E-3</v>
      </c>
    </row>
    <row r="127" spans="2:21" ht="13.5" thickBot="1" x14ac:dyDescent="0.25">
      <c r="B127" s="61" t="s">
        <v>486</v>
      </c>
      <c r="C127" s="14" t="s">
        <v>487</v>
      </c>
      <c r="D127" s="14" t="s">
        <v>160</v>
      </c>
      <c r="E127" s="14" t="s">
        <v>231</v>
      </c>
      <c r="F127" s="22">
        <v>231</v>
      </c>
      <c r="G127" s="14" t="s">
        <v>248</v>
      </c>
      <c r="H127" s="14" t="s">
        <v>434</v>
      </c>
      <c r="I127" s="14" t="s">
        <v>96</v>
      </c>
      <c r="J127" s="57" t="s">
        <v>2507</v>
      </c>
      <c r="K127" s="24">
        <v>4.13</v>
      </c>
      <c r="L127" s="14" t="s">
        <v>49</v>
      </c>
      <c r="M127" s="13">
        <v>3.3099999999999997E-2</v>
      </c>
      <c r="N127" s="13">
        <v>3.61E-2</v>
      </c>
      <c r="O127" s="24">
        <v>30</v>
      </c>
      <c r="P127" s="27">
        <v>5205991</v>
      </c>
      <c r="Q127" s="24">
        <v>0</v>
      </c>
      <c r="R127" s="24">
        <v>1561.7973</v>
      </c>
      <c r="S127" s="13">
        <v>2.138427542E-3</v>
      </c>
      <c r="T127" s="13">
        <f t="shared" si="4"/>
        <v>3.5520223863941078E-3</v>
      </c>
      <c r="U127" s="65">
        <f>+R127/'סכום נכסי הקרן'!$C$42</f>
        <v>1.2802214090532425E-3</v>
      </c>
    </row>
    <row r="128" spans="2:21" ht="13.5" thickBot="1" x14ac:dyDescent="0.25">
      <c r="B128" s="61" t="s">
        <v>488</v>
      </c>
      <c r="C128" s="14" t="s">
        <v>489</v>
      </c>
      <c r="D128" s="14" t="s">
        <v>160</v>
      </c>
      <c r="E128" s="14" t="s">
        <v>231</v>
      </c>
      <c r="F128" s="22">
        <v>1514</v>
      </c>
      <c r="G128" s="14" t="s">
        <v>232</v>
      </c>
      <c r="H128" s="14" t="s">
        <v>450</v>
      </c>
      <c r="I128" s="14" t="s">
        <v>276</v>
      </c>
      <c r="J128" s="57" t="s">
        <v>2507</v>
      </c>
      <c r="K128" s="24">
        <v>0.52</v>
      </c>
      <c r="L128" s="14" t="s">
        <v>49</v>
      </c>
      <c r="M128" s="13">
        <v>2.75E-2</v>
      </c>
      <c r="N128" s="13">
        <v>3.1800000000000002E-2</v>
      </c>
      <c r="O128" s="24">
        <v>26092.89</v>
      </c>
      <c r="P128" s="26">
        <v>113.88</v>
      </c>
      <c r="Q128" s="24">
        <v>0</v>
      </c>
      <c r="R128" s="24">
        <v>29.714580000000002</v>
      </c>
      <c r="S128" s="13">
        <v>1.8874895999999999E-4</v>
      </c>
      <c r="T128" s="13">
        <f t="shared" si="4"/>
        <v>6.7580378940531298E-5</v>
      </c>
      <c r="U128" s="65">
        <f>+R128/'סכום נכסי הקרן'!$C$42</f>
        <v>2.4357348727024499E-5</v>
      </c>
    </row>
    <row r="129" spans="2:21" ht="13.5" thickBot="1" x14ac:dyDescent="0.25">
      <c r="B129" s="61" t="s">
        <v>490</v>
      </c>
      <c r="C129" s="14" t="s">
        <v>491</v>
      </c>
      <c r="D129" s="14" t="s">
        <v>160</v>
      </c>
      <c r="E129" s="14" t="s">
        <v>231</v>
      </c>
      <c r="F129" s="22">
        <v>1514</v>
      </c>
      <c r="G129" s="14" t="s">
        <v>232</v>
      </c>
      <c r="H129" s="14" t="s">
        <v>450</v>
      </c>
      <c r="I129" s="14" t="s">
        <v>276</v>
      </c>
      <c r="J129" s="57" t="s">
        <v>2507</v>
      </c>
      <c r="K129" s="24">
        <v>3.63</v>
      </c>
      <c r="L129" s="14" t="s">
        <v>49</v>
      </c>
      <c r="M129" s="13">
        <v>1.9599999999999999E-2</v>
      </c>
      <c r="N129" s="13">
        <v>2.6599999999999999E-2</v>
      </c>
      <c r="O129" s="24">
        <v>928000</v>
      </c>
      <c r="P129" s="26">
        <v>109.84</v>
      </c>
      <c r="Q129" s="24">
        <v>0</v>
      </c>
      <c r="R129" s="24">
        <v>1019.3152</v>
      </c>
      <c r="S129" s="13">
        <v>8.8293369299999997E-4</v>
      </c>
      <c r="T129" s="13">
        <f t="shared" si="4"/>
        <v>2.3182460420387379E-3</v>
      </c>
      <c r="U129" s="65">
        <f>+R129/'סכום נכסי הקרן'!$C$42</f>
        <v>8.3554321781282865E-4</v>
      </c>
    </row>
    <row r="130" spans="2:21" ht="13.5" thickBot="1" x14ac:dyDescent="0.25">
      <c r="B130" s="61" t="s">
        <v>492</v>
      </c>
      <c r="C130" s="14" t="s">
        <v>493</v>
      </c>
      <c r="D130" s="14" t="s">
        <v>160</v>
      </c>
      <c r="E130" s="14" t="s">
        <v>231</v>
      </c>
      <c r="F130" s="22">
        <v>1514</v>
      </c>
      <c r="G130" s="14" t="s">
        <v>232</v>
      </c>
      <c r="H130" s="14" t="s">
        <v>450</v>
      </c>
      <c r="I130" s="14" t="s">
        <v>276</v>
      </c>
      <c r="J130" s="57" t="s">
        <v>2507</v>
      </c>
      <c r="K130" s="24">
        <v>5.83</v>
      </c>
      <c r="L130" s="14" t="s">
        <v>49</v>
      </c>
      <c r="M130" s="13">
        <v>1.5800000000000002E-2</v>
      </c>
      <c r="N130" s="13">
        <v>3.0599999999999999E-2</v>
      </c>
      <c r="O130" s="24">
        <v>1275181</v>
      </c>
      <c r="P130" s="26">
        <v>102.86</v>
      </c>
      <c r="Q130" s="24">
        <v>0</v>
      </c>
      <c r="R130" s="24">
        <v>1311.6511800000001</v>
      </c>
      <c r="S130" s="13">
        <v>1.073972464E-3</v>
      </c>
      <c r="T130" s="13">
        <f t="shared" si="4"/>
        <v>2.9831107753229228E-3</v>
      </c>
      <c r="U130" s="65">
        <f>+R130/'סכום נכסי הקרן'!$C$42</f>
        <v>1.075174045854701E-3</v>
      </c>
    </row>
    <row r="131" spans="2:21" ht="13.5" thickBot="1" x14ac:dyDescent="0.25">
      <c r="B131" s="61" t="s">
        <v>494</v>
      </c>
      <c r="C131" s="14" t="s">
        <v>495</v>
      </c>
      <c r="D131" s="14" t="s">
        <v>160</v>
      </c>
      <c r="E131" s="14" t="s">
        <v>231</v>
      </c>
      <c r="F131" s="22">
        <v>1527</v>
      </c>
      <c r="G131" s="14" t="s">
        <v>367</v>
      </c>
      <c r="H131" s="14" t="s">
        <v>434</v>
      </c>
      <c r="I131" s="14" t="s">
        <v>96</v>
      </c>
      <c r="J131" s="57" t="s">
        <v>2507</v>
      </c>
      <c r="K131" s="24">
        <v>7.37</v>
      </c>
      <c r="L131" s="14" t="s">
        <v>49</v>
      </c>
      <c r="M131" s="13">
        <v>2.0899999999999998E-2</v>
      </c>
      <c r="N131" s="13">
        <v>4.0500000000000001E-2</v>
      </c>
      <c r="O131" s="24">
        <v>13</v>
      </c>
      <c r="P131" s="27">
        <v>4810000</v>
      </c>
      <c r="Q131" s="24">
        <v>0</v>
      </c>
      <c r="R131" s="24">
        <v>625.29999999999995</v>
      </c>
      <c r="S131" s="13">
        <v>4.2107990799999999E-4</v>
      </c>
      <c r="T131" s="13">
        <f t="shared" si="4"/>
        <v>1.4221305147679763E-3</v>
      </c>
      <c r="U131" s="65">
        <f>+R131/'סכום נכסי הקרן'!$C$42</f>
        <v>5.1256488091059736E-4</v>
      </c>
    </row>
    <row r="132" spans="2:21" ht="13.5" thickBot="1" x14ac:dyDescent="0.25">
      <c r="B132" s="61" t="s">
        <v>496</v>
      </c>
      <c r="C132" s="14" t="s">
        <v>497</v>
      </c>
      <c r="D132" s="14" t="s">
        <v>160</v>
      </c>
      <c r="E132" s="14" t="s">
        <v>231</v>
      </c>
      <c r="F132" s="22">
        <v>1349</v>
      </c>
      <c r="G132" s="14" t="s">
        <v>232</v>
      </c>
      <c r="H132" s="14" t="s">
        <v>434</v>
      </c>
      <c r="I132" s="14" t="s">
        <v>96</v>
      </c>
      <c r="J132" s="57" t="s">
        <v>2507</v>
      </c>
      <c r="K132" s="24">
        <v>1.94</v>
      </c>
      <c r="L132" s="14" t="s">
        <v>49</v>
      </c>
      <c r="M132" s="13">
        <v>2.1499999999999998E-2</v>
      </c>
      <c r="N132" s="13">
        <v>2.7E-2</v>
      </c>
      <c r="O132" s="24">
        <v>370000</v>
      </c>
      <c r="P132" s="26">
        <v>112.03</v>
      </c>
      <c r="Q132" s="24">
        <v>0</v>
      </c>
      <c r="R132" s="24">
        <v>414.51100000000002</v>
      </c>
      <c r="S132" s="13">
        <v>1.8865046100000001E-4</v>
      </c>
      <c r="T132" s="13">
        <f t="shared" si="4"/>
        <v>9.4272947674234559E-4</v>
      </c>
      <c r="U132" s="65">
        <f>+R132/'סכום נכסי הקרן'!$C$42</f>
        <v>3.3977895626280608E-4</v>
      </c>
    </row>
    <row r="133" spans="2:21" ht="13.5" thickBot="1" x14ac:dyDescent="0.25">
      <c r="B133" s="61" t="s">
        <v>498</v>
      </c>
      <c r="C133" s="14" t="s">
        <v>499</v>
      </c>
      <c r="D133" s="14" t="s">
        <v>160</v>
      </c>
      <c r="E133" s="14" t="s">
        <v>231</v>
      </c>
      <c r="F133" s="22">
        <v>715</v>
      </c>
      <c r="G133" s="14" t="s">
        <v>500</v>
      </c>
      <c r="H133" s="14" t="s">
        <v>501</v>
      </c>
      <c r="I133" s="14" t="s">
        <v>276</v>
      </c>
      <c r="J133" s="57" t="s">
        <v>2507</v>
      </c>
      <c r="K133" s="24">
        <v>4.59</v>
      </c>
      <c r="L133" s="14" t="s">
        <v>49</v>
      </c>
      <c r="M133" s="13">
        <v>1E-3</v>
      </c>
      <c r="N133" s="13">
        <v>2.6800000000000001E-2</v>
      </c>
      <c r="O133" s="24">
        <v>393172.11</v>
      </c>
      <c r="P133" s="26">
        <v>98.09</v>
      </c>
      <c r="Q133" s="24">
        <v>0</v>
      </c>
      <c r="R133" s="24">
        <v>385.66251999999997</v>
      </c>
      <c r="S133" s="13">
        <v>2.274851331E-3</v>
      </c>
      <c r="T133" s="13">
        <f t="shared" si="4"/>
        <v>8.7711888388663833E-4</v>
      </c>
      <c r="U133" s="65">
        <f>+R133/'סכום נכסי הקרן'!$C$42</f>
        <v>3.1613155866860843E-4</v>
      </c>
    </row>
    <row r="134" spans="2:21" ht="13.5" thickBot="1" x14ac:dyDescent="0.25">
      <c r="B134" s="61" t="s">
        <v>502</v>
      </c>
      <c r="C134" s="14" t="s">
        <v>503</v>
      </c>
      <c r="D134" s="14" t="s">
        <v>160</v>
      </c>
      <c r="E134" s="14" t="s">
        <v>231</v>
      </c>
      <c r="F134" s="22">
        <v>1382</v>
      </c>
      <c r="G134" s="14" t="s">
        <v>293</v>
      </c>
      <c r="H134" s="14" t="s">
        <v>504</v>
      </c>
      <c r="I134" s="14" t="s">
        <v>96</v>
      </c>
      <c r="J134" s="57" t="s">
        <v>2507</v>
      </c>
      <c r="K134" s="24">
        <v>0.34</v>
      </c>
      <c r="L134" s="14" t="s">
        <v>49</v>
      </c>
      <c r="M134" s="13">
        <v>2.2499999999999999E-2</v>
      </c>
      <c r="N134" s="13">
        <v>5.16E-2</v>
      </c>
      <c r="O134" s="24">
        <v>320099.26</v>
      </c>
      <c r="P134" s="26">
        <v>111.76</v>
      </c>
      <c r="Q134" s="24">
        <v>0</v>
      </c>
      <c r="R134" s="24">
        <v>357.74293</v>
      </c>
      <c r="S134" s="13">
        <v>3.437726403E-3</v>
      </c>
      <c r="T134" s="13">
        <f t="shared" si="4"/>
        <v>8.136208814896916E-4</v>
      </c>
      <c r="U134" s="65">
        <f>+R134/'סכום נכסי הקרן'!$C$42</f>
        <v>2.9324558182001944E-4</v>
      </c>
    </row>
    <row r="135" spans="2:21" ht="13.5" thickBot="1" x14ac:dyDescent="0.25">
      <c r="B135" s="61" t="s">
        <v>505</v>
      </c>
      <c r="C135" s="14" t="s">
        <v>506</v>
      </c>
      <c r="D135" s="14" t="s">
        <v>160</v>
      </c>
      <c r="E135" s="14" t="s">
        <v>231</v>
      </c>
      <c r="F135" s="22">
        <v>1382</v>
      </c>
      <c r="G135" s="14" t="s">
        <v>293</v>
      </c>
      <c r="H135" s="14" t="s">
        <v>504</v>
      </c>
      <c r="I135" s="14" t="s">
        <v>96</v>
      </c>
      <c r="J135" s="57" t="s">
        <v>2507</v>
      </c>
      <c r="K135" s="24">
        <v>1.51</v>
      </c>
      <c r="L135" s="14" t="s">
        <v>49</v>
      </c>
      <c r="M135" s="13">
        <v>1.8499999999999999E-2</v>
      </c>
      <c r="N135" s="13">
        <v>2.9700000000000001E-2</v>
      </c>
      <c r="O135" s="24">
        <v>205169.22</v>
      </c>
      <c r="P135" s="26">
        <v>108.37</v>
      </c>
      <c r="Q135" s="24">
        <v>0</v>
      </c>
      <c r="R135" s="24">
        <v>222.34188</v>
      </c>
      <c r="S135" s="13">
        <v>2.8515197499999999E-4</v>
      </c>
      <c r="T135" s="13">
        <f t="shared" si="4"/>
        <v>5.0567595115765169E-4</v>
      </c>
      <c r="U135" s="65">
        <f>+R135/'סכום נכסי הקרן'!$C$42</f>
        <v>1.8225593993865077E-4</v>
      </c>
    </row>
    <row r="136" spans="2:21" ht="13.5" thickBot="1" x14ac:dyDescent="0.25">
      <c r="B136" s="61" t="s">
        <v>507</v>
      </c>
      <c r="C136" s="14" t="s">
        <v>508</v>
      </c>
      <c r="D136" s="14" t="s">
        <v>160</v>
      </c>
      <c r="E136" s="14" t="s">
        <v>231</v>
      </c>
      <c r="F136" s="22">
        <v>1382</v>
      </c>
      <c r="G136" s="14" t="s">
        <v>293</v>
      </c>
      <c r="H136" s="14" t="s">
        <v>504</v>
      </c>
      <c r="I136" s="14" t="s">
        <v>96</v>
      </c>
      <c r="J136" s="57" t="s">
        <v>2507</v>
      </c>
      <c r="K136" s="24">
        <v>2.15</v>
      </c>
      <c r="L136" s="14" t="s">
        <v>49</v>
      </c>
      <c r="M136" s="13">
        <v>3.2000000000000001E-2</v>
      </c>
      <c r="N136" s="13">
        <v>3.2099999999999997E-2</v>
      </c>
      <c r="O136" s="24">
        <v>1073794.74</v>
      </c>
      <c r="P136" s="26">
        <v>103.92</v>
      </c>
      <c r="Q136" s="24">
        <v>0</v>
      </c>
      <c r="R136" s="24">
        <v>1115.8874900000001</v>
      </c>
      <c r="S136" s="13">
        <v>1.9620537530000001E-3</v>
      </c>
      <c r="T136" s="13">
        <f t="shared" si="4"/>
        <v>2.5378820575353354E-3</v>
      </c>
      <c r="U136" s="65">
        <f>+R136/'סכום נכסי הקרן'!$C$42</f>
        <v>9.1470452330317511E-4</v>
      </c>
    </row>
    <row r="137" spans="2:21" ht="13.5" thickBot="1" x14ac:dyDescent="0.25">
      <c r="B137" s="61" t="s">
        <v>509</v>
      </c>
      <c r="C137" s="14" t="s">
        <v>510</v>
      </c>
      <c r="D137" s="14" t="s">
        <v>160</v>
      </c>
      <c r="E137" s="14" t="s">
        <v>231</v>
      </c>
      <c r="F137" s="22">
        <v>1636</v>
      </c>
      <c r="G137" s="14" t="s">
        <v>293</v>
      </c>
      <c r="H137" s="14" t="s">
        <v>504</v>
      </c>
      <c r="I137" s="14" t="s">
        <v>96</v>
      </c>
      <c r="J137" s="57" t="s">
        <v>2507</v>
      </c>
      <c r="K137" s="24">
        <v>0.25</v>
      </c>
      <c r="L137" s="14" t="s">
        <v>49</v>
      </c>
      <c r="M137" s="13">
        <v>3.15E-2</v>
      </c>
      <c r="N137" s="13">
        <v>6.4799999999999996E-2</v>
      </c>
      <c r="O137" s="24">
        <v>122500</v>
      </c>
      <c r="P137" s="26">
        <v>111.21</v>
      </c>
      <c r="Q137" s="24">
        <v>0</v>
      </c>
      <c r="R137" s="24">
        <v>136.23224999999999</v>
      </c>
      <c r="S137" s="13">
        <v>9.03439167E-4</v>
      </c>
      <c r="T137" s="13">
        <f t="shared" si="4"/>
        <v>3.0983534274828023E-4</v>
      </c>
      <c r="U137" s="65">
        <f>+R137/'סכום נכסי הקרן'!$C$42</f>
        <v>1.116709851230333E-4</v>
      </c>
    </row>
    <row r="138" spans="2:21" ht="13.5" thickBot="1" x14ac:dyDescent="0.25">
      <c r="B138" s="61" t="s">
        <v>511</v>
      </c>
      <c r="C138" s="14" t="s">
        <v>512</v>
      </c>
      <c r="D138" s="14" t="s">
        <v>160</v>
      </c>
      <c r="E138" s="14" t="s">
        <v>231</v>
      </c>
      <c r="F138" s="22">
        <v>1636</v>
      </c>
      <c r="G138" s="14" t="s">
        <v>293</v>
      </c>
      <c r="H138" s="14" t="s">
        <v>504</v>
      </c>
      <c r="I138" s="14" t="s">
        <v>96</v>
      </c>
      <c r="J138" s="57" t="s">
        <v>2507</v>
      </c>
      <c r="K138" s="24">
        <v>2.58</v>
      </c>
      <c r="L138" s="14" t="s">
        <v>49</v>
      </c>
      <c r="M138" s="13">
        <v>0.01</v>
      </c>
      <c r="N138" s="13">
        <v>3.6299999999999999E-2</v>
      </c>
      <c r="O138" s="24">
        <v>660000</v>
      </c>
      <c r="P138" s="26">
        <v>101.24</v>
      </c>
      <c r="Q138" s="24">
        <v>0</v>
      </c>
      <c r="R138" s="24">
        <v>668.18399999999997</v>
      </c>
      <c r="S138" s="13">
        <v>1.787300418E-3</v>
      </c>
      <c r="T138" s="13">
        <f t="shared" si="4"/>
        <v>1.5196623314884463E-3</v>
      </c>
      <c r="U138" s="65">
        <f>+R138/'סכום נכסי הקרן'!$C$42</f>
        <v>5.4771733949522878E-4</v>
      </c>
    </row>
    <row r="139" spans="2:21" ht="13.5" thickBot="1" x14ac:dyDescent="0.25">
      <c r="B139" s="61" t="s">
        <v>513</v>
      </c>
      <c r="C139" s="14" t="s">
        <v>514</v>
      </c>
      <c r="D139" s="14" t="s">
        <v>160</v>
      </c>
      <c r="E139" s="14" t="s">
        <v>231</v>
      </c>
      <c r="F139" s="22">
        <v>1636</v>
      </c>
      <c r="G139" s="14" t="s">
        <v>293</v>
      </c>
      <c r="H139" s="14" t="s">
        <v>504</v>
      </c>
      <c r="I139" s="14" t="s">
        <v>96</v>
      </c>
      <c r="J139" s="57" t="s">
        <v>2507</v>
      </c>
      <c r="K139" s="24">
        <v>3.16</v>
      </c>
      <c r="L139" s="14" t="s">
        <v>49</v>
      </c>
      <c r="M139" s="13">
        <v>3.2300000000000002E-2</v>
      </c>
      <c r="N139" s="13">
        <v>3.7600000000000001E-2</v>
      </c>
      <c r="O139" s="24">
        <v>766080</v>
      </c>
      <c r="P139" s="26">
        <v>102.58</v>
      </c>
      <c r="Q139" s="24">
        <v>0</v>
      </c>
      <c r="R139" s="24">
        <v>785.84486000000004</v>
      </c>
      <c r="S139" s="13">
        <v>1.6981613890000001E-3</v>
      </c>
      <c r="T139" s="13">
        <f t="shared" si="4"/>
        <v>1.787260443434461E-3</v>
      </c>
      <c r="U139" s="65">
        <f>+R139/'סכום נכסי הקרן'!$C$42</f>
        <v>6.4416516404942436E-4</v>
      </c>
    </row>
    <row r="140" spans="2:21" ht="13.5" thickBot="1" x14ac:dyDescent="0.25">
      <c r="B140" s="61" t="s">
        <v>515</v>
      </c>
      <c r="C140" s="14" t="s">
        <v>516</v>
      </c>
      <c r="D140" s="14" t="s">
        <v>160</v>
      </c>
      <c r="E140" s="14" t="s">
        <v>231</v>
      </c>
      <c r="F140" s="22">
        <v>251</v>
      </c>
      <c r="G140" s="14" t="s">
        <v>232</v>
      </c>
      <c r="H140" s="14" t="s">
        <v>504</v>
      </c>
      <c r="I140" s="14" t="s">
        <v>96</v>
      </c>
      <c r="J140" s="57" t="s">
        <v>2507</v>
      </c>
      <c r="K140" s="24">
        <v>4.5</v>
      </c>
      <c r="L140" s="14" t="s">
        <v>49</v>
      </c>
      <c r="M140" s="13">
        <v>1.5299999999999999E-2</v>
      </c>
      <c r="N140" s="13">
        <v>2.5600000000000001E-2</v>
      </c>
      <c r="O140" s="24">
        <v>587444.93999999994</v>
      </c>
      <c r="P140" s="26">
        <v>106.57</v>
      </c>
      <c r="Q140" s="24">
        <v>5.7898199999999997</v>
      </c>
      <c r="R140" s="24">
        <v>631.82988999999998</v>
      </c>
      <c r="S140" s="13">
        <v>1.5291271669999999E-3</v>
      </c>
      <c r="T140" s="13">
        <f t="shared" si="4"/>
        <v>1.436981555591706E-3</v>
      </c>
      <c r="U140" s="65">
        <f>+R140/'סכום נכסי הקרן'!$C$42</f>
        <v>5.1791749931809664E-4</v>
      </c>
    </row>
    <row r="141" spans="2:21" ht="13.5" thickBot="1" x14ac:dyDescent="0.25">
      <c r="B141" s="61" t="s">
        <v>517</v>
      </c>
      <c r="C141" s="14" t="s">
        <v>518</v>
      </c>
      <c r="D141" s="14" t="s">
        <v>160</v>
      </c>
      <c r="E141" s="14" t="s">
        <v>231</v>
      </c>
      <c r="F141" s="22">
        <v>1769</v>
      </c>
      <c r="G141" s="14" t="s">
        <v>519</v>
      </c>
      <c r="H141" s="14" t="s">
        <v>504</v>
      </c>
      <c r="I141" s="14" t="s">
        <v>96</v>
      </c>
      <c r="J141" s="57" t="s">
        <v>2507</v>
      </c>
      <c r="K141" s="24">
        <v>4.2</v>
      </c>
      <c r="L141" s="14" t="s">
        <v>49</v>
      </c>
      <c r="M141" s="13">
        <v>7.4999999999999997E-3</v>
      </c>
      <c r="N141" s="13">
        <v>3.85E-2</v>
      </c>
      <c r="O141" s="24">
        <v>884934.99</v>
      </c>
      <c r="P141" s="26">
        <v>96.55</v>
      </c>
      <c r="Q141" s="24">
        <v>0</v>
      </c>
      <c r="R141" s="24">
        <v>854.40472999999997</v>
      </c>
      <c r="S141" s="13">
        <v>1.8105522929999999E-3</v>
      </c>
      <c r="T141" s="13">
        <f t="shared" si="4"/>
        <v>1.943187331672947E-3</v>
      </c>
      <c r="U141" s="65">
        <f>+R141/'סכום נכסי הקרן'!$C$42</f>
        <v>7.0036439897953157E-4</v>
      </c>
    </row>
    <row r="142" spans="2:21" ht="13.5" thickBot="1" x14ac:dyDescent="0.25">
      <c r="B142" s="61" t="s">
        <v>520</v>
      </c>
      <c r="C142" s="14" t="s">
        <v>521</v>
      </c>
      <c r="D142" s="14" t="s">
        <v>160</v>
      </c>
      <c r="E142" s="14" t="s">
        <v>231</v>
      </c>
      <c r="F142" s="22">
        <v>1769</v>
      </c>
      <c r="G142" s="14" t="s">
        <v>519</v>
      </c>
      <c r="H142" s="14" t="s">
        <v>504</v>
      </c>
      <c r="I142" s="14" t="s">
        <v>96</v>
      </c>
      <c r="J142" s="57" t="s">
        <v>2507</v>
      </c>
      <c r="K142" s="24">
        <v>4.84</v>
      </c>
      <c r="L142" s="14" t="s">
        <v>49</v>
      </c>
      <c r="M142" s="13">
        <v>7.4999999999999997E-3</v>
      </c>
      <c r="N142" s="13">
        <v>4.1700000000000001E-2</v>
      </c>
      <c r="O142" s="24">
        <v>1218090</v>
      </c>
      <c r="P142" s="26">
        <v>91.87</v>
      </c>
      <c r="Q142" s="24">
        <v>0</v>
      </c>
      <c r="R142" s="24">
        <v>1119.0592799999999</v>
      </c>
      <c r="S142" s="13">
        <v>1.1625669639999999E-3</v>
      </c>
      <c r="T142" s="13">
        <f t="shared" ref="T142:T205" si="5">+R142/$R$11</f>
        <v>2.5450957139329616E-3</v>
      </c>
      <c r="U142" s="65">
        <f>+R142/'סכום נכסי הקרן'!$C$42</f>
        <v>9.173044723894112E-4</v>
      </c>
    </row>
    <row r="143" spans="2:21" ht="13.5" thickBot="1" x14ac:dyDescent="0.25">
      <c r="B143" s="61" t="s">
        <v>522</v>
      </c>
      <c r="C143" s="14" t="s">
        <v>523</v>
      </c>
      <c r="D143" s="14" t="s">
        <v>160</v>
      </c>
      <c r="E143" s="14" t="s">
        <v>231</v>
      </c>
      <c r="F143" s="22">
        <v>1450</v>
      </c>
      <c r="G143" s="14" t="s">
        <v>232</v>
      </c>
      <c r="H143" s="14" t="s">
        <v>504</v>
      </c>
      <c r="I143" s="14" t="s">
        <v>96</v>
      </c>
      <c r="J143" s="57" t="s">
        <v>2507</v>
      </c>
      <c r="K143" s="24">
        <v>2.2999999999999998</v>
      </c>
      <c r="L143" s="14" t="s">
        <v>49</v>
      </c>
      <c r="M143" s="13">
        <v>2.0500000000000001E-2</v>
      </c>
      <c r="N143" s="13">
        <v>2.9899999999999999E-2</v>
      </c>
      <c r="O143" s="24">
        <v>250000</v>
      </c>
      <c r="P143" s="26">
        <v>111.3</v>
      </c>
      <c r="Q143" s="24">
        <v>0</v>
      </c>
      <c r="R143" s="24">
        <v>278.25</v>
      </c>
      <c r="S143" s="13">
        <v>2.83710776E-4</v>
      </c>
      <c r="T143" s="13">
        <f t="shared" si="5"/>
        <v>6.3282874737596265E-4</v>
      </c>
      <c r="U143" s="65">
        <f>+R143/'סכום נכסי הקרן'!$C$42</f>
        <v>2.2808440446725367E-4</v>
      </c>
    </row>
    <row r="144" spans="2:21" ht="13.5" thickBot="1" x14ac:dyDescent="0.25">
      <c r="B144" s="61" t="s">
        <v>524</v>
      </c>
      <c r="C144" s="14" t="s">
        <v>525</v>
      </c>
      <c r="D144" s="14" t="s">
        <v>160</v>
      </c>
      <c r="E144" s="14" t="s">
        <v>231</v>
      </c>
      <c r="F144" s="22">
        <v>1675</v>
      </c>
      <c r="G144" s="14" t="s">
        <v>526</v>
      </c>
      <c r="H144" s="14" t="s">
        <v>501</v>
      </c>
      <c r="I144" s="14" t="s">
        <v>276</v>
      </c>
      <c r="J144" s="57" t="s">
        <v>2507</v>
      </c>
      <c r="K144" s="24">
        <v>1.29</v>
      </c>
      <c r="L144" s="14" t="s">
        <v>49</v>
      </c>
      <c r="M144" s="13">
        <v>1.8499999999999999E-2</v>
      </c>
      <c r="N144" s="13">
        <v>2.0500000000000001E-2</v>
      </c>
      <c r="O144" s="24">
        <v>326648.33</v>
      </c>
      <c r="P144" s="26">
        <v>111.15</v>
      </c>
      <c r="Q144" s="24">
        <v>0</v>
      </c>
      <c r="R144" s="24">
        <v>363.06961999999999</v>
      </c>
      <c r="S144" s="13">
        <v>6.8131221799999999E-4</v>
      </c>
      <c r="T144" s="13">
        <f t="shared" si="5"/>
        <v>8.257354639168616E-4</v>
      </c>
      <c r="U144" s="65">
        <f>+R144/'סכום נכסי הקרן'!$C$42</f>
        <v>2.9761192473621597E-4</v>
      </c>
    </row>
    <row r="145" spans="2:21" ht="13.5" thickBot="1" x14ac:dyDescent="0.25">
      <c r="B145" s="61" t="s">
        <v>527</v>
      </c>
      <c r="C145" s="14" t="s">
        <v>528</v>
      </c>
      <c r="D145" s="14" t="s">
        <v>160</v>
      </c>
      <c r="E145" s="14" t="s">
        <v>231</v>
      </c>
      <c r="F145" s="22">
        <v>1675</v>
      </c>
      <c r="G145" s="14" t="s">
        <v>526</v>
      </c>
      <c r="H145" s="14" t="s">
        <v>501</v>
      </c>
      <c r="I145" s="14" t="s">
        <v>276</v>
      </c>
      <c r="J145" s="57" t="s">
        <v>2507</v>
      </c>
      <c r="K145" s="24">
        <v>0.89</v>
      </c>
      <c r="L145" s="14" t="s">
        <v>49</v>
      </c>
      <c r="M145" s="13">
        <v>0.01</v>
      </c>
      <c r="N145" s="13">
        <v>2.9499999999999998E-2</v>
      </c>
      <c r="O145" s="24">
        <v>1202825.46</v>
      </c>
      <c r="P145" s="26">
        <v>108.89</v>
      </c>
      <c r="Q145" s="24">
        <v>0</v>
      </c>
      <c r="R145" s="24">
        <v>1309.7566400000001</v>
      </c>
      <c r="S145" s="13">
        <v>1.56193407E-3</v>
      </c>
      <c r="T145" s="13">
        <f t="shared" si="5"/>
        <v>2.978801990506917E-3</v>
      </c>
      <c r="U145" s="65">
        <f>+R145/'סכום נכסי הקרן'!$C$42</f>
        <v>1.0736210718110734E-3</v>
      </c>
    </row>
    <row r="146" spans="2:21" ht="13.5" thickBot="1" x14ac:dyDescent="0.25">
      <c r="B146" s="61" t="s">
        <v>529</v>
      </c>
      <c r="C146" s="14" t="s">
        <v>530</v>
      </c>
      <c r="D146" s="14" t="s">
        <v>160</v>
      </c>
      <c r="E146" s="14" t="s">
        <v>231</v>
      </c>
      <c r="F146" s="22">
        <v>1675</v>
      </c>
      <c r="G146" s="14" t="s">
        <v>526</v>
      </c>
      <c r="H146" s="14" t="s">
        <v>501</v>
      </c>
      <c r="I146" s="14" t="s">
        <v>276</v>
      </c>
      <c r="J146" s="57" t="s">
        <v>2507</v>
      </c>
      <c r="K146" s="24">
        <v>3.68</v>
      </c>
      <c r="L146" s="14" t="s">
        <v>49</v>
      </c>
      <c r="M146" s="13">
        <v>0.01</v>
      </c>
      <c r="N146" s="13">
        <v>4.1099999999999998E-2</v>
      </c>
      <c r="O146" s="24">
        <v>2500000</v>
      </c>
      <c r="P146" s="26">
        <v>97.46</v>
      </c>
      <c r="Q146" s="24">
        <v>0</v>
      </c>
      <c r="R146" s="24">
        <v>2436.5</v>
      </c>
      <c r="S146" s="13">
        <v>2.1113830569999999E-3</v>
      </c>
      <c r="T146" s="13">
        <f t="shared" si="5"/>
        <v>5.5413737393765787E-3</v>
      </c>
      <c r="U146" s="65">
        <f>+R146/'סכום נכסי הקרן'!$C$42</f>
        <v>1.997224264095107E-3</v>
      </c>
    </row>
    <row r="147" spans="2:21" ht="13.5" thickBot="1" x14ac:dyDescent="0.25">
      <c r="B147" s="61" t="s">
        <v>531</v>
      </c>
      <c r="C147" s="14" t="s">
        <v>532</v>
      </c>
      <c r="D147" s="14" t="s">
        <v>160</v>
      </c>
      <c r="E147" s="14" t="s">
        <v>231</v>
      </c>
      <c r="F147" s="22">
        <v>1675</v>
      </c>
      <c r="G147" s="14" t="s">
        <v>526</v>
      </c>
      <c r="H147" s="14" t="s">
        <v>501</v>
      </c>
      <c r="I147" s="14" t="s">
        <v>276</v>
      </c>
      <c r="J147" s="57" t="s">
        <v>2507</v>
      </c>
      <c r="K147" s="24">
        <v>2.34</v>
      </c>
      <c r="L147" s="14" t="s">
        <v>49</v>
      </c>
      <c r="M147" s="13">
        <v>3.5400000000000001E-2</v>
      </c>
      <c r="N147" s="13">
        <v>3.73E-2</v>
      </c>
      <c r="O147" s="24">
        <v>1540000</v>
      </c>
      <c r="P147" s="26">
        <v>103.99</v>
      </c>
      <c r="Q147" s="24">
        <v>0</v>
      </c>
      <c r="R147" s="24">
        <v>1601.4459999999999</v>
      </c>
      <c r="S147" s="13">
        <v>1.378680584E-3</v>
      </c>
      <c r="T147" s="13">
        <f t="shared" si="5"/>
        <v>3.642196104834666E-3</v>
      </c>
      <c r="U147" s="65">
        <f>+R147/'סכום נכסי הקרן'!$C$42</f>
        <v>1.3127218587474052E-3</v>
      </c>
    </row>
    <row r="148" spans="2:21" ht="13.5" thickBot="1" x14ac:dyDescent="0.25">
      <c r="B148" s="61" t="s">
        <v>531</v>
      </c>
      <c r="C148" s="14" t="s">
        <v>533</v>
      </c>
      <c r="D148" s="14" t="s">
        <v>160</v>
      </c>
      <c r="E148" s="14" t="s">
        <v>231</v>
      </c>
      <c r="F148" s="22">
        <v>1675</v>
      </c>
      <c r="G148" s="14" t="s">
        <v>526</v>
      </c>
      <c r="H148" s="14" t="s">
        <v>501</v>
      </c>
      <c r="I148" s="14" t="s">
        <v>276</v>
      </c>
      <c r="J148" s="57" t="s">
        <v>2507</v>
      </c>
      <c r="K148" s="24">
        <v>2.3380000000000001</v>
      </c>
      <c r="L148" s="14" t="s">
        <v>49</v>
      </c>
      <c r="M148" s="13">
        <v>3.5400000000000001E-2</v>
      </c>
      <c r="N148" s="13">
        <v>3.73E-2</v>
      </c>
      <c r="O148" s="24">
        <v>2000000</v>
      </c>
      <c r="P148" s="26">
        <v>103.8159</v>
      </c>
      <c r="Q148" s="24">
        <v>0</v>
      </c>
      <c r="R148" s="24">
        <v>2076.3180000000002</v>
      </c>
      <c r="S148" s="13">
        <v>1.7904942649999999E-3</v>
      </c>
      <c r="T148" s="13">
        <f t="shared" si="5"/>
        <v>4.7222056391524317E-3</v>
      </c>
      <c r="U148" s="65">
        <f>+R148/'סכום נכסי הקרן'!$C$42</f>
        <v>1.701979351355397E-3</v>
      </c>
    </row>
    <row r="149" spans="2:21" ht="13.5" thickBot="1" x14ac:dyDescent="0.25">
      <c r="B149" s="61" t="s">
        <v>534</v>
      </c>
      <c r="C149" s="14" t="s">
        <v>535</v>
      </c>
      <c r="D149" s="14" t="s">
        <v>160</v>
      </c>
      <c r="E149" s="14" t="s">
        <v>231</v>
      </c>
      <c r="F149" s="22">
        <v>1679</v>
      </c>
      <c r="G149" s="14" t="s">
        <v>232</v>
      </c>
      <c r="H149" s="14" t="s">
        <v>501</v>
      </c>
      <c r="I149" s="14" t="s">
        <v>276</v>
      </c>
      <c r="J149" s="57" t="s">
        <v>2507</v>
      </c>
      <c r="K149" s="24">
        <v>3.49</v>
      </c>
      <c r="L149" s="14" t="s">
        <v>49</v>
      </c>
      <c r="M149" s="13">
        <v>2.75E-2</v>
      </c>
      <c r="N149" s="13">
        <v>2.5600000000000001E-2</v>
      </c>
      <c r="O149" s="24">
        <v>535427.35</v>
      </c>
      <c r="P149" s="26">
        <v>111.53</v>
      </c>
      <c r="Q149" s="24">
        <v>0</v>
      </c>
      <c r="R149" s="24">
        <v>597.16211999999996</v>
      </c>
      <c r="S149" s="13">
        <v>1.109932407E-3</v>
      </c>
      <c r="T149" s="13">
        <f t="shared" si="5"/>
        <v>1.3581360516800511E-3</v>
      </c>
      <c r="U149" s="65">
        <f>+R149/'סכום נכסי הקרן'!$C$42</f>
        <v>4.8949996949003655E-4</v>
      </c>
    </row>
    <row r="150" spans="2:21" ht="13.5" thickBot="1" x14ac:dyDescent="0.25">
      <c r="B150" s="61" t="s">
        <v>536</v>
      </c>
      <c r="C150" s="14" t="s">
        <v>537</v>
      </c>
      <c r="D150" s="14" t="s">
        <v>160</v>
      </c>
      <c r="E150" s="14" t="s">
        <v>231</v>
      </c>
      <c r="F150" s="22">
        <v>1679</v>
      </c>
      <c r="G150" s="14" t="s">
        <v>232</v>
      </c>
      <c r="H150" s="14" t="s">
        <v>501</v>
      </c>
      <c r="I150" s="14" t="s">
        <v>276</v>
      </c>
      <c r="J150" s="57" t="s">
        <v>2507</v>
      </c>
      <c r="K150" s="24">
        <v>4.95</v>
      </c>
      <c r="L150" s="14" t="s">
        <v>49</v>
      </c>
      <c r="M150" s="13">
        <v>8.5000000000000006E-3</v>
      </c>
      <c r="N150" s="13">
        <v>2.9899999999999999E-2</v>
      </c>
      <c r="O150" s="24">
        <v>1019000</v>
      </c>
      <c r="P150" s="26">
        <v>98.97</v>
      </c>
      <c r="Q150" s="24">
        <v>0</v>
      </c>
      <c r="R150" s="24">
        <v>1008.5042999999999</v>
      </c>
      <c r="S150" s="13">
        <v>1.6218108889999999E-3</v>
      </c>
      <c r="T150" s="13">
        <f t="shared" si="5"/>
        <v>2.2936586267467097E-3</v>
      </c>
      <c r="U150" s="65">
        <f>+R150/'סכום נכסי הקרן'!$C$42</f>
        <v>8.2668141120634145E-4</v>
      </c>
    </row>
    <row r="151" spans="2:21" ht="13.5" thickBot="1" x14ac:dyDescent="0.25">
      <c r="B151" s="61" t="s">
        <v>538</v>
      </c>
      <c r="C151" s="14" t="s">
        <v>539</v>
      </c>
      <c r="D151" s="14" t="s">
        <v>160</v>
      </c>
      <c r="E151" s="14" t="s">
        <v>231</v>
      </c>
      <c r="F151" s="22">
        <v>1679</v>
      </c>
      <c r="G151" s="14" t="s">
        <v>232</v>
      </c>
      <c r="H151" s="14" t="s">
        <v>501</v>
      </c>
      <c r="I151" s="14" t="s">
        <v>276</v>
      </c>
      <c r="J151" s="57" t="s">
        <v>2507</v>
      </c>
      <c r="K151" s="24">
        <v>6.42</v>
      </c>
      <c r="L151" s="14" t="s">
        <v>49</v>
      </c>
      <c r="M151" s="13">
        <v>3.1800000000000002E-2</v>
      </c>
      <c r="N151" s="13">
        <v>3.2500000000000001E-2</v>
      </c>
      <c r="O151" s="24">
        <v>446000</v>
      </c>
      <c r="P151" s="26">
        <v>102.29</v>
      </c>
      <c r="Q151" s="24">
        <v>0</v>
      </c>
      <c r="R151" s="24">
        <v>456.21339999999998</v>
      </c>
      <c r="S151" s="13">
        <v>1.2940326520000001E-3</v>
      </c>
      <c r="T151" s="13">
        <f t="shared" si="5"/>
        <v>1.0375739603167258E-3</v>
      </c>
      <c r="U151" s="65">
        <f>+R151/'סכום נכסי הקרן'!$C$42</f>
        <v>3.7396284509966211E-4</v>
      </c>
    </row>
    <row r="152" spans="2:21" ht="13.5" thickBot="1" x14ac:dyDescent="0.25">
      <c r="B152" s="61" t="s">
        <v>540</v>
      </c>
      <c r="C152" s="14" t="s">
        <v>541</v>
      </c>
      <c r="D152" s="14" t="s">
        <v>160</v>
      </c>
      <c r="E152" s="14" t="s">
        <v>231</v>
      </c>
      <c r="F152" s="22">
        <v>1904</v>
      </c>
      <c r="G152" s="14" t="s">
        <v>519</v>
      </c>
      <c r="H152" s="14" t="s">
        <v>504</v>
      </c>
      <c r="I152" s="14" t="s">
        <v>96</v>
      </c>
      <c r="J152" s="57" t="s">
        <v>2507</v>
      </c>
      <c r="K152" s="24">
        <v>4.71</v>
      </c>
      <c r="L152" s="14" t="s">
        <v>49</v>
      </c>
      <c r="M152" s="13">
        <v>7.4999999999999997E-3</v>
      </c>
      <c r="N152" s="13">
        <v>4.1599999999999998E-2</v>
      </c>
      <c r="O152" s="24">
        <v>312550</v>
      </c>
      <c r="P152" s="26">
        <v>92.65</v>
      </c>
      <c r="Q152" s="24">
        <v>0</v>
      </c>
      <c r="R152" s="24">
        <v>289.57756999999998</v>
      </c>
      <c r="S152" s="13">
        <v>4.9104477599999999E-4</v>
      </c>
      <c r="T152" s="13">
        <f t="shared" si="5"/>
        <v>6.5859123411060236E-4</v>
      </c>
      <c r="U152" s="65">
        <f>+R152/'סכום נכסי הקרן'!$C$42</f>
        <v>2.373697308194949E-4</v>
      </c>
    </row>
    <row r="153" spans="2:21" ht="13.5" thickBot="1" x14ac:dyDescent="0.25">
      <c r="B153" s="61" t="s">
        <v>542</v>
      </c>
      <c r="C153" s="14" t="s">
        <v>543</v>
      </c>
      <c r="D153" s="14" t="s">
        <v>160</v>
      </c>
      <c r="E153" s="14" t="s">
        <v>231</v>
      </c>
      <c r="F153" s="22">
        <v>182</v>
      </c>
      <c r="G153" s="14" t="s">
        <v>338</v>
      </c>
      <c r="H153" s="14" t="s">
        <v>544</v>
      </c>
      <c r="I153" s="14" t="s">
        <v>276</v>
      </c>
      <c r="J153" s="57" t="s">
        <v>2507</v>
      </c>
      <c r="K153" s="24">
        <v>4.78</v>
      </c>
      <c r="L153" s="14" t="s">
        <v>49</v>
      </c>
      <c r="M153" s="13">
        <v>4.3E-3</v>
      </c>
      <c r="N153" s="13">
        <v>4.1099999999999998E-2</v>
      </c>
      <c r="O153" s="24">
        <v>78162</v>
      </c>
      <c r="P153" s="26">
        <v>91.53</v>
      </c>
      <c r="Q153" s="24">
        <v>0</v>
      </c>
      <c r="R153" s="24">
        <v>71.541679999999999</v>
      </c>
      <c r="S153" s="13">
        <v>1.250592E-4</v>
      </c>
      <c r="T153" s="13">
        <f t="shared" si="5"/>
        <v>1.6270846986369078E-4</v>
      </c>
      <c r="U153" s="65">
        <f>+R153/'סכום נכסי הקרן'!$C$42</f>
        <v>5.864345544433722E-5</v>
      </c>
    </row>
    <row r="154" spans="2:21" ht="13.5" thickBot="1" x14ac:dyDescent="0.25">
      <c r="B154" s="61" t="s">
        <v>542</v>
      </c>
      <c r="C154" s="14" t="s">
        <v>545</v>
      </c>
      <c r="D154" s="14" t="s">
        <v>160</v>
      </c>
      <c r="E154" s="14" t="s">
        <v>231</v>
      </c>
      <c r="F154" s="22">
        <v>182</v>
      </c>
      <c r="G154" s="14" t="s">
        <v>338</v>
      </c>
      <c r="H154" s="14" t="s">
        <v>544</v>
      </c>
      <c r="I154" s="14" t="s">
        <v>276</v>
      </c>
      <c r="J154" s="57" t="s">
        <v>2507</v>
      </c>
      <c r="K154" s="24">
        <v>4.7770000000000001</v>
      </c>
      <c r="L154" s="14" t="s">
        <v>49</v>
      </c>
      <c r="M154" s="13">
        <v>4.3E-3</v>
      </c>
      <c r="N154" s="13">
        <v>4.1099999999999998E-2</v>
      </c>
      <c r="O154" s="24">
        <v>1100000</v>
      </c>
      <c r="P154" s="26">
        <v>90.927199999999999</v>
      </c>
      <c r="Q154" s="24">
        <v>0</v>
      </c>
      <c r="R154" s="24">
        <v>1000.1992</v>
      </c>
      <c r="S154" s="13">
        <v>1.7600000000000001E-3</v>
      </c>
      <c r="T154" s="13">
        <f t="shared" si="5"/>
        <v>2.2747701953726501E-3</v>
      </c>
      <c r="U154" s="65">
        <f>+R154/'סכום נכסי הקרן'!$C$42</f>
        <v>8.1987363479109983E-4</v>
      </c>
    </row>
    <row r="155" spans="2:21" ht="13.5" thickBot="1" x14ac:dyDescent="0.25">
      <c r="B155" s="61" t="s">
        <v>546</v>
      </c>
      <c r="C155" s="14" t="s">
        <v>547</v>
      </c>
      <c r="D155" s="14" t="s">
        <v>160</v>
      </c>
      <c r="E155" s="14" t="s">
        <v>231</v>
      </c>
      <c r="F155" s="22">
        <v>182</v>
      </c>
      <c r="G155" s="14" t="s">
        <v>338</v>
      </c>
      <c r="H155" s="14" t="s">
        <v>544</v>
      </c>
      <c r="I155" s="14" t="s">
        <v>276</v>
      </c>
      <c r="J155" s="57" t="s">
        <v>2507</v>
      </c>
      <c r="K155" s="24">
        <v>2.08</v>
      </c>
      <c r="L155" s="14" t="s">
        <v>49</v>
      </c>
      <c r="M155" s="13">
        <v>2.8500000000000001E-2</v>
      </c>
      <c r="N155" s="13">
        <v>3.3300000000000003E-2</v>
      </c>
      <c r="O155" s="24">
        <v>164275.20000000001</v>
      </c>
      <c r="P155" s="26">
        <v>112.77</v>
      </c>
      <c r="Q155" s="24">
        <v>0</v>
      </c>
      <c r="R155" s="24">
        <v>185.25314</v>
      </c>
      <c r="S155" s="13">
        <v>3.0254329400000002E-4</v>
      </c>
      <c r="T155" s="13">
        <f t="shared" si="5"/>
        <v>4.2132439365198145E-4</v>
      </c>
      <c r="U155" s="65">
        <f>+R155/'סכום נכסי הקרן'!$C$42</f>
        <v>1.518539159482076E-4</v>
      </c>
    </row>
    <row r="156" spans="2:21" ht="13.5" thickBot="1" x14ac:dyDescent="0.25">
      <c r="B156" s="61" t="s">
        <v>548</v>
      </c>
      <c r="C156" s="14" t="s">
        <v>549</v>
      </c>
      <c r="D156" s="14" t="s">
        <v>160</v>
      </c>
      <c r="E156" s="14" t="s">
        <v>231</v>
      </c>
      <c r="F156" s="22">
        <v>182</v>
      </c>
      <c r="G156" s="14" t="s">
        <v>338</v>
      </c>
      <c r="H156" s="14" t="s">
        <v>544</v>
      </c>
      <c r="I156" s="14" t="s">
        <v>276</v>
      </c>
      <c r="J156" s="57" t="s">
        <v>2507</v>
      </c>
      <c r="K156" s="24">
        <v>3.68</v>
      </c>
      <c r="L156" s="14" t="s">
        <v>49</v>
      </c>
      <c r="M156" s="13">
        <v>2.4500000000000001E-2</v>
      </c>
      <c r="N156" s="13">
        <v>4.0599999999999997E-2</v>
      </c>
      <c r="O156" s="24">
        <v>116044.58</v>
      </c>
      <c r="P156" s="26">
        <v>105.65</v>
      </c>
      <c r="Q156" s="24">
        <v>0</v>
      </c>
      <c r="R156" s="24">
        <v>122.6011</v>
      </c>
      <c r="S156" s="13">
        <v>2.26760293E-4</v>
      </c>
      <c r="T156" s="13">
        <f t="shared" si="5"/>
        <v>2.7883378451002745E-4</v>
      </c>
      <c r="U156" s="65">
        <f>+R156/'סכום נכסי הקרן'!$C$42</f>
        <v>1.004973904062182E-4</v>
      </c>
    </row>
    <row r="157" spans="2:21" ht="13.5" thickBot="1" x14ac:dyDescent="0.25">
      <c r="B157" s="61" t="s">
        <v>550</v>
      </c>
      <c r="C157" s="14" t="s">
        <v>551</v>
      </c>
      <c r="D157" s="14" t="s">
        <v>160</v>
      </c>
      <c r="E157" s="14" t="s">
        <v>231</v>
      </c>
      <c r="F157" s="22">
        <v>1172</v>
      </c>
      <c r="G157" s="14" t="s">
        <v>338</v>
      </c>
      <c r="H157" s="14" t="s">
        <v>544</v>
      </c>
      <c r="I157" s="14" t="s">
        <v>276</v>
      </c>
      <c r="J157" s="57" t="s">
        <v>2507</v>
      </c>
      <c r="K157" s="24">
        <v>2.19</v>
      </c>
      <c r="L157" s="14" t="s">
        <v>49</v>
      </c>
      <c r="M157" s="13">
        <v>2.5700000000000001E-2</v>
      </c>
      <c r="N157" s="13">
        <v>3.2399999999999998E-2</v>
      </c>
      <c r="O157" s="24">
        <v>445500</v>
      </c>
      <c r="P157" s="26">
        <v>111.45</v>
      </c>
      <c r="Q157" s="24">
        <v>0</v>
      </c>
      <c r="R157" s="24">
        <v>496.50975</v>
      </c>
      <c r="S157" s="13">
        <v>3.4739174300000002E-4</v>
      </c>
      <c r="T157" s="13">
        <f t="shared" si="5"/>
        <v>1.1292206402603857E-3</v>
      </c>
      <c r="U157" s="65">
        <f>+R157/'סכום נכסי הקרן'!$C$42</f>
        <v>4.0699418020102423E-4</v>
      </c>
    </row>
    <row r="158" spans="2:21" ht="13.5" thickBot="1" x14ac:dyDescent="0.25">
      <c r="B158" s="61" t="s">
        <v>552</v>
      </c>
      <c r="C158" s="14" t="s">
        <v>553</v>
      </c>
      <c r="D158" s="14" t="s">
        <v>160</v>
      </c>
      <c r="E158" s="14" t="s">
        <v>231</v>
      </c>
      <c r="F158" s="22">
        <v>1172</v>
      </c>
      <c r="G158" s="14" t="s">
        <v>338</v>
      </c>
      <c r="H158" s="14" t="s">
        <v>544</v>
      </c>
      <c r="I158" s="14" t="s">
        <v>276</v>
      </c>
      <c r="J158" s="57" t="s">
        <v>2507</v>
      </c>
      <c r="K158" s="24">
        <v>4.0199999999999996</v>
      </c>
      <c r="L158" s="14" t="s">
        <v>49</v>
      </c>
      <c r="M158" s="13">
        <v>0.04</v>
      </c>
      <c r="N158" s="13">
        <v>3.5200000000000002E-2</v>
      </c>
      <c r="O158" s="24">
        <v>1000000</v>
      </c>
      <c r="P158" s="26">
        <v>103.87</v>
      </c>
      <c r="Q158" s="24">
        <v>0</v>
      </c>
      <c r="R158" s="24">
        <v>1038.7</v>
      </c>
      <c r="S158" s="13">
        <v>3.1594678190000002E-3</v>
      </c>
      <c r="T158" s="13">
        <f t="shared" si="5"/>
        <v>2.362333225155121E-3</v>
      </c>
      <c r="U158" s="65">
        <f>+R158/'סכום נכסי הקרן'!$C$42</f>
        <v>8.5143313897623142E-4</v>
      </c>
    </row>
    <row r="159" spans="2:21" ht="13.5" thickBot="1" x14ac:dyDescent="0.25">
      <c r="B159" s="61" t="s">
        <v>554</v>
      </c>
      <c r="C159" s="14" t="s">
        <v>555</v>
      </c>
      <c r="D159" s="14" t="s">
        <v>160</v>
      </c>
      <c r="E159" s="14" t="s">
        <v>231</v>
      </c>
      <c r="F159" s="22">
        <v>1172</v>
      </c>
      <c r="G159" s="14" t="s">
        <v>338</v>
      </c>
      <c r="H159" s="14" t="s">
        <v>544</v>
      </c>
      <c r="I159" s="14" t="s">
        <v>276</v>
      </c>
      <c r="J159" s="57" t="s">
        <v>2507</v>
      </c>
      <c r="K159" s="24">
        <v>0.99</v>
      </c>
      <c r="L159" s="14" t="s">
        <v>49</v>
      </c>
      <c r="M159" s="13">
        <v>1.2200000000000001E-2</v>
      </c>
      <c r="N159" s="13">
        <v>2.8299999999999999E-2</v>
      </c>
      <c r="O159" s="24">
        <v>50000</v>
      </c>
      <c r="P159" s="26">
        <v>109.7</v>
      </c>
      <c r="Q159" s="24">
        <v>0</v>
      </c>
      <c r="R159" s="24">
        <v>54.85</v>
      </c>
      <c r="S159" s="13">
        <v>1.08695652E-4</v>
      </c>
      <c r="T159" s="13">
        <f t="shared" si="5"/>
        <v>1.2474629575407565E-4</v>
      </c>
      <c r="U159" s="65">
        <f>+R159/'סכום נכסי הקרן'!$C$42</f>
        <v>4.4961112614658991E-5</v>
      </c>
    </row>
    <row r="160" spans="2:21" ht="13.5" thickBot="1" x14ac:dyDescent="0.25">
      <c r="B160" s="61" t="s">
        <v>556</v>
      </c>
      <c r="C160" s="14" t="s">
        <v>557</v>
      </c>
      <c r="D160" s="14" t="s">
        <v>160</v>
      </c>
      <c r="E160" s="14" t="s">
        <v>231</v>
      </c>
      <c r="F160" s="22">
        <v>1172</v>
      </c>
      <c r="G160" s="14" t="s">
        <v>338</v>
      </c>
      <c r="H160" s="14" t="s">
        <v>544</v>
      </c>
      <c r="I160" s="14" t="s">
        <v>276</v>
      </c>
      <c r="J160" s="57" t="s">
        <v>2507</v>
      </c>
      <c r="K160" s="24">
        <v>4.8600000000000003</v>
      </c>
      <c r="L160" s="14" t="s">
        <v>49</v>
      </c>
      <c r="M160" s="13">
        <v>1.09E-2</v>
      </c>
      <c r="N160" s="13">
        <v>3.6499999999999998E-2</v>
      </c>
      <c r="O160" s="24">
        <v>675380</v>
      </c>
      <c r="P160" s="26">
        <v>97.27</v>
      </c>
      <c r="Q160" s="24">
        <v>0</v>
      </c>
      <c r="R160" s="24">
        <v>656.94213000000002</v>
      </c>
      <c r="S160" s="13">
        <v>1.208850609E-3</v>
      </c>
      <c r="T160" s="13">
        <f t="shared" si="5"/>
        <v>1.4940947537336812E-3</v>
      </c>
      <c r="U160" s="65">
        <f>+R160/'סכום נכסי הקרן'!$C$42</f>
        <v>5.3850226231985318E-4</v>
      </c>
    </row>
    <row r="161" spans="2:21" ht="13.5" thickBot="1" x14ac:dyDescent="0.25">
      <c r="B161" s="61" t="s">
        <v>558</v>
      </c>
      <c r="C161" s="14" t="s">
        <v>559</v>
      </c>
      <c r="D161" s="14" t="s">
        <v>160</v>
      </c>
      <c r="E161" s="14" t="s">
        <v>231</v>
      </c>
      <c r="F161" s="22">
        <v>1172</v>
      </c>
      <c r="G161" s="14" t="s">
        <v>338</v>
      </c>
      <c r="H161" s="14" t="s">
        <v>544</v>
      </c>
      <c r="I161" s="14" t="s">
        <v>276</v>
      </c>
      <c r="J161" s="57" t="s">
        <v>2507</v>
      </c>
      <c r="K161" s="24">
        <v>5.81</v>
      </c>
      <c r="L161" s="14" t="s">
        <v>49</v>
      </c>
      <c r="M161" s="13">
        <v>1.54E-2</v>
      </c>
      <c r="N161" s="13">
        <v>3.8399999999999997E-2</v>
      </c>
      <c r="O161" s="24">
        <v>310000</v>
      </c>
      <c r="P161" s="26">
        <v>95.41</v>
      </c>
      <c r="Q161" s="24">
        <v>0</v>
      </c>
      <c r="R161" s="24">
        <v>295.77100000000002</v>
      </c>
      <c r="S161" s="13">
        <v>8.8571428499999996E-4</v>
      </c>
      <c r="T161" s="13">
        <f t="shared" si="5"/>
        <v>6.7267705818557354E-4</v>
      </c>
      <c r="U161" s="65">
        <f>+R161/'סכום נכסי הקרן'!$C$42</f>
        <v>2.4244654948314136E-4</v>
      </c>
    </row>
    <row r="162" spans="2:21" ht="13.5" thickBot="1" x14ac:dyDescent="0.25">
      <c r="B162" s="61" t="s">
        <v>560</v>
      </c>
      <c r="C162" s="14" t="s">
        <v>561</v>
      </c>
      <c r="D162" s="14" t="s">
        <v>160</v>
      </c>
      <c r="E162" s="14" t="s">
        <v>231</v>
      </c>
      <c r="F162" s="22">
        <v>251</v>
      </c>
      <c r="G162" s="14" t="s">
        <v>232</v>
      </c>
      <c r="H162" s="14" t="s">
        <v>562</v>
      </c>
      <c r="I162" s="14" t="s">
        <v>96</v>
      </c>
      <c r="J162" s="57" t="s">
        <v>2507</v>
      </c>
      <c r="K162" s="24">
        <v>5.27</v>
      </c>
      <c r="L162" s="14" t="s">
        <v>49</v>
      </c>
      <c r="M162" s="13">
        <v>8.9999999999999993E-3</v>
      </c>
      <c r="N162" s="13">
        <v>3.5700000000000003E-2</v>
      </c>
      <c r="O162" s="24">
        <v>700000</v>
      </c>
      <c r="P162" s="26">
        <v>94.6</v>
      </c>
      <c r="Q162" s="24">
        <v>0</v>
      </c>
      <c r="R162" s="24">
        <v>662.2</v>
      </c>
      <c r="S162" s="13">
        <v>1.686746987E-3</v>
      </c>
      <c r="T162" s="13">
        <f t="shared" si="5"/>
        <v>1.5060528176544922E-3</v>
      </c>
      <c r="U162" s="65">
        <f>+R162/'סכום נכסי הקרן'!$C$42</f>
        <v>5.4281219276986663E-4</v>
      </c>
    </row>
    <row r="163" spans="2:21" ht="13.5" thickBot="1" x14ac:dyDescent="0.25">
      <c r="B163" s="61" t="s">
        <v>563</v>
      </c>
      <c r="C163" s="14" t="s">
        <v>564</v>
      </c>
      <c r="D163" s="14" t="s">
        <v>160</v>
      </c>
      <c r="E163" s="14" t="s">
        <v>231</v>
      </c>
      <c r="F163" s="22">
        <v>1618</v>
      </c>
      <c r="G163" s="14" t="s">
        <v>500</v>
      </c>
      <c r="H163" s="14" t="s">
        <v>562</v>
      </c>
      <c r="I163" s="14" t="s">
        <v>96</v>
      </c>
      <c r="J163" s="57" t="s">
        <v>2507</v>
      </c>
      <c r="K163" s="24">
        <v>4</v>
      </c>
      <c r="L163" s="14" t="s">
        <v>49</v>
      </c>
      <c r="M163" s="13">
        <v>7.4999999999999997E-3</v>
      </c>
      <c r="N163" s="13">
        <v>3.4099999999999998E-2</v>
      </c>
      <c r="O163" s="24">
        <v>94190</v>
      </c>
      <c r="P163" s="26">
        <v>97.97</v>
      </c>
      <c r="Q163" s="24">
        <v>0</v>
      </c>
      <c r="R163" s="24">
        <v>92.277940000000001</v>
      </c>
      <c r="S163" s="13">
        <v>6.1203709780442499E-5</v>
      </c>
      <c r="T163" s="13">
        <f t="shared" si="5"/>
        <v>2.0986930163749949E-4</v>
      </c>
      <c r="U163" s="65">
        <f>+R163/'סכום נכסי הקרן'!$C$42</f>
        <v>7.5641182355309851E-5</v>
      </c>
    </row>
    <row r="164" spans="2:21" ht="13.5" thickBot="1" x14ac:dyDescent="0.25">
      <c r="B164" s="61" t="s">
        <v>565</v>
      </c>
      <c r="C164" s="14" t="s">
        <v>566</v>
      </c>
      <c r="D164" s="14" t="s">
        <v>160</v>
      </c>
      <c r="E164" s="14" t="s">
        <v>231</v>
      </c>
      <c r="F164" s="22">
        <v>1618</v>
      </c>
      <c r="G164" s="14" t="s">
        <v>500</v>
      </c>
      <c r="H164" s="14" t="s">
        <v>562</v>
      </c>
      <c r="I164" s="14" t="s">
        <v>96</v>
      </c>
      <c r="J164" s="57" t="s">
        <v>2507</v>
      </c>
      <c r="K164" s="24">
        <v>6.11</v>
      </c>
      <c r="L164" s="14" t="s">
        <v>49</v>
      </c>
      <c r="M164" s="13">
        <v>4.0800000000000003E-2</v>
      </c>
      <c r="N164" s="13">
        <v>3.8899999999999997E-2</v>
      </c>
      <c r="O164" s="24">
        <v>60000</v>
      </c>
      <c r="P164" s="26">
        <v>101.94</v>
      </c>
      <c r="Q164" s="24">
        <v>0</v>
      </c>
      <c r="R164" s="24">
        <v>61.164000000000001</v>
      </c>
      <c r="S164" s="13">
        <v>1.7142857099999999E-4</v>
      </c>
      <c r="T164" s="13">
        <f t="shared" si="5"/>
        <v>1.3910633424799057E-4</v>
      </c>
      <c r="U164" s="65">
        <f>+R164/'סכום נכסי הקרן'!$C$42</f>
        <v>5.0136763755022831E-5</v>
      </c>
    </row>
    <row r="165" spans="2:21" ht="13.5" thickBot="1" x14ac:dyDescent="0.25">
      <c r="B165" s="61" t="s">
        <v>567</v>
      </c>
      <c r="C165" s="14" t="s">
        <v>568</v>
      </c>
      <c r="D165" s="14" t="s">
        <v>160</v>
      </c>
      <c r="E165" s="14" t="s">
        <v>231</v>
      </c>
      <c r="F165" s="22">
        <v>126</v>
      </c>
      <c r="G165" s="14" t="s">
        <v>338</v>
      </c>
      <c r="H165" s="14" t="s">
        <v>562</v>
      </c>
      <c r="I165" s="14" t="s">
        <v>96</v>
      </c>
      <c r="J165" s="57" t="s">
        <v>2507</v>
      </c>
      <c r="K165" s="24">
        <v>3.07</v>
      </c>
      <c r="L165" s="14" t="s">
        <v>49</v>
      </c>
      <c r="M165" s="13">
        <v>1.3299999999999999E-2</v>
      </c>
      <c r="N165" s="13">
        <v>2.9700000000000001E-2</v>
      </c>
      <c r="O165" s="24">
        <v>97000</v>
      </c>
      <c r="P165" s="26">
        <v>103.7285</v>
      </c>
      <c r="Q165" s="24">
        <v>0</v>
      </c>
      <c r="R165" s="24">
        <v>100.61664</v>
      </c>
      <c r="S165" s="13">
        <v>2.41413638E-4</v>
      </c>
      <c r="T165" s="13">
        <f t="shared" si="5"/>
        <v>2.2883415006784611E-4</v>
      </c>
      <c r="U165" s="65">
        <f>+R165/'סכום נכסי הקרן'!$C$42</f>
        <v>8.2476501038260754E-5</v>
      </c>
    </row>
    <row r="166" spans="2:21" ht="13.5" thickBot="1" x14ac:dyDescent="0.25">
      <c r="B166" s="61" t="s">
        <v>569</v>
      </c>
      <c r="C166" s="14" t="s">
        <v>570</v>
      </c>
      <c r="D166" s="14" t="s">
        <v>160</v>
      </c>
      <c r="E166" s="14" t="s">
        <v>231</v>
      </c>
      <c r="F166" s="22">
        <v>2387</v>
      </c>
      <c r="G166" s="14" t="s">
        <v>232</v>
      </c>
      <c r="H166" s="14" t="s">
        <v>562</v>
      </c>
      <c r="I166" s="14" t="s">
        <v>96</v>
      </c>
      <c r="J166" s="57" t="s">
        <v>2507</v>
      </c>
      <c r="K166" s="24">
        <v>4.8499999999999996</v>
      </c>
      <c r="L166" s="14" t="s">
        <v>49</v>
      </c>
      <c r="M166" s="13">
        <v>4.3999999999999997E-2</v>
      </c>
      <c r="N166" s="13">
        <v>4.0800000000000003E-2</v>
      </c>
      <c r="O166" s="24">
        <v>400000</v>
      </c>
      <c r="P166" s="26">
        <v>103.91</v>
      </c>
      <c r="Q166" s="24">
        <v>0</v>
      </c>
      <c r="R166" s="24">
        <v>415.64</v>
      </c>
      <c r="S166" s="13">
        <v>9.5644584699999997E-4</v>
      </c>
      <c r="T166" s="13">
        <f t="shared" si="5"/>
        <v>9.4529718080627165E-4</v>
      </c>
      <c r="U166" s="65">
        <f>+R166/'סכום נכסי הקרן'!$C$42</f>
        <v>3.4070440924625087E-4</v>
      </c>
    </row>
    <row r="167" spans="2:21" ht="13.5" thickBot="1" x14ac:dyDescent="0.25">
      <c r="B167" s="61" t="s">
        <v>571</v>
      </c>
      <c r="C167" s="14" t="s">
        <v>572</v>
      </c>
      <c r="D167" s="14" t="s">
        <v>160</v>
      </c>
      <c r="E167" s="14" t="s">
        <v>231</v>
      </c>
      <c r="F167" s="22">
        <v>612</v>
      </c>
      <c r="G167" s="14" t="s">
        <v>232</v>
      </c>
      <c r="H167" s="14" t="s">
        <v>562</v>
      </c>
      <c r="I167" s="14" t="s">
        <v>96</v>
      </c>
      <c r="J167" s="57" t="s">
        <v>2507</v>
      </c>
      <c r="K167" s="24">
        <v>3.5</v>
      </c>
      <c r="L167" s="14" t="s">
        <v>49</v>
      </c>
      <c r="M167" s="13">
        <v>1.7999999999999999E-2</v>
      </c>
      <c r="N167" s="13">
        <v>2.8000000000000001E-2</v>
      </c>
      <c r="O167" s="24">
        <v>1402666.66</v>
      </c>
      <c r="P167" s="26">
        <v>108.67</v>
      </c>
      <c r="Q167" s="24">
        <v>0</v>
      </c>
      <c r="R167" s="24">
        <v>1524.2778599999999</v>
      </c>
      <c r="S167" s="13">
        <v>1.778402455E-3</v>
      </c>
      <c r="T167" s="13">
        <f t="shared" si="5"/>
        <v>3.4666912804913312E-3</v>
      </c>
      <c r="U167" s="65">
        <f>+R167/'סכום נכסי הקרן'!$C$42</f>
        <v>1.2494663358157047E-3</v>
      </c>
    </row>
    <row r="168" spans="2:21" ht="13.5" thickBot="1" x14ac:dyDescent="0.25">
      <c r="B168" s="61" t="s">
        <v>573</v>
      </c>
      <c r="C168" s="14" t="s">
        <v>574</v>
      </c>
      <c r="D168" s="14" t="s">
        <v>160</v>
      </c>
      <c r="E168" s="14" t="s">
        <v>231</v>
      </c>
      <c r="F168" s="22">
        <v>612</v>
      </c>
      <c r="G168" s="14" t="s">
        <v>232</v>
      </c>
      <c r="H168" s="14" t="s">
        <v>562</v>
      </c>
      <c r="I168" s="14" t="s">
        <v>96</v>
      </c>
      <c r="J168" s="57" t="s">
        <v>2507</v>
      </c>
      <c r="K168" s="24">
        <v>3.91</v>
      </c>
      <c r="L168" s="14" t="s">
        <v>49</v>
      </c>
      <c r="M168" s="13">
        <v>2.7E-2</v>
      </c>
      <c r="N168" s="13">
        <v>3.0200000000000001E-2</v>
      </c>
      <c r="O168" s="24">
        <v>1514941</v>
      </c>
      <c r="P168" s="26">
        <v>102.24</v>
      </c>
      <c r="Q168" s="24">
        <v>0</v>
      </c>
      <c r="R168" s="24">
        <v>1548.8756800000001</v>
      </c>
      <c r="S168" s="13">
        <v>3.4618044129999998E-3</v>
      </c>
      <c r="T168" s="13">
        <f t="shared" si="5"/>
        <v>3.5226345244042854E-3</v>
      </c>
      <c r="U168" s="65">
        <f>+R168/'סכום נכסי הקרן'!$C$42</f>
        <v>1.2696294234199913E-3</v>
      </c>
    </row>
    <row r="169" spans="2:21" ht="13.5" thickBot="1" x14ac:dyDescent="0.25">
      <c r="B169" s="61" t="s">
        <v>575</v>
      </c>
      <c r="C169" s="14" t="s">
        <v>576</v>
      </c>
      <c r="D169" s="14" t="s">
        <v>160</v>
      </c>
      <c r="E169" s="14" t="s">
        <v>231</v>
      </c>
      <c r="F169" s="22">
        <v>136</v>
      </c>
      <c r="G169" s="14" t="s">
        <v>519</v>
      </c>
      <c r="H169" s="14" t="s">
        <v>544</v>
      </c>
      <c r="I169" s="14" t="s">
        <v>276</v>
      </c>
      <c r="J169" s="57" t="s">
        <v>2507</v>
      </c>
      <c r="K169" s="24">
        <v>3.64</v>
      </c>
      <c r="L169" s="14" t="s">
        <v>49</v>
      </c>
      <c r="M169" s="13">
        <v>3.73E-2</v>
      </c>
      <c r="N169" s="13">
        <v>3.7600000000000001E-2</v>
      </c>
      <c r="O169" s="24">
        <v>978500</v>
      </c>
      <c r="P169" s="26">
        <v>104.89</v>
      </c>
      <c r="Q169" s="24">
        <v>0</v>
      </c>
      <c r="R169" s="24">
        <v>1026.3486499999999</v>
      </c>
      <c r="S169" s="13">
        <v>4.1638297869999999E-3</v>
      </c>
      <c r="T169" s="13">
        <f t="shared" si="5"/>
        <v>2.3342423380072245E-3</v>
      </c>
      <c r="U169" s="65">
        <f>+R169/'סכום נכסי הקרן'!$C$42</f>
        <v>8.4130860956341323E-4</v>
      </c>
    </row>
    <row r="170" spans="2:21" ht="13.5" thickBot="1" x14ac:dyDescent="0.25">
      <c r="B170" s="61" t="s">
        <v>577</v>
      </c>
      <c r="C170" s="14" t="s">
        <v>578</v>
      </c>
      <c r="D170" s="14" t="s">
        <v>160</v>
      </c>
      <c r="E170" s="14" t="s">
        <v>231</v>
      </c>
      <c r="F170" s="22">
        <v>699</v>
      </c>
      <c r="G170" s="14" t="s">
        <v>232</v>
      </c>
      <c r="H170" s="14" t="s">
        <v>562</v>
      </c>
      <c r="I170" s="14" t="s">
        <v>96</v>
      </c>
      <c r="J170" s="57" t="s">
        <v>2507</v>
      </c>
      <c r="K170" s="24">
        <v>1.46</v>
      </c>
      <c r="L170" s="14" t="s">
        <v>49</v>
      </c>
      <c r="M170" s="13">
        <v>4.9500000000000002E-2</v>
      </c>
      <c r="N170" s="13">
        <v>3.5999999999999997E-2</v>
      </c>
      <c r="O170" s="24">
        <v>243639.66</v>
      </c>
      <c r="P170" s="26">
        <v>137.28</v>
      </c>
      <c r="Q170" s="24">
        <v>0</v>
      </c>
      <c r="R170" s="24">
        <v>334.46852999999999</v>
      </c>
      <c r="S170" s="13">
        <v>5.54791625E-4</v>
      </c>
      <c r="T170" s="13">
        <f t="shared" si="5"/>
        <v>7.6068751438123836E-4</v>
      </c>
      <c r="U170" s="65">
        <f>+R170/'סכום נכסי הקרן'!$C$42</f>
        <v>2.7416731528513119E-4</v>
      </c>
    </row>
    <row r="171" spans="2:21" ht="13.5" thickBot="1" x14ac:dyDescent="0.25">
      <c r="B171" s="61" t="s">
        <v>579</v>
      </c>
      <c r="C171" s="14" t="s">
        <v>580</v>
      </c>
      <c r="D171" s="14" t="s">
        <v>160</v>
      </c>
      <c r="E171" s="14" t="s">
        <v>231</v>
      </c>
      <c r="F171" s="22">
        <v>699</v>
      </c>
      <c r="G171" s="14" t="s">
        <v>232</v>
      </c>
      <c r="H171" s="14" t="s">
        <v>562</v>
      </c>
      <c r="I171" s="14" t="s">
        <v>96</v>
      </c>
      <c r="J171" s="57" t="s">
        <v>2507</v>
      </c>
      <c r="K171" s="24">
        <v>4.66</v>
      </c>
      <c r="L171" s="14" t="s">
        <v>49</v>
      </c>
      <c r="M171" s="13">
        <v>3.6200000000000003E-2</v>
      </c>
      <c r="N171" s="13">
        <v>3.8100000000000002E-2</v>
      </c>
      <c r="O171" s="24">
        <v>2681788.0499999998</v>
      </c>
      <c r="P171" s="27">
        <v>102</v>
      </c>
      <c r="Q171" s="24">
        <v>0</v>
      </c>
      <c r="R171" s="24">
        <v>2735.4238099999998</v>
      </c>
      <c r="S171" s="13">
        <v>1.532331444E-3</v>
      </c>
      <c r="T171" s="13">
        <f t="shared" si="5"/>
        <v>6.2212212874202446E-3</v>
      </c>
      <c r="U171" s="65">
        <f>+R171/'סכום נכסי הקרן'!$C$42</f>
        <v>2.2422552045620698E-3</v>
      </c>
    </row>
    <row r="172" spans="2:21" ht="13.5" thickBot="1" x14ac:dyDescent="0.25">
      <c r="B172" s="61" t="s">
        <v>581</v>
      </c>
      <c r="C172" s="14" t="s">
        <v>582</v>
      </c>
      <c r="D172" s="14" t="s">
        <v>160</v>
      </c>
      <c r="E172" s="14" t="s">
        <v>231</v>
      </c>
      <c r="F172" s="22">
        <v>1621</v>
      </c>
      <c r="G172" s="14" t="s">
        <v>583</v>
      </c>
      <c r="H172" s="14" t="s">
        <v>544</v>
      </c>
      <c r="I172" s="14" t="s">
        <v>276</v>
      </c>
      <c r="J172" s="57" t="s">
        <v>2507</v>
      </c>
      <c r="K172" s="24">
        <v>3.9</v>
      </c>
      <c r="L172" s="14" t="s">
        <v>49</v>
      </c>
      <c r="M172" s="13">
        <v>3.2500000000000001E-2</v>
      </c>
      <c r="N172" s="13">
        <v>3.8899999999999997E-2</v>
      </c>
      <c r="O172" s="24">
        <v>9000</v>
      </c>
      <c r="P172" s="26">
        <v>102.69</v>
      </c>
      <c r="Q172" s="24">
        <v>0</v>
      </c>
      <c r="R172" s="24">
        <v>9.2421000000000006</v>
      </c>
      <c r="S172" s="13">
        <v>1.9565217391304299E-5</v>
      </c>
      <c r="T172" s="13">
        <f t="shared" si="5"/>
        <v>2.1019466544917824E-5</v>
      </c>
      <c r="U172" s="65">
        <f>+R172/'סכום נכסי הקרן'!$C$42</f>
        <v>7.5758450117764788E-6</v>
      </c>
    </row>
    <row r="173" spans="2:21" ht="13.5" thickBot="1" x14ac:dyDescent="0.25">
      <c r="B173" s="61" t="s">
        <v>584</v>
      </c>
      <c r="C173" s="14" t="s">
        <v>585</v>
      </c>
      <c r="D173" s="14" t="s">
        <v>160</v>
      </c>
      <c r="E173" s="14" t="s">
        <v>231</v>
      </c>
      <c r="F173" s="22">
        <v>1068</v>
      </c>
      <c r="G173" s="14" t="s">
        <v>500</v>
      </c>
      <c r="H173" s="14" t="s">
        <v>562</v>
      </c>
      <c r="I173" s="14" t="s">
        <v>96</v>
      </c>
      <c r="J173" s="57" t="s">
        <v>2507</v>
      </c>
      <c r="K173" s="24">
        <v>0.74</v>
      </c>
      <c r="L173" s="14" t="s">
        <v>49</v>
      </c>
      <c r="M173" s="13">
        <v>4.3400000000000001E-2</v>
      </c>
      <c r="N173" s="13">
        <v>3.0499999999999999E-2</v>
      </c>
      <c r="O173" s="24">
        <v>1508760.67</v>
      </c>
      <c r="P173" s="26">
        <v>113.68</v>
      </c>
      <c r="Q173" s="24">
        <v>0</v>
      </c>
      <c r="R173" s="24">
        <v>1715.15913</v>
      </c>
      <c r="S173" s="13">
        <v>1.734288398E-3</v>
      </c>
      <c r="T173" s="13">
        <f t="shared" si="5"/>
        <v>3.9008158267325997E-3</v>
      </c>
      <c r="U173" s="65">
        <f>+R173/'סכום נכסי הקרן'!$C$42</f>
        <v>1.4059336881675575E-3</v>
      </c>
    </row>
    <row r="174" spans="2:21" ht="13.5" thickBot="1" x14ac:dyDescent="0.25">
      <c r="B174" s="61" t="s">
        <v>586</v>
      </c>
      <c r="C174" s="14" t="s">
        <v>587</v>
      </c>
      <c r="D174" s="14" t="s">
        <v>160</v>
      </c>
      <c r="E174" s="14" t="s">
        <v>231</v>
      </c>
      <c r="F174" s="22">
        <v>1068</v>
      </c>
      <c r="G174" s="14" t="s">
        <v>500</v>
      </c>
      <c r="H174" s="14" t="s">
        <v>562</v>
      </c>
      <c r="I174" s="14" t="s">
        <v>96</v>
      </c>
      <c r="J174" s="57" t="s">
        <v>2507</v>
      </c>
      <c r="K174" s="24">
        <v>3.39</v>
      </c>
      <c r="L174" s="14" t="s">
        <v>49</v>
      </c>
      <c r="M174" s="13">
        <v>3.9E-2</v>
      </c>
      <c r="N174" s="13">
        <v>3.6799999999999999E-2</v>
      </c>
      <c r="O174" s="24">
        <v>3279884.79</v>
      </c>
      <c r="P174" s="26">
        <v>113.64</v>
      </c>
      <c r="Q174" s="24">
        <v>0</v>
      </c>
      <c r="R174" s="24">
        <v>3727.2610800000002</v>
      </c>
      <c r="S174" s="13">
        <v>2.2276839200000001E-3</v>
      </c>
      <c r="T174" s="13">
        <f t="shared" si="5"/>
        <v>8.4769738019751222E-3</v>
      </c>
      <c r="U174" s="65">
        <f>+R174/'סכום נכסי הקרן'!$C$42</f>
        <v>3.0552744787988237E-3</v>
      </c>
    </row>
    <row r="175" spans="2:21" ht="13.5" thickBot="1" x14ac:dyDescent="0.25">
      <c r="B175" s="61" t="s">
        <v>588</v>
      </c>
      <c r="C175" s="14" t="s">
        <v>589</v>
      </c>
      <c r="D175" s="14" t="s">
        <v>160</v>
      </c>
      <c r="E175" s="14" t="s">
        <v>231</v>
      </c>
      <c r="F175" s="22">
        <v>1068</v>
      </c>
      <c r="G175" s="14" t="s">
        <v>500</v>
      </c>
      <c r="H175" s="14" t="s">
        <v>562</v>
      </c>
      <c r="I175" s="14" t="s">
        <v>96</v>
      </c>
      <c r="J175" s="57" t="s">
        <v>2507</v>
      </c>
      <c r="K175" s="24">
        <v>4.42</v>
      </c>
      <c r="L175" s="14" t="s">
        <v>49</v>
      </c>
      <c r="M175" s="13">
        <v>3.2500000000000001E-2</v>
      </c>
      <c r="N175" s="13">
        <v>3.8100000000000002E-2</v>
      </c>
      <c r="O175" s="24">
        <v>2279034.5299999998</v>
      </c>
      <c r="P175" s="26">
        <v>109.88</v>
      </c>
      <c r="Q175" s="24">
        <v>0</v>
      </c>
      <c r="R175" s="24">
        <v>2504.2031400000001</v>
      </c>
      <c r="S175" s="13">
        <v>5.7636840370000001E-3</v>
      </c>
      <c r="T175" s="13">
        <f t="shared" si="5"/>
        <v>5.6953521518819496E-3</v>
      </c>
      <c r="U175" s="65">
        <f>+R175/'סכום נכסי הקרן'!$C$42</f>
        <v>2.0527212285783528E-3</v>
      </c>
    </row>
    <row r="176" spans="2:21" ht="13.5" thickBot="1" x14ac:dyDescent="0.25">
      <c r="B176" s="61" t="s">
        <v>590</v>
      </c>
      <c r="C176" s="14" t="s">
        <v>591</v>
      </c>
      <c r="D176" s="14" t="s">
        <v>160</v>
      </c>
      <c r="E176" s="14" t="s">
        <v>231</v>
      </c>
      <c r="F176" s="22">
        <v>422</v>
      </c>
      <c r="G176" s="14" t="s">
        <v>526</v>
      </c>
      <c r="H176" s="14" t="s">
        <v>592</v>
      </c>
      <c r="I176" s="14" t="s">
        <v>276</v>
      </c>
      <c r="J176" s="57" t="s">
        <v>2507</v>
      </c>
      <c r="K176" s="24">
        <v>1.94</v>
      </c>
      <c r="L176" s="14" t="s">
        <v>49</v>
      </c>
      <c r="M176" s="13">
        <v>1.2500000000000001E-2</v>
      </c>
      <c r="N176" s="13">
        <v>5.0999999999999997E-2</v>
      </c>
      <c r="O176" s="24">
        <v>156800</v>
      </c>
      <c r="P176" s="26">
        <v>98.08</v>
      </c>
      <c r="Q176" s="24">
        <v>0</v>
      </c>
      <c r="R176" s="24">
        <v>153.78944000000001</v>
      </c>
      <c r="S176" s="13">
        <v>1.2218181840000001E-3</v>
      </c>
      <c r="T176" s="13">
        <f t="shared" si="5"/>
        <v>3.4976596109560022E-4</v>
      </c>
      <c r="U176" s="65">
        <f>+R176/'סכום נכסי הקרן'!$C$42</f>
        <v>1.2606279545643285E-4</v>
      </c>
    </row>
    <row r="177" spans="2:21" ht="13.5" thickBot="1" x14ac:dyDescent="0.25">
      <c r="B177" s="61" t="s">
        <v>593</v>
      </c>
      <c r="C177" s="14" t="s">
        <v>594</v>
      </c>
      <c r="D177" s="14" t="s">
        <v>160</v>
      </c>
      <c r="E177" s="14" t="s">
        <v>231</v>
      </c>
      <c r="F177" s="22">
        <v>313</v>
      </c>
      <c r="G177" s="14" t="s">
        <v>338</v>
      </c>
      <c r="H177" s="14" t="s">
        <v>595</v>
      </c>
      <c r="I177" s="14" t="s">
        <v>96</v>
      </c>
      <c r="J177" s="57" t="s">
        <v>2507</v>
      </c>
      <c r="K177" s="24">
        <v>3.35</v>
      </c>
      <c r="L177" s="14" t="s">
        <v>49</v>
      </c>
      <c r="M177" s="13">
        <v>1.7500000000000002E-2</v>
      </c>
      <c r="N177" s="13">
        <v>4.6899999999999997E-2</v>
      </c>
      <c r="O177" s="24">
        <v>594750</v>
      </c>
      <c r="P177" s="26">
        <v>101.28</v>
      </c>
      <c r="Q177" s="24">
        <v>0</v>
      </c>
      <c r="R177" s="24">
        <v>602.36279999999999</v>
      </c>
      <c r="S177" s="13">
        <v>1.057771673E-3</v>
      </c>
      <c r="T177" s="13">
        <f t="shared" si="5"/>
        <v>1.3699640474029739E-3</v>
      </c>
      <c r="U177" s="65">
        <f>+R177/'סכום נכסי הקרן'!$C$42</f>
        <v>4.937630207052198E-4</v>
      </c>
    </row>
    <row r="178" spans="2:21" ht="13.5" thickBot="1" x14ac:dyDescent="0.25">
      <c r="B178" s="61" t="s">
        <v>596</v>
      </c>
      <c r="C178" s="14" t="s">
        <v>597</v>
      </c>
      <c r="D178" s="14" t="s">
        <v>160</v>
      </c>
      <c r="E178" s="14" t="s">
        <v>231</v>
      </c>
      <c r="F178" s="22">
        <v>313</v>
      </c>
      <c r="G178" s="14" t="s">
        <v>338</v>
      </c>
      <c r="H178" s="14" t="s">
        <v>595</v>
      </c>
      <c r="I178" s="14" t="s">
        <v>96</v>
      </c>
      <c r="J178" s="57" t="s">
        <v>2507</v>
      </c>
      <c r="K178" s="24">
        <v>4.66</v>
      </c>
      <c r="L178" s="14" t="s">
        <v>49</v>
      </c>
      <c r="M178" s="13">
        <v>9.9000000000000008E-3</v>
      </c>
      <c r="N178" s="13">
        <v>4.7399999999999998E-2</v>
      </c>
      <c r="O178" s="24">
        <v>169609.2</v>
      </c>
      <c r="P178" s="26">
        <v>91.77</v>
      </c>
      <c r="Q178" s="24">
        <v>0</v>
      </c>
      <c r="R178" s="24">
        <v>155.65036000000001</v>
      </c>
      <c r="S178" s="13">
        <v>5.9511999999999998E-4</v>
      </c>
      <c r="T178" s="13">
        <f t="shared" si="5"/>
        <v>3.5399828336897624E-4</v>
      </c>
      <c r="U178" s="65">
        <f>+R178/'סכום נכסי הקרן'!$C$42</f>
        <v>1.2758821083814426E-4</v>
      </c>
    </row>
    <row r="179" spans="2:21" ht="13.5" thickBot="1" x14ac:dyDescent="0.25">
      <c r="B179" s="61" t="s">
        <v>598</v>
      </c>
      <c r="C179" s="14" t="s">
        <v>599</v>
      </c>
      <c r="D179" s="14" t="s">
        <v>160</v>
      </c>
      <c r="E179" s="14" t="s">
        <v>231</v>
      </c>
      <c r="F179" s="22">
        <v>126</v>
      </c>
      <c r="G179" s="14" t="s">
        <v>338</v>
      </c>
      <c r="H179" s="14" t="s">
        <v>595</v>
      </c>
      <c r="I179" s="14" t="s">
        <v>96</v>
      </c>
      <c r="J179" s="57" t="s">
        <v>2507</v>
      </c>
      <c r="K179" s="24">
        <v>3.65</v>
      </c>
      <c r="L179" s="14" t="s">
        <v>49</v>
      </c>
      <c r="M179" s="13">
        <v>1.7500000000000002E-2</v>
      </c>
      <c r="N179" s="13">
        <v>6.0100000000000001E-2</v>
      </c>
      <c r="O179" s="24">
        <v>1348719</v>
      </c>
      <c r="P179" s="26">
        <v>94.32</v>
      </c>
      <c r="Q179" s="24">
        <v>0</v>
      </c>
      <c r="R179" s="24">
        <v>1272.11176</v>
      </c>
      <c r="S179" s="13">
        <v>1.4435251219999999E-3</v>
      </c>
      <c r="T179" s="13">
        <f t="shared" si="5"/>
        <v>2.8931855942606693E-3</v>
      </c>
      <c r="U179" s="65">
        <f>+R179/'סכום נכסי הקרן'!$C$42</f>
        <v>1.0427631741074211E-3</v>
      </c>
    </row>
    <row r="180" spans="2:21" ht="13.5" thickBot="1" x14ac:dyDescent="0.25">
      <c r="B180" s="61" t="s">
        <v>600</v>
      </c>
      <c r="C180" s="14" t="s">
        <v>601</v>
      </c>
      <c r="D180" s="14" t="s">
        <v>160</v>
      </c>
      <c r="E180" s="14" t="s">
        <v>231</v>
      </c>
      <c r="F180" s="22">
        <v>126</v>
      </c>
      <c r="G180" s="14" t="s">
        <v>338</v>
      </c>
      <c r="H180" s="14" t="s">
        <v>595</v>
      </c>
      <c r="I180" s="14" t="s">
        <v>96</v>
      </c>
      <c r="J180" s="57" t="s">
        <v>2507</v>
      </c>
      <c r="K180" s="24">
        <v>0.74</v>
      </c>
      <c r="L180" s="14" t="s">
        <v>49</v>
      </c>
      <c r="M180" s="13">
        <v>5.3499999999999999E-2</v>
      </c>
      <c r="N180" s="13">
        <v>3.78E-2</v>
      </c>
      <c r="O180" s="24">
        <v>322500</v>
      </c>
      <c r="P180" s="26">
        <v>118.29</v>
      </c>
      <c r="Q180" s="24">
        <v>0</v>
      </c>
      <c r="R180" s="24">
        <v>381.48525000000001</v>
      </c>
      <c r="S180" s="13">
        <v>9.7555836600000001E-4</v>
      </c>
      <c r="T180" s="13">
        <f t="shared" si="5"/>
        <v>8.6761844707962605E-4</v>
      </c>
      <c r="U180" s="65">
        <f>+R180/'סכום נכסי הקרן'!$C$42</f>
        <v>3.1270740722117297E-4</v>
      </c>
    </row>
    <row r="181" spans="2:21" ht="13.5" thickBot="1" x14ac:dyDescent="0.25">
      <c r="B181" s="61" t="s">
        <v>602</v>
      </c>
      <c r="C181" s="14" t="s">
        <v>603</v>
      </c>
      <c r="D181" s="14" t="s">
        <v>160</v>
      </c>
      <c r="E181" s="14" t="s">
        <v>231</v>
      </c>
      <c r="F181" s="22">
        <v>126</v>
      </c>
      <c r="G181" s="14" t="s">
        <v>338</v>
      </c>
      <c r="H181" s="14" t="s">
        <v>595</v>
      </c>
      <c r="I181" s="14" t="s">
        <v>96</v>
      </c>
      <c r="J181" s="57" t="s">
        <v>2507</v>
      </c>
      <c r="K181" s="24">
        <v>2.2000000000000002</v>
      </c>
      <c r="L181" s="14" t="s">
        <v>49</v>
      </c>
      <c r="M181" s="13">
        <v>0.04</v>
      </c>
      <c r="N181" s="13">
        <v>6.5799999999999997E-2</v>
      </c>
      <c r="O181" s="24">
        <v>799520.5</v>
      </c>
      <c r="P181" s="26">
        <v>105.42</v>
      </c>
      <c r="Q181" s="24">
        <v>0</v>
      </c>
      <c r="R181" s="24">
        <v>842.85451</v>
      </c>
      <c r="S181" s="13">
        <v>3.0804077299999999E-4</v>
      </c>
      <c r="T181" s="13">
        <f t="shared" si="5"/>
        <v>1.9169184682245491E-3</v>
      </c>
      <c r="U181" s="65">
        <f>+R181/'סכום נכסי הקרן'!$C$42</f>
        <v>6.9089656411819907E-4</v>
      </c>
    </row>
    <row r="182" spans="2:21" ht="13.5" thickBot="1" x14ac:dyDescent="0.25">
      <c r="B182" s="61" t="s">
        <v>604</v>
      </c>
      <c r="C182" s="14" t="s">
        <v>605</v>
      </c>
      <c r="D182" s="14" t="s">
        <v>160</v>
      </c>
      <c r="E182" s="14" t="s">
        <v>231</v>
      </c>
      <c r="F182" s="22">
        <v>126</v>
      </c>
      <c r="G182" s="14" t="s">
        <v>338</v>
      </c>
      <c r="H182" s="14" t="s">
        <v>595</v>
      </c>
      <c r="I182" s="14" t="s">
        <v>96</v>
      </c>
      <c r="J182" s="57" t="s">
        <v>2507</v>
      </c>
      <c r="K182" s="24">
        <v>2.89</v>
      </c>
      <c r="L182" s="14" t="s">
        <v>49</v>
      </c>
      <c r="M182" s="13">
        <v>3.2800000000000003E-2</v>
      </c>
      <c r="N182" s="13">
        <v>6.88E-2</v>
      </c>
      <c r="O182" s="24">
        <v>946385</v>
      </c>
      <c r="P182" s="26">
        <v>102.18</v>
      </c>
      <c r="Q182" s="24">
        <v>0</v>
      </c>
      <c r="R182" s="24">
        <v>967.01619000000005</v>
      </c>
      <c r="S182" s="13">
        <v>6.7583442999999996E-4</v>
      </c>
      <c r="T182" s="13">
        <f t="shared" si="5"/>
        <v>2.1993015065947022E-3</v>
      </c>
      <c r="U182" s="65">
        <f>+R182/'סכום נכסי הקרן'!$C$42</f>
        <v>7.9267317810006338E-4</v>
      </c>
    </row>
    <row r="183" spans="2:21" ht="13.5" thickBot="1" x14ac:dyDescent="0.25">
      <c r="B183" s="61" t="s">
        <v>606</v>
      </c>
      <c r="C183" s="14" t="s">
        <v>607</v>
      </c>
      <c r="D183" s="14" t="s">
        <v>160</v>
      </c>
      <c r="E183" s="14" t="s">
        <v>231</v>
      </c>
      <c r="F183" s="22">
        <v>126</v>
      </c>
      <c r="G183" s="14" t="s">
        <v>338</v>
      </c>
      <c r="H183" s="14" t="s">
        <v>595</v>
      </c>
      <c r="I183" s="14" t="s">
        <v>96</v>
      </c>
      <c r="J183" s="57" t="s">
        <v>2507</v>
      </c>
      <c r="K183" s="24">
        <v>4.7300000000000004</v>
      </c>
      <c r="L183" s="14" t="s">
        <v>49</v>
      </c>
      <c r="M183" s="13">
        <v>1.7899999999999999E-2</v>
      </c>
      <c r="N183" s="13">
        <v>6.5000000000000002E-2</v>
      </c>
      <c r="O183" s="24">
        <v>857207.46</v>
      </c>
      <c r="P183" s="26">
        <v>89.15</v>
      </c>
      <c r="Q183" s="24">
        <v>0</v>
      </c>
      <c r="R183" s="24">
        <v>764.20045000000005</v>
      </c>
      <c r="S183" s="13">
        <v>1.097917784E-3</v>
      </c>
      <c r="T183" s="13">
        <f t="shared" si="5"/>
        <v>1.7380341905396117E-3</v>
      </c>
      <c r="U183" s="65">
        <f>+R183/'סכום נכסי הקרן'!$C$42</f>
        <v>6.264230171854709E-4</v>
      </c>
    </row>
    <row r="184" spans="2:21" ht="13.5" thickBot="1" x14ac:dyDescent="0.25">
      <c r="B184" s="61" t="s">
        <v>608</v>
      </c>
      <c r="C184" s="14" t="s">
        <v>609</v>
      </c>
      <c r="D184" s="14" t="s">
        <v>160</v>
      </c>
      <c r="E184" s="14" t="s">
        <v>231</v>
      </c>
      <c r="F184" s="22">
        <v>1840</v>
      </c>
      <c r="G184" s="14" t="s">
        <v>306</v>
      </c>
      <c r="H184" s="14" t="s">
        <v>592</v>
      </c>
      <c r="I184" s="14" t="s">
        <v>276</v>
      </c>
      <c r="J184" s="57" t="s">
        <v>2507</v>
      </c>
      <c r="K184" s="24">
        <v>3.95</v>
      </c>
      <c r="L184" s="14" t="s">
        <v>49</v>
      </c>
      <c r="M184" s="13">
        <v>1.7999999999999999E-2</v>
      </c>
      <c r="N184" s="13">
        <v>3.61E-2</v>
      </c>
      <c r="O184" s="24">
        <v>535176.88</v>
      </c>
      <c r="P184" s="26">
        <v>104.35</v>
      </c>
      <c r="Q184" s="24">
        <v>0</v>
      </c>
      <c r="R184" s="24">
        <v>558.45707000000004</v>
      </c>
      <c r="S184" s="13">
        <v>5.1196795999999996E-4</v>
      </c>
      <c r="T184" s="13">
        <f t="shared" si="5"/>
        <v>1.270108492619408E-3</v>
      </c>
      <c r="U184" s="65">
        <f>+R184/'סכום נכסי הקרן'!$C$42</f>
        <v>4.5777303946622605E-4</v>
      </c>
    </row>
    <row r="185" spans="2:21" ht="13.5" thickBot="1" x14ac:dyDescent="0.25">
      <c r="B185" s="61" t="s">
        <v>610</v>
      </c>
      <c r="C185" s="14" t="s">
        <v>611</v>
      </c>
      <c r="D185" s="14" t="s">
        <v>160</v>
      </c>
      <c r="E185" s="14" t="s">
        <v>231</v>
      </c>
      <c r="F185" s="22">
        <v>612</v>
      </c>
      <c r="G185" s="14" t="s">
        <v>232</v>
      </c>
      <c r="H185" s="14" t="s">
        <v>595</v>
      </c>
      <c r="I185" s="14" t="s">
        <v>96</v>
      </c>
      <c r="J185" s="57" t="s">
        <v>2507</v>
      </c>
      <c r="K185" s="24">
        <v>1.93</v>
      </c>
      <c r="L185" s="14" t="s">
        <v>49</v>
      </c>
      <c r="M185" s="13">
        <v>2.2499999999999999E-2</v>
      </c>
      <c r="N185" s="13">
        <v>3.5799999999999998E-2</v>
      </c>
      <c r="O185" s="24">
        <v>400000</v>
      </c>
      <c r="P185" s="26">
        <v>109.35</v>
      </c>
      <c r="Q185" s="24">
        <v>0</v>
      </c>
      <c r="R185" s="24">
        <v>437.4</v>
      </c>
      <c r="S185" s="13">
        <v>8.0116177500000004E-4</v>
      </c>
      <c r="T185" s="13">
        <f t="shared" si="5"/>
        <v>9.947863220206507E-4</v>
      </c>
      <c r="U185" s="65">
        <f>+R185/'סכום נכסי הקרן'!$C$42</f>
        <v>3.5854130642938635E-4</v>
      </c>
    </row>
    <row r="186" spans="2:21" ht="13.5" thickBot="1" x14ac:dyDescent="0.25">
      <c r="B186" s="61" t="s">
        <v>612</v>
      </c>
      <c r="C186" s="14" t="s">
        <v>613</v>
      </c>
      <c r="D186" s="14" t="s">
        <v>160</v>
      </c>
      <c r="E186" s="14" t="s">
        <v>231</v>
      </c>
      <c r="F186" s="22">
        <v>612</v>
      </c>
      <c r="G186" s="14" t="s">
        <v>232</v>
      </c>
      <c r="H186" s="14" t="s">
        <v>595</v>
      </c>
      <c r="I186" s="14" t="s">
        <v>96</v>
      </c>
      <c r="J186" s="57" t="s">
        <v>2507</v>
      </c>
      <c r="K186" s="24">
        <v>2.71</v>
      </c>
      <c r="L186" s="14" t="s">
        <v>49</v>
      </c>
      <c r="M186" s="13">
        <v>3.3000000000000002E-2</v>
      </c>
      <c r="N186" s="13">
        <v>4.2000000000000003E-2</v>
      </c>
      <c r="O186" s="24">
        <v>1235000</v>
      </c>
      <c r="P186" s="26">
        <v>108.69</v>
      </c>
      <c r="Q186" s="24">
        <v>0</v>
      </c>
      <c r="R186" s="24">
        <v>1342.3215</v>
      </c>
      <c r="S186" s="13">
        <v>2.0589362580000002E-3</v>
      </c>
      <c r="T186" s="13">
        <f t="shared" si="5"/>
        <v>3.0528648101377292E-3</v>
      </c>
      <c r="U186" s="65">
        <f>+R186/'סכום נכסי הקרן'!$C$42</f>
        <v>1.100314824550191E-3</v>
      </c>
    </row>
    <row r="187" spans="2:21" ht="13.5" thickBot="1" x14ac:dyDescent="0.25">
      <c r="B187" s="61" t="s">
        <v>614</v>
      </c>
      <c r="C187" s="14" t="s">
        <v>615</v>
      </c>
      <c r="D187" s="14" t="s">
        <v>160</v>
      </c>
      <c r="E187" s="14" t="s">
        <v>231</v>
      </c>
      <c r="F187" s="22">
        <v>1668</v>
      </c>
      <c r="G187" s="14" t="s">
        <v>232</v>
      </c>
      <c r="H187" s="14" t="s">
        <v>595</v>
      </c>
      <c r="I187" s="14" t="s">
        <v>96</v>
      </c>
      <c r="J187" s="57" t="s">
        <v>2507</v>
      </c>
      <c r="K187" s="24">
        <v>2</v>
      </c>
      <c r="L187" s="14" t="s">
        <v>49</v>
      </c>
      <c r="M187" s="13">
        <v>1E-3</v>
      </c>
      <c r="N187" s="13">
        <v>2.5999999999999999E-2</v>
      </c>
      <c r="O187" s="24">
        <v>1273218</v>
      </c>
      <c r="P187" s="26">
        <v>106.05</v>
      </c>
      <c r="Q187" s="24">
        <v>0</v>
      </c>
      <c r="R187" s="24">
        <v>1350.2476899999999</v>
      </c>
      <c r="S187" s="13">
        <v>2.2482703809999999E-3</v>
      </c>
      <c r="T187" s="13">
        <f t="shared" si="5"/>
        <v>3.0708914799999535E-3</v>
      </c>
      <c r="U187" s="65">
        <f>+R187/'סכום נכסי הקרן'!$C$42</f>
        <v>1.1068120045172863E-3</v>
      </c>
    </row>
    <row r="188" spans="2:21" ht="13.5" thickBot="1" x14ac:dyDescent="0.25">
      <c r="B188" s="61" t="s">
        <v>616</v>
      </c>
      <c r="C188" s="14" t="s">
        <v>617</v>
      </c>
      <c r="D188" s="14" t="s">
        <v>160</v>
      </c>
      <c r="E188" s="14" t="s">
        <v>231</v>
      </c>
      <c r="F188" s="22">
        <v>1668</v>
      </c>
      <c r="G188" s="14" t="s">
        <v>232</v>
      </c>
      <c r="H188" s="14" t="s">
        <v>595</v>
      </c>
      <c r="I188" s="14" t="s">
        <v>96</v>
      </c>
      <c r="J188" s="57" t="s">
        <v>2507</v>
      </c>
      <c r="K188" s="24">
        <v>4.71</v>
      </c>
      <c r="L188" s="14" t="s">
        <v>49</v>
      </c>
      <c r="M188" s="13">
        <v>3.0000000000000001E-3</v>
      </c>
      <c r="N188" s="13">
        <v>3.5999999999999997E-2</v>
      </c>
      <c r="O188" s="24">
        <v>905500</v>
      </c>
      <c r="P188" s="26">
        <v>94.75</v>
      </c>
      <c r="Q188" s="24">
        <v>0</v>
      </c>
      <c r="R188" s="24">
        <v>857.96124999999995</v>
      </c>
      <c r="S188" s="13">
        <v>2.2232097689999998E-3</v>
      </c>
      <c r="T188" s="13">
        <f t="shared" si="5"/>
        <v>1.9512759861082304E-3</v>
      </c>
      <c r="U188" s="65">
        <f>+R188/'סכום נכסי הקרן'!$C$42</f>
        <v>7.0327971522814202E-4</v>
      </c>
    </row>
    <row r="189" spans="2:21" ht="13.5" thickBot="1" x14ac:dyDescent="0.25">
      <c r="B189" s="61" t="s">
        <v>618</v>
      </c>
      <c r="C189" s="14" t="s">
        <v>619</v>
      </c>
      <c r="D189" s="14" t="s">
        <v>160</v>
      </c>
      <c r="E189" s="14" t="s">
        <v>231</v>
      </c>
      <c r="F189" s="22">
        <v>1668</v>
      </c>
      <c r="G189" s="14" t="s">
        <v>232</v>
      </c>
      <c r="H189" s="14" t="s">
        <v>595</v>
      </c>
      <c r="I189" s="14" t="s">
        <v>96</v>
      </c>
      <c r="J189" s="57" t="s">
        <v>2507</v>
      </c>
      <c r="K189" s="24">
        <v>3.23</v>
      </c>
      <c r="L189" s="14" t="s">
        <v>49</v>
      </c>
      <c r="M189" s="13">
        <v>3.0000000000000001E-3</v>
      </c>
      <c r="N189" s="13">
        <v>3.3799999999999997E-2</v>
      </c>
      <c r="O189" s="24">
        <v>838262</v>
      </c>
      <c r="P189" s="26">
        <v>97.61</v>
      </c>
      <c r="Q189" s="24">
        <v>0</v>
      </c>
      <c r="R189" s="24">
        <v>818.22753999999998</v>
      </c>
      <c r="S189" s="13">
        <v>1.648175383E-3</v>
      </c>
      <c r="T189" s="13">
        <f t="shared" si="5"/>
        <v>1.860908927966632E-3</v>
      </c>
      <c r="U189" s="65">
        <f>+R189/'סכום נכסי הקרן'!$C$42</f>
        <v>6.7070958195725411E-4</v>
      </c>
    </row>
    <row r="190" spans="2:21" ht="13.5" thickBot="1" x14ac:dyDescent="0.25">
      <c r="B190" s="61" t="s">
        <v>620</v>
      </c>
      <c r="C190" s="14" t="s">
        <v>621</v>
      </c>
      <c r="D190" s="14" t="s">
        <v>160</v>
      </c>
      <c r="E190" s="14" t="s">
        <v>231</v>
      </c>
      <c r="F190" s="22">
        <v>1668</v>
      </c>
      <c r="G190" s="14" t="s">
        <v>232</v>
      </c>
      <c r="H190" s="14" t="s">
        <v>595</v>
      </c>
      <c r="I190" s="14" t="s">
        <v>96</v>
      </c>
      <c r="J190" s="57" t="s">
        <v>2507</v>
      </c>
      <c r="K190" s="24">
        <v>2.74</v>
      </c>
      <c r="L190" s="14" t="s">
        <v>49</v>
      </c>
      <c r="M190" s="13">
        <v>3.0000000000000001E-3</v>
      </c>
      <c r="N190" s="13">
        <v>3.2599999999999997E-2</v>
      </c>
      <c r="O190" s="24">
        <v>368000</v>
      </c>
      <c r="P190" s="26">
        <v>95.51</v>
      </c>
      <c r="Q190" s="24">
        <v>0</v>
      </c>
      <c r="R190" s="24">
        <v>351.47680000000003</v>
      </c>
      <c r="S190" s="13">
        <v>1.0315925200000001E-3</v>
      </c>
      <c r="T190" s="13">
        <f t="shared" si="5"/>
        <v>7.9936971455781404E-4</v>
      </c>
      <c r="U190" s="65">
        <f>+R190/'סכום נכסי הקרן'!$C$42</f>
        <v>2.8810917021403784E-4</v>
      </c>
    </row>
    <row r="191" spans="2:21" ht="13.5" thickBot="1" x14ac:dyDescent="0.25">
      <c r="B191" s="61" t="s">
        <v>622</v>
      </c>
      <c r="C191" s="14" t="s">
        <v>623</v>
      </c>
      <c r="D191" s="14" t="s">
        <v>160</v>
      </c>
      <c r="E191" s="14" t="s">
        <v>231</v>
      </c>
      <c r="F191" s="22">
        <v>155</v>
      </c>
      <c r="G191" s="14" t="s">
        <v>500</v>
      </c>
      <c r="H191" s="14" t="s">
        <v>592</v>
      </c>
      <c r="I191" s="14" t="s">
        <v>276</v>
      </c>
      <c r="J191" s="57" t="s">
        <v>2507</v>
      </c>
      <c r="K191" s="24">
        <v>3.89</v>
      </c>
      <c r="L191" s="14" t="s">
        <v>49</v>
      </c>
      <c r="M191" s="13">
        <v>1.8200000000000001E-2</v>
      </c>
      <c r="N191" s="13">
        <v>4.7199999999999999E-2</v>
      </c>
      <c r="O191" s="24">
        <v>1039064</v>
      </c>
      <c r="P191" s="26">
        <v>97.23</v>
      </c>
      <c r="Q191" s="24">
        <v>0</v>
      </c>
      <c r="R191" s="24">
        <v>1010.28193</v>
      </c>
      <c r="S191" s="13">
        <v>2.2548957339999999E-3</v>
      </c>
      <c r="T191" s="13">
        <f t="shared" si="5"/>
        <v>2.297701521144546E-3</v>
      </c>
      <c r="U191" s="65">
        <f>+R191/'סכום נכסי הקרן'!$C$42</f>
        <v>8.2813855291312725E-4</v>
      </c>
    </row>
    <row r="192" spans="2:21" ht="13.5" thickBot="1" x14ac:dyDescent="0.25">
      <c r="B192" s="61" t="s">
        <v>624</v>
      </c>
      <c r="C192" s="14" t="s">
        <v>625</v>
      </c>
      <c r="D192" s="14" t="s">
        <v>160</v>
      </c>
      <c r="E192" s="14" t="s">
        <v>231</v>
      </c>
      <c r="F192" s="22">
        <v>1588</v>
      </c>
      <c r="G192" s="14" t="s">
        <v>232</v>
      </c>
      <c r="H192" s="14" t="s">
        <v>595</v>
      </c>
      <c r="I192" s="14" t="s">
        <v>96</v>
      </c>
      <c r="J192" s="57" t="s">
        <v>2507</v>
      </c>
      <c r="K192" s="24">
        <v>3.63</v>
      </c>
      <c r="L192" s="14" t="s">
        <v>49</v>
      </c>
      <c r="M192" s="13">
        <v>1.0800000000000001E-2</v>
      </c>
      <c r="N192" s="13">
        <v>3.6200000000000003E-2</v>
      </c>
      <c r="O192" s="24">
        <v>916203.34</v>
      </c>
      <c r="P192" s="26">
        <v>101.98</v>
      </c>
      <c r="Q192" s="24">
        <v>0</v>
      </c>
      <c r="R192" s="24">
        <v>934.34416999999996</v>
      </c>
      <c r="S192" s="13">
        <v>3.0271123540000001E-3</v>
      </c>
      <c r="T192" s="13">
        <f t="shared" si="5"/>
        <v>2.1249949711379459E-3</v>
      </c>
      <c r="U192" s="65">
        <f>+R192/'סכום נכסי הקרן'!$C$42</f>
        <v>7.658915852000014E-4</v>
      </c>
    </row>
    <row r="193" spans="2:21" ht="13.5" thickBot="1" x14ac:dyDescent="0.25">
      <c r="B193" s="61" t="s">
        <v>626</v>
      </c>
      <c r="C193" s="14" t="s">
        <v>627</v>
      </c>
      <c r="D193" s="14" t="s">
        <v>160</v>
      </c>
      <c r="E193" s="14" t="s">
        <v>231</v>
      </c>
      <c r="F193" s="22">
        <v>1560</v>
      </c>
      <c r="G193" s="14" t="s">
        <v>338</v>
      </c>
      <c r="H193" s="14" t="s">
        <v>628</v>
      </c>
      <c r="I193" s="14" t="s">
        <v>96</v>
      </c>
      <c r="J193" s="57" t="s">
        <v>2507</v>
      </c>
      <c r="K193" s="24">
        <v>0.99</v>
      </c>
      <c r="L193" s="14" t="s">
        <v>49</v>
      </c>
      <c r="M193" s="13">
        <v>4.0399999999999998E-2</v>
      </c>
      <c r="N193" s="13">
        <v>3.7600000000000001E-2</v>
      </c>
      <c r="O193" s="24">
        <v>50000</v>
      </c>
      <c r="P193" s="26">
        <v>113.07</v>
      </c>
      <c r="Q193" s="24">
        <v>0</v>
      </c>
      <c r="R193" s="24">
        <v>56.534999999999997</v>
      </c>
      <c r="S193" s="13">
        <v>2.943865085E-3</v>
      </c>
      <c r="T193" s="13">
        <f t="shared" si="5"/>
        <v>1.2857852015417805E-4</v>
      </c>
      <c r="U193" s="65">
        <f>+R193/'סכום נכסי הקרן'!$C$42</f>
        <v>4.6342324551864094E-5</v>
      </c>
    </row>
    <row r="194" spans="2:21" ht="13.5" thickBot="1" x14ac:dyDescent="0.25">
      <c r="B194" s="61" t="s">
        <v>629</v>
      </c>
      <c r="C194" s="14" t="s">
        <v>630</v>
      </c>
      <c r="D194" s="14" t="s">
        <v>160</v>
      </c>
      <c r="E194" s="14" t="s">
        <v>231</v>
      </c>
      <c r="F194" s="22">
        <v>1560</v>
      </c>
      <c r="G194" s="14" t="s">
        <v>338</v>
      </c>
      <c r="H194" s="14" t="s">
        <v>628</v>
      </c>
      <c r="I194" s="14" t="s">
        <v>96</v>
      </c>
      <c r="J194" s="57" t="s">
        <v>2507</v>
      </c>
      <c r="K194" s="24">
        <v>1.65</v>
      </c>
      <c r="L194" s="14" t="s">
        <v>49</v>
      </c>
      <c r="M194" s="13">
        <v>4.0500000000000001E-2</v>
      </c>
      <c r="N194" s="13">
        <v>5.0700000000000002E-2</v>
      </c>
      <c r="O194" s="24">
        <v>393485.16</v>
      </c>
      <c r="P194" s="26">
        <v>111.47</v>
      </c>
      <c r="Q194" s="24">
        <v>0</v>
      </c>
      <c r="R194" s="24">
        <v>438.61790999999999</v>
      </c>
      <c r="S194" s="13">
        <v>1.1315803320000001E-3</v>
      </c>
      <c r="T194" s="13">
        <f t="shared" si="5"/>
        <v>9.9755623562250754E-4</v>
      </c>
      <c r="U194" s="65">
        <f>+R194/'סכום נכסי הקרן'!$C$42</f>
        <v>3.5953963985991541E-4</v>
      </c>
    </row>
    <row r="195" spans="2:21" ht="13.5" thickBot="1" x14ac:dyDescent="0.25">
      <c r="B195" s="61" t="s">
        <v>631</v>
      </c>
      <c r="C195" s="14" t="s">
        <v>632</v>
      </c>
      <c r="D195" s="14" t="s">
        <v>160</v>
      </c>
      <c r="E195" s="14" t="s">
        <v>231</v>
      </c>
      <c r="F195" s="22">
        <v>1588</v>
      </c>
      <c r="G195" s="14" t="s">
        <v>232</v>
      </c>
      <c r="H195" s="14" t="s">
        <v>628</v>
      </c>
      <c r="I195" s="14" t="s">
        <v>96</v>
      </c>
      <c r="J195" s="57" t="s">
        <v>2507</v>
      </c>
      <c r="K195" s="24">
        <v>4.13</v>
      </c>
      <c r="L195" s="14" t="s">
        <v>49</v>
      </c>
      <c r="M195" s="13">
        <v>9.4000000000000004E-3</v>
      </c>
      <c r="N195" s="13">
        <v>5.0099999999999999E-2</v>
      </c>
      <c r="O195" s="24">
        <v>714851.2</v>
      </c>
      <c r="P195" s="26">
        <v>92.21</v>
      </c>
      <c r="Q195" s="24">
        <v>7.3229300000000004</v>
      </c>
      <c r="R195" s="24">
        <v>666.48721999999998</v>
      </c>
      <c r="S195" s="13">
        <v>1.8014691799999999E-3</v>
      </c>
      <c r="T195" s="13">
        <f t="shared" si="5"/>
        <v>1.5158033156323005E-3</v>
      </c>
      <c r="U195" s="65">
        <f>+R195/'סכום נכסי הקרן'!$C$42</f>
        <v>5.4632647137011848E-4</v>
      </c>
    </row>
    <row r="196" spans="2:21" ht="13.5" thickBot="1" x14ac:dyDescent="0.25">
      <c r="B196" s="61" t="s">
        <v>633</v>
      </c>
      <c r="C196" s="14" t="s">
        <v>634</v>
      </c>
      <c r="D196" s="14" t="s">
        <v>160</v>
      </c>
      <c r="E196" s="14" t="s">
        <v>231</v>
      </c>
      <c r="F196" s="22">
        <v>639</v>
      </c>
      <c r="G196" s="14" t="s">
        <v>519</v>
      </c>
      <c r="H196" s="14" t="s">
        <v>635</v>
      </c>
      <c r="I196" s="14" t="s">
        <v>96</v>
      </c>
      <c r="J196" s="57" t="s">
        <v>2507</v>
      </c>
      <c r="K196" s="24">
        <v>1.48</v>
      </c>
      <c r="L196" s="14" t="s">
        <v>49</v>
      </c>
      <c r="M196" s="13">
        <v>4.9500000000000002E-2</v>
      </c>
      <c r="N196" s="13">
        <v>5.5599999999999997E-2</v>
      </c>
      <c r="O196" s="24">
        <v>650000</v>
      </c>
      <c r="P196" s="26">
        <v>133.44999999999999</v>
      </c>
      <c r="Q196" s="24">
        <v>0</v>
      </c>
      <c r="R196" s="24">
        <v>867.42499999999995</v>
      </c>
      <c r="S196" s="13">
        <v>1.7715578400000001E-3</v>
      </c>
      <c r="T196" s="13">
        <f t="shared" si="5"/>
        <v>1.9727995550497552E-3</v>
      </c>
      <c r="U196" s="65">
        <f>+R196/'סכום נכסי הקרן'!$C$42</f>
        <v>7.110372490386613E-4</v>
      </c>
    </row>
    <row r="197" spans="2:21" ht="13.5" thickBot="1" x14ac:dyDescent="0.25">
      <c r="B197" s="61" t="s">
        <v>636</v>
      </c>
      <c r="C197" s="14" t="s">
        <v>637</v>
      </c>
      <c r="D197" s="14" t="s">
        <v>160</v>
      </c>
      <c r="E197" s="14" t="s">
        <v>231</v>
      </c>
      <c r="F197" s="22">
        <v>366</v>
      </c>
      <c r="G197" s="14" t="s">
        <v>232</v>
      </c>
      <c r="H197" s="14" t="s">
        <v>233</v>
      </c>
      <c r="I197" s="14" t="s">
        <v>234</v>
      </c>
      <c r="J197" s="57" t="s">
        <v>2507</v>
      </c>
      <c r="K197" s="24">
        <v>2.99</v>
      </c>
      <c r="L197" s="14" t="s">
        <v>49</v>
      </c>
      <c r="M197" s="13">
        <v>1.9E-2</v>
      </c>
      <c r="N197" s="13">
        <v>3.3500000000000002E-2</v>
      </c>
      <c r="O197" s="24">
        <v>640250</v>
      </c>
      <c r="P197" s="27">
        <v>103</v>
      </c>
      <c r="Q197" s="24">
        <v>0</v>
      </c>
      <c r="R197" s="24">
        <v>659.45749999999998</v>
      </c>
      <c r="S197" s="13">
        <v>1.195268208E-3</v>
      </c>
      <c r="T197" s="13">
        <f t="shared" si="5"/>
        <v>1.4998155028667884E-3</v>
      </c>
      <c r="U197" s="65">
        <f>+R197/'סכום נכסי הקרן'!$C$42</f>
        <v>5.405641371391336E-4</v>
      </c>
    </row>
    <row r="198" spans="2:21" ht="13.5" thickBot="1" x14ac:dyDescent="0.25">
      <c r="B198" s="61" t="s">
        <v>638</v>
      </c>
      <c r="C198" s="14" t="s">
        <v>639</v>
      </c>
      <c r="D198" s="14" t="s">
        <v>160</v>
      </c>
      <c r="E198" s="14" t="s">
        <v>231</v>
      </c>
      <c r="F198" s="22">
        <v>1801</v>
      </c>
      <c r="G198" s="14" t="s">
        <v>640</v>
      </c>
      <c r="H198" s="14" t="s">
        <v>233</v>
      </c>
      <c r="I198" s="14" t="s">
        <v>234</v>
      </c>
      <c r="J198" s="57" t="s">
        <v>2507</v>
      </c>
      <c r="K198" s="24">
        <v>2.95</v>
      </c>
      <c r="L198" s="14" t="s">
        <v>49</v>
      </c>
      <c r="M198" s="13">
        <v>1.5800000000000002E-2</v>
      </c>
      <c r="N198" s="13">
        <v>5.2400000000000002E-2</v>
      </c>
      <c r="O198" s="24">
        <v>1656150.02</v>
      </c>
      <c r="P198" s="26">
        <v>98.75</v>
      </c>
      <c r="Q198" s="24">
        <v>0</v>
      </c>
      <c r="R198" s="24">
        <v>1635.44814</v>
      </c>
      <c r="S198" s="13">
        <v>1.9558040829999999E-3</v>
      </c>
      <c r="T198" s="13">
        <f t="shared" si="5"/>
        <v>3.7195277550208369E-3</v>
      </c>
      <c r="U198" s="65">
        <f>+R198/'סכום נכסי הקרן'!$C$42</f>
        <v>1.3405937647762002E-3</v>
      </c>
    </row>
    <row r="199" spans="2:21" ht="13.5" thickBot="1" x14ac:dyDescent="0.25">
      <c r="B199" s="61" t="s">
        <v>638</v>
      </c>
      <c r="C199" s="14" t="s">
        <v>641</v>
      </c>
      <c r="D199" s="14" t="s">
        <v>160</v>
      </c>
      <c r="E199" s="14" t="s">
        <v>231</v>
      </c>
      <c r="F199" s="22">
        <v>1801</v>
      </c>
      <c r="G199" s="14" t="s">
        <v>640</v>
      </c>
      <c r="H199" s="14" t="s">
        <v>233</v>
      </c>
      <c r="I199" s="14" t="s">
        <v>234</v>
      </c>
      <c r="J199" s="57" t="s">
        <v>2507</v>
      </c>
      <c r="K199" s="24">
        <v>2.948</v>
      </c>
      <c r="L199" s="14" t="s">
        <v>49</v>
      </c>
      <c r="M199" s="13">
        <v>1.5800000000000002E-2</v>
      </c>
      <c r="N199" s="13">
        <v>5.2400000000000002E-2</v>
      </c>
      <c r="O199" s="24">
        <v>800000</v>
      </c>
      <c r="P199" s="26">
        <v>98.050299999999993</v>
      </c>
      <c r="Q199" s="24">
        <v>0</v>
      </c>
      <c r="R199" s="24">
        <v>784.40239999999994</v>
      </c>
      <c r="S199" s="13">
        <v>9.4474730399999999E-4</v>
      </c>
      <c r="T199" s="13">
        <f t="shared" si="5"/>
        <v>1.7839798319162579E-3</v>
      </c>
      <c r="U199" s="65">
        <f>+R199/'סכום נכסי הקרן'!$C$42</f>
        <v>6.429827646601419E-4</v>
      </c>
    </row>
    <row r="200" spans="2:21" ht="13.5" thickBot="1" x14ac:dyDescent="0.25">
      <c r="B200" s="61" t="s">
        <v>642</v>
      </c>
      <c r="C200" s="14" t="s">
        <v>643</v>
      </c>
      <c r="D200" s="14" t="s">
        <v>160</v>
      </c>
      <c r="E200" s="14" t="s">
        <v>231</v>
      </c>
      <c r="F200" s="22">
        <v>823</v>
      </c>
      <c r="G200" s="14" t="s">
        <v>500</v>
      </c>
      <c r="H200" s="14" t="s">
        <v>233</v>
      </c>
      <c r="I200" s="14" t="s">
        <v>234</v>
      </c>
      <c r="J200" s="57" t="s">
        <v>2507</v>
      </c>
      <c r="K200" s="24">
        <v>2.34</v>
      </c>
      <c r="L200" s="14" t="s">
        <v>49</v>
      </c>
      <c r="M200" s="13">
        <v>3.5000000000000003E-2</v>
      </c>
      <c r="N200" s="13">
        <v>5.9200000000000003E-2</v>
      </c>
      <c r="O200" s="24">
        <v>303300</v>
      </c>
      <c r="P200" s="27">
        <v>100</v>
      </c>
      <c r="Q200" s="24">
        <v>0</v>
      </c>
      <c r="R200" s="24">
        <v>303.3</v>
      </c>
      <c r="S200" s="13">
        <v>1.775356783E-3</v>
      </c>
      <c r="T200" s="13">
        <f t="shared" si="5"/>
        <v>6.8980039201843471E-4</v>
      </c>
      <c r="U200" s="65">
        <f>+R200/'סכום נכסי הקרן'!$C$42</f>
        <v>2.4861814869692016E-4</v>
      </c>
    </row>
    <row r="201" spans="2:21" ht="13.5" thickBot="1" x14ac:dyDescent="0.25">
      <c r="B201" s="61" t="s">
        <v>644</v>
      </c>
      <c r="C201" s="14" t="s">
        <v>645</v>
      </c>
      <c r="D201" s="14" t="s">
        <v>160</v>
      </c>
      <c r="E201" s="14" t="s">
        <v>231</v>
      </c>
      <c r="F201" s="22">
        <v>1132</v>
      </c>
      <c r="G201" s="14" t="s">
        <v>439</v>
      </c>
      <c r="H201" s="14" t="s">
        <v>233</v>
      </c>
      <c r="I201" s="14" t="s">
        <v>234</v>
      </c>
      <c r="J201" s="57" t="s">
        <v>2507</v>
      </c>
      <c r="K201" s="24">
        <v>3</v>
      </c>
      <c r="L201" s="14" t="s">
        <v>49</v>
      </c>
      <c r="M201" s="13">
        <v>5.2999999999999999E-2</v>
      </c>
      <c r="N201" s="13">
        <v>6.6299999999999998E-2</v>
      </c>
      <c r="O201" s="24">
        <v>288750</v>
      </c>
      <c r="P201" s="26">
        <v>90.54</v>
      </c>
      <c r="Q201" s="24">
        <v>0</v>
      </c>
      <c r="R201" s="24">
        <v>261.43425000000002</v>
      </c>
      <c r="S201" s="13">
        <v>1.918604651E-3</v>
      </c>
      <c r="T201" s="13">
        <f t="shared" si="5"/>
        <v>5.9458439873737385E-4</v>
      </c>
      <c r="U201" s="65">
        <f>+R201/'סכום נכסי הקרן'!$C$42</f>
        <v>2.1430036017463833E-4</v>
      </c>
    </row>
    <row r="202" spans="2:21" ht="13.5" thickBot="1" x14ac:dyDescent="0.25">
      <c r="B202" s="61" t="s">
        <v>646</v>
      </c>
      <c r="C202" s="14" t="s">
        <v>647</v>
      </c>
      <c r="D202" s="14" t="s">
        <v>160</v>
      </c>
      <c r="E202" s="14" t="s">
        <v>231</v>
      </c>
      <c r="F202" s="22">
        <v>1331</v>
      </c>
      <c r="G202" s="14" t="s">
        <v>500</v>
      </c>
      <c r="H202" s="14" t="s">
        <v>233</v>
      </c>
      <c r="I202" s="14" t="s">
        <v>234</v>
      </c>
      <c r="J202" s="57" t="s">
        <v>2507</v>
      </c>
      <c r="K202" s="24">
        <v>2.09</v>
      </c>
      <c r="L202" s="14" t="s">
        <v>49</v>
      </c>
      <c r="M202" s="13">
        <v>2.35E-2</v>
      </c>
      <c r="N202" s="13">
        <v>7.2999999999999995E-2</v>
      </c>
      <c r="O202" s="24">
        <v>245582.42</v>
      </c>
      <c r="P202" s="26">
        <v>101.4</v>
      </c>
      <c r="Q202" s="24">
        <v>0</v>
      </c>
      <c r="R202" s="24">
        <v>249.02056999999999</v>
      </c>
      <c r="S202" s="13">
        <v>1.67716267E-3</v>
      </c>
      <c r="T202" s="13">
        <f t="shared" si="5"/>
        <v>5.6635175340143107E-4</v>
      </c>
      <c r="U202" s="65">
        <f>+R202/'סכום נכסי הקרן'!$C$42</f>
        <v>2.0412473821579893E-4</v>
      </c>
    </row>
    <row r="203" spans="2:21" ht="13.5" thickBot="1" x14ac:dyDescent="0.25">
      <c r="B203" s="61" t="s">
        <v>648</v>
      </c>
      <c r="C203" s="14" t="s">
        <v>649</v>
      </c>
      <c r="D203" s="14" t="s">
        <v>160</v>
      </c>
      <c r="E203" s="14" t="s">
        <v>231</v>
      </c>
      <c r="F203" s="22">
        <v>1331</v>
      </c>
      <c r="G203" s="14" t="s">
        <v>500</v>
      </c>
      <c r="H203" s="14" t="s">
        <v>233</v>
      </c>
      <c r="I203" s="14" t="s">
        <v>234</v>
      </c>
      <c r="J203" s="57" t="s">
        <v>2507</v>
      </c>
      <c r="K203" s="24">
        <v>3.86</v>
      </c>
      <c r="L203" s="14" t="s">
        <v>49</v>
      </c>
      <c r="M203" s="13">
        <v>3.2899999999999999E-2</v>
      </c>
      <c r="N203" s="13">
        <v>7.0199999999999999E-2</v>
      </c>
      <c r="O203" s="24">
        <v>311600</v>
      </c>
      <c r="P203" s="26">
        <v>91.6</v>
      </c>
      <c r="Q203" s="24">
        <v>0</v>
      </c>
      <c r="R203" s="24">
        <v>285.42559999999997</v>
      </c>
      <c r="S203" s="13">
        <v>2.4225593449999998E-3</v>
      </c>
      <c r="T203" s="13">
        <f t="shared" si="5"/>
        <v>6.4914833752752036E-4</v>
      </c>
      <c r="U203" s="65">
        <f>+R203/'סכום נכסי הקרן'!$C$42</f>
        <v>2.339663180438762E-4</v>
      </c>
    </row>
    <row r="204" spans="2:21" ht="13.5" thickBot="1" x14ac:dyDescent="0.25">
      <c r="B204" s="61" t="s">
        <v>650</v>
      </c>
      <c r="C204" s="14" t="s">
        <v>651</v>
      </c>
      <c r="D204" s="14" t="s">
        <v>160</v>
      </c>
      <c r="E204" s="14" t="s">
        <v>231</v>
      </c>
      <c r="F204" s="22">
        <v>2430</v>
      </c>
      <c r="G204" s="14" t="s">
        <v>232</v>
      </c>
      <c r="H204" s="14" t="s">
        <v>233</v>
      </c>
      <c r="I204" s="14" t="s">
        <v>234</v>
      </c>
      <c r="J204" s="57" t="s">
        <v>2507</v>
      </c>
      <c r="K204" s="24">
        <v>3.69</v>
      </c>
      <c r="L204" s="14" t="s">
        <v>49</v>
      </c>
      <c r="M204" s="13">
        <v>4.4999999999999998E-2</v>
      </c>
      <c r="N204" s="13">
        <v>4.1399999999999999E-2</v>
      </c>
      <c r="O204" s="24">
        <v>3940000</v>
      </c>
      <c r="P204" s="26">
        <v>101.51</v>
      </c>
      <c r="Q204" s="24">
        <v>0</v>
      </c>
      <c r="R204" s="24">
        <v>3999.4940000000001</v>
      </c>
      <c r="S204" s="13">
        <v>4.0218075879999999E-3</v>
      </c>
      <c r="T204" s="13">
        <f t="shared" si="5"/>
        <v>9.0961178011057624E-3</v>
      </c>
      <c r="U204" s="65">
        <f>+R204/'סכום נכסי הקרן'!$C$42</f>
        <v>3.278426620522387E-3</v>
      </c>
    </row>
    <row r="205" spans="2:21" ht="13.5" thickBot="1" x14ac:dyDescent="0.25">
      <c r="B205" s="61" t="s">
        <v>652</v>
      </c>
      <c r="C205" s="14" t="s">
        <v>653</v>
      </c>
      <c r="D205" s="14" t="s">
        <v>160</v>
      </c>
      <c r="E205" s="14" t="s">
        <v>231</v>
      </c>
      <c r="F205" s="22">
        <v>473</v>
      </c>
      <c r="G205" s="14" t="s">
        <v>500</v>
      </c>
      <c r="H205" s="14" t="s">
        <v>233</v>
      </c>
      <c r="I205" s="14" t="s">
        <v>234</v>
      </c>
      <c r="J205" s="57" t="s">
        <v>2507</v>
      </c>
      <c r="K205" s="24">
        <v>1.1499999999999999</v>
      </c>
      <c r="L205" s="14" t="s">
        <v>49</v>
      </c>
      <c r="M205" s="13">
        <v>0.05</v>
      </c>
      <c r="N205" s="13">
        <v>2.4299999999999999E-2</v>
      </c>
      <c r="O205" s="24">
        <v>165115.47</v>
      </c>
      <c r="P205" s="26">
        <v>116.54</v>
      </c>
      <c r="Q205" s="24">
        <v>0</v>
      </c>
      <c r="R205" s="24">
        <v>192.42556999999999</v>
      </c>
      <c r="S205" s="13">
        <v>9.1730816600000002E-4</v>
      </c>
      <c r="T205" s="13">
        <f t="shared" si="5"/>
        <v>4.3763677421816932E-4</v>
      </c>
      <c r="U205" s="65">
        <f>+R205/'סכום נכסי הקרן'!$C$42</f>
        <v>1.5773323104302544E-4</v>
      </c>
    </row>
    <row r="206" spans="2:21" ht="13.5" thickBot="1" x14ac:dyDescent="0.25">
      <c r="B206" s="61" t="s">
        <v>652</v>
      </c>
      <c r="C206" s="14" t="s">
        <v>654</v>
      </c>
      <c r="D206" s="14" t="s">
        <v>160</v>
      </c>
      <c r="E206" s="14" t="s">
        <v>231</v>
      </c>
      <c r="F206" s="22">
        <v>473</v>
      </c>
      <c r="G206" s="14" t="s">
        <v>500</v>
      </c>
      <c r="H206" s="14" t="s">
        <v>233</v>
      </c>
      <c r="I206" s="14" t="s">
        <v>234</v>
      </c>
      <c r="J206" s="57" t="s">
        <v>2507</v>
      </c>
      <c r="K206" s="24">
        <v>1.147</v>
      </c>
      <c r="L206" s="14" t="s">
        <v>49</v>
      </c>
      <c r="M206" s="13">
        <v>0.05</v>
      </c>
      <c r="N206" s="13">
        <v>2.4299999999999999E-2</v>
      </c>
      <c r="O206" s="24">
        <v>160000</v>
      </c>
      <c r="P206" s="26">
        <v>114.2539</v>
      </c>
      <c r="Q206" s="24">
        <v>0</v>
      </c>
      <c r="R206" s="24">
        <v>182.80624</v>
      </c>
      <c r="S206" s="13">
        <v>8.8888888800000003E-4</v>
      </c>
      <c r="T206" s="13">
        <f t="shared" ref="T206:T215" si="6">+R206/$R$11</f>
        <v>4.1575936701423034E-4</v>
      </c>
      <c r="U206" s="65">
        <f>+R206/'סכום נכסי הקרן'!$C$42</f>
        <v>1.4984816669648822E-4</v>
      </c>
    </row>
    <row r="207" spans="2:21" ht="13.5" thickBot="1" x14ac:dyDescent="0.25">
      <c r="B207" s="61" t="s">
        <v>655</v>
      </c>
      <c r="C207" s="14" t="s">
        <v>656</v>
      </c>
      <c r="D207" s="14" t="s">
        <v>160</v>
      </c>
      <c r="E207" s="14" t="s">
        <v>231</v>
      </c>
      <c r="F207" s="22">
        <v>544</v>
      </c>
      <c r="G207" s="14" t="s">
        <v>232</v>
      </c>
      <c r="H207" s="14" t="s">
        <v>233</v>
      </c>
      <c r="I207" s="14" t="s">
        <v>234</v>
      </c>
      <c r="J207" s="57" t="s">
        <v>2507</v>
      </c>
      <c r="K207" s="24">
        <v>2.0499999999999998</v>
      </c>
      <c r="L207" s="14" t="s">
        <v>49</v>
      </c>
      <c r="M207" s="13">
        <v>1.9E-2</v>
      </c>
      <c r="N207" s="13">
        <v>8.5500000000000007E-2</v>
      </c>
      <c r="O207" s="24">
        <v>127944.8</v>
      </c>
      <c r="P207" s="26">
        <v>95.39</v>
      </c>
      <c r="Q207" s="24">
        <v>0</v>
      </c>
      <c r="R207" s="24">
        <v>122.04653999999999</v>
      </c>
      <c r="S207" s="13">
        <v>2.272909442E-3</v>
      </c>
      <c r="T207" s="13">
        <f t="shared" si="6"/>
        <v>2.7757253919054922E-4</v>
      </c>
      <c r="U207" s="65">
        <f>+R207/'סכום נכסי הקרן'!$C$42</f>
        <v>1.0004281183535975E-4</v>
      </c>
    </row>
    <row r="208" spans="2:21" ht="13.5" thickBot="1" x14ac:dyDescent="0.25">
      <c r="B208" s="61" t="s">
        <v>657</v>
      </c>
      <c r="C208" s="14" t="s">
        <v>658</v>
      </c>
      <c r="D208" s="14" t="s">
        <v>160</v>
      </c>
      <c r="E208" s="14" t="s">
        <v>231</v>
      </c>
      <c r="F208" s="22">
        <v>1803</v>
      </c>
      <c r="G208" s="14" t="s">
        <v>640</v>
      </c>
      <c r="H208" s="14" t="s">
        <v>233</v>
      </c>
      <c r="I208" s="14" t="s">
        <v>234</v>
      </c>
      <c r="J208" s="57" t="s">
        <v>2507</v>
      </c>
      <c r="K208" s="24">
        <v>2.1</v>
      </c>
      <c r="L208" s="14" t="s">
        <v>49</v>
      </c>
      <c r="M208" s="13">
        <v>1.6400000000000001E-2</v>
      </c>
      <c r="N208" s="13">
        <v>3.0300000000000001E-2</v>
      </c>
      <c r="O208" s="24">
        <v>809943.11</v>
      </c>
      <c r="P208" s="26">
        <v>108.85</v>
      </c>
      <c r="Q208" s="24">
        <v>0</v>
      </c>
      <c r="R208" s="24">
        <v>881.62307999999996</v>
      </c>
      <c r="S208" s="13">
        <v>3.205769268E-3</v>
      </c>
      <c r="T208" s="13">
        <f t="shared" si="6"/>
        <v>2.0050904919106491E-3</v>
      </c>
      <c r="U208" s="65">
        <f>+R208/'סכום נכסי הקרן'!$C$42</f>
        <v>7.2267556214334564E-4</v>
      </c>
    </row>
    <row r="209" spans="2:21" ht="13.5" thickBot="1" x14ac:dyDescent="0.25">
      <c r="B209" s="61" t="s">
        <v>659</v>
      </c>
      <c r="C209" s="14" t="s">
        <v>660</v>
      </c>
      <c r="D209" s="14" t="s">
        <v>160</v>
      </c>
      <c r="E209" s="14" t="s">
        <v>231</v>
      </c>
      <c r="F209" s="22">
        <v>1831</v>
      </c>
      <c r="G209" s="14" t="s">
        <v>640</v>
      </c>
      <c r="H209" s="14" t="s">
        <v>233</v>
      </c>
      <c r="I209" s="14" t="s">
        <v>234</v>
      </c>
      <c r="J209" s="57" t="s">
        <v>2507</v>
      </c>
      <c r="K209" s="24">
        <v>3.02</v>
      </c>
      <c r="L209" s="14" t="s">
        <v>49</v>
      </c>
      <c r="M209" s="13">
        <v>1.4800000000000001E-2</v>
      </c>
      <c r="N209" s="13">
        <v>3.5099999999999999E-2</v>
      </c>
      <c r="O209" s="24">
        <v>3379040.02</v>
      </c>
      <c r="P209" s="26">
        <v>102.99</v>
      </c>
      <c r="Q209" s="24">
        <v>0</v>
      </c>
      <c r="R209" s="24">
        <v>3480.07332</v>
      </c>
      <c r="S209" s="13">
        <v>4.1599233610000001E-3</v>
      </c>
      <c r="T209" s="13">
        <f t="shared" si="6"/>
        <v>7.9147904397919404E-3</v>
      </c>
      <c r="U209" s="65">
        <f>+R209/'סכום נכסי הקרן'!$C$42</f>
        <v>2.8526521139068399E-3</v>
      </c>
    </row>
    <row r="210" spans="2:21" ht="13.5" thickBot="1" x14ac:dyDescent="0.25">
      <c r="B210" s="61" t="s">
        <v>661</v>
      </c>
      <c r="C210" s="14" t="s">
        <v>662</v>
      </c>
      <c r="D210" s="14" t="s">
        <v>160</v>
      </c>
      <c r="E210" s="14" t="s">
        <v>231</v>
      </c>
      <c r="F210" s="22">
        <v>1848</v>
      </c>
      <c r="G210" s="14" t="s">
        <v>640</v>
      </c>
      <c r="H210" s="14" t="s">
        <v>233</v>
      </c>
      <c r="I210" s="14" t="s">
        <v>234</v>
      </c>
      <c r="J210" s="57" t="s">
        <v>2507</v>
      </c>
      <c r="K210" s="24">
        <v>2.81</v>
      </c>
      <c r="L210" s="14" t="s">
        <v>49</v>
      </c>
      <c r="M210" s="13">
        <v>2.3E-2</v>
      </c>
      <c r="N210" s="13">
        <v>5.2900000000000003E-2</v>
      </c>
      <c r="O210" s="24">
        <v>1439968.5</v>
      </c>
      <c r="P210" s="26">
        <v>100.03</v>
      </c>
      <c r="Q210" s="24">
        <v>0</v>
      </c>
      <c r="R210" s="24">
        <v>1440.40049</v>
      </c>
      <c r="S210" s="13">
        <v>5.3243427619999997E-3</v>
      </c>
      <c r="T210" s="13">
        <f t="shared" si="6"/>
        <v>3.2759275392863353E-3</v>
      </c>
      <c r="U210" s="65">
        <f>+R210/'סכום נכסי הקרן'!$C$42</f>
        <v>1.1807111876226068E-3</v>
      </c>
    </row>
    <row r="211" spans="2:21" ht="13.5" thickBot="1" x14ac:dyDescent="0.25">
      <c r="B211" s="61" t="s">
        <v>661</v>
      </c>
      <c r="C211" s="14" t="s">
        <v>663</v>
      </c>
      <c r="D211" s="14" t="s">
        <v>160</v>
      </c>
      <c r="E211" s="14" t="s">
        <v>231</v>
      </c>
      <c r="F211" s="22">
        <v>1848</v>
      </c>
      <c r="G211" s="14" t="s">
        <v>640</v>
      </c>
      <c r="H211" s="14" t="s">
        <v>233</v>
      </c>
      <c r="I211" s="14" t="s">
        <v>234</v>
      </c>
      <c r="J211" s="57" t="s">
        <v>2507</v>
      </c>
      <c r="K211" s="24">
        <v>2.8109999999999999</v>
      </c>
      <c r="L211" s="14" t="s">
        <v>49</v>
      </c>
      <c r="M211" s="13">
        <v>2.3E-2</v>
      </c>
      <c r="N211" s="13">
        <v>5.2900000000000003E-2</v>
      </c>
      <c r="O211" s="24">
        <v>810000</v>
      </c>
      <c r="P211" s="26">
        <v>99.9499</v>
      </c>
      <c r="Q211" s="24">
        <v>0</v>
      </c>
      <c r="R211" s="24">
        <v>809.59419000000003</v>
      </c>
      <c r="S211" s="13">
        <v>2.995008319E-3</v>
      </c>
      <c r="T211" s="13">
        <f t="shared" si="6"/>
        <v>1.8412739519876266E-3</v>
      </c>
      <c r="U211" s="65">
        <f>+R211/'סכום נכסי הקרן'!$C$42</f>
        <v>6.6363273562012085E-4</v>
      </c>
    </row>
    <row r="212" spans="2:21" ht="13.5" thickBot="1" x14ac:dyDescent="0.25">
      <c r="B212" s="61" t="s">
        <v>664</v>
      </c>
      <c r="C212" s="14" t="s">
        <v>665</v>
      </c>
      <c r="D212" s="14" t="s">
        <v>160</v>
      </c>
      <c r="E212" s="14" t="s">
        <v>231</v>
      </c>
      <c r="F212" s="22">
        <v>1405</v>
      </c>
      <c r="G212" s="14" t="s">
        <v>640</v>
      </c>
      <c r="H212" s="14" t="s">
        <v>233</v>
      </c>
      <c r="I212" s="14" t="s">
        <v>234</v>
      </c>
      <c r="J212" s="57" t="s">
        <v>2507</v>
      </c>
      <c r="K212" s="24">
        <v>2.77</v>
      </c>
      <c r="L212" s="14" t="s">
        <v>49</v>
      </c>
      <c r="M212" s="13">
        <v>2.9499999999999998E-2</v>
      </c>
      <c r="N212" s="13">
        <v>7.4300000000000005E-2</v>
      </c>
      <c r="O212" s="24">
        <v>399000</v>
      </c>
      <c r="P212" s="26">
        <v>94.96</v>
      </c>
      <c r="Q212" s="24">
        <v>0</v>
      </c>
      <c r="R212" s="24">
        <v>378.8904</v>
      </c>
      <c r="S212" s="13">
        <v>2.3079332450000002E-3</v>
      </c>
      <c r="T212" s="13">
        <f t="shared" si="6"/>
        <v>8.6171693521932592E-4</v>
      </c>
      <c r="U212" s="65">
        <f>+R212/'סכום נכסי הקרן'!$C$42</f>
        <v>3.1058038182339454E-4</v>
      </c>
    </row>
    <row r="213" spans="2:21" ht="13.5" thickBot="1" x14ac:dyDescent="0.25">
      <c r="B213" s="61" t="s">
        <v>666</v>
      </c>
      <c r="C213" s="14" t="s">
        <v>667</v>
      </c>
      <c r="D213" s="14" t="s">
        <v>160</v>
      </c>
      <c r="E213" s="14" t="s">
        <v>231</v>
      </c>
      <c r="F213" s="22">
        <v>1794</v>
      </c>
      <c r="G213" s="14" t="s">
        <v>232</v>
      </c>
      <c r="H213" s="14" t="s">
        <v>233</v>
      </c>
      <c r="I213" s="14" t="s">
        <v>234</v>
      </c>
      <c r="J213" s="57" t="s">
        <v>2507</v>
      </c>
      <c r="K213" s="24">
        <v>5.93</v>
      </c>
      <c r="L213" s="14" t="s">
        <v>49</v>
      </c>
      <c r="M213" s="13">
        <v>6.4000000000000003E-3</v>
      </c>
      <c r="N213" s="13">
        <v>3.2800000000000003E-2</v>
      </c>
      <c r="O213" s="24">
        <v>435530</v>
      </c>
      <c r="P213" s="26">
        <v>94.54</v>
      </c>
      <c r="Q213" s="24">
        <v>0</v>
      </c>
      <c r="R213" s="24">
        <v>411.75006000000002</v>
      </c>
      <c r="S213" s="13">
        <v>1.9713943629999999E-3</v>
      </c>
      <c r="T213" s="13">
        <f t="shared" si="6"/>
        <v>9.3645022354637002E-4</v>
      </c>
      <c r="U213" s="65">
        <f>+R213/'סכום נכסי הקרן'!$C$42</f>
        <v>3.3751578517324699E-4</v>
      </c>
    </row>
    <row r="214" spans="2:21" ht="13.5" thickBot="1" x14ac:dyDescent="0.25">
      <c r="B214" s="61" t="s">
        <v>668</v>
      </c>
      <c r="C214" s="14" t="s">
        <v>669</v>
      </c>
      <c r="D214" s="14" t="s">
        <v>160</v>
      </c>
      <c r="E214" s="14" t="s">
        <v>231</v>
      </c>
      <c r="F214" s="22">
        <v>1710</v>
      </c>
      <c r="G214" s="14" t="s">
        <v>232</v>
      </c>
      <c r="H214" s="14" t="s">
        <v>233</v>
      </c>
      <c r="I214" s="14" t="s">
        <v>234</v>
      </c>
      <c r="J214" s="57" t="s">
        <v>2507</v>
      </c>
      <c r="K214" s="24">
        <v>2.85</v>
      </c>
      <c r="L214" s="14" t="s">
        <v>49</v>
      </c>
      <c r="M214" s="13">
        <v>3.4299999999999997E-2</v>
      </c>
      <c r="N214" s="13">
        <v>4.24E-2</v>
      </c>
      <c r="O214" s="24">
        <v>1811000</v>
      </c>
      <c r="P214" s="27">
        <v>102</v>
      </c>
      <c r="Q214" s="24">
        <v>0</v>
      </c>
      <c r="R214" s="24">
        <v>1847.22</v>
      </c>
      <c r="S214" s="13">
        <v>2.7274096380000001E-3</v>
      </c>
      <c r="T214" s="13">
        <f t="shared" si="6"/>
        <v>4.2011641284018892E-3</v>
      </c>
      <c r="U214" s="65">
        <f>+R214/'סכום נכסי הקרן'!$C$42</f>
        <v>1.5141853499371081E-3</v>
      </c>
    </row>
    <row r="215" spans="2:21" ht="13.5" thickBot="1" x14ac:dyDescent="0.25">
      <c r="B215" s="61" t="s">
        <v>668</v>
      </c>
      <c r="C215" s="14" t="s">
        <v>670</v>
      </c>
      <c r="D215" s="14" t="s">
        <v>160</v>
      </c>
      <c r="E215" s="14" t="s">
        <v>231</v>
      </c>
      <c r="F215" s="22">
        <v>1710</v>
      </c>
      <c r="G215" s="14" t="s">
        <v>232</v>
      </c>
      <c r="H215" s="14" t="s">
        <v>233</v>
      </c>
      <c r="I215" s="14" t="s">
        <v>234</v>
      </c>
      <c r="J215" s="57" t="s">
        <v>2507</v>
      </c>
      <c r="K215" s="24">
        <v>2.851</v>
      </c>
      <c r="L215" s="14" t="s">
        <v>49</v>
      </c>
      <c r="M215" s="13">
        <v>3.4299999999999997E-2</v>
      </c>
      <c r="N215" s="13">
        <v>4.24E-2</v>
      </c>
      <c r="O215" s="24">
        <v>400000</v>
      </c>
      <c r="P215" s="26">
        <v>101.66889999999999</v>
      </c>
      <c r="Q215" s="24">
        <v>0</v>
      </c>
      <c r="R215" s="24">
        <v>406.67559999999997</v>
      </c>
      <c r="S215" s="13">
        <v>6.0240963799999998E-4</v>
      </c>
      <c r="T215" s="13">
        <f t="shared" si="6"/>
        <v>9.2490929213429648E-4</v>
      </c>
      <c r="U215" s="65">
        <f>+R215/'סכום נכסי הקרן'!$C$42</f>
        <v>3.3335619779824999E-4</v>
      </c>
    </row>
    <row r="216" spans="2:21" ht="13.5" thickBot="1" x14ac:dyDescent="0.25">
      <c r="B216" s="60" t="s">
        <v>671</v>
      </c>
      <c r="C216" s="57" t="s">
        <v>2507</v>
      </c>
      <c r="D216" s="57" t="s">
        <v>2507</v>
      </c>
      <c r="E216" s="57" t="s">
        <v>2507</v>
      </c>
      <c r="F216" s="57" t="s">
        <v>2507</v>
      </c>
      <c r="G216" s="57" t="s">
        <v>2507</v>
      </c>
      <c r="H216" s="57" t="s">
        <v>2507</v>
      </c>
      <c r="I216" s="57" t="s">
        <v>2507</v>
      </c>
      <c r="J216" s="57" t="s">
        <v>2507</v>
      </c>
      <c r="K216" s="23">
        <v>2.9492422187430001</v>
      </c>
      <c r="L216" s="57" t="s">
        <v>2507</v>
      </c>
      <c r="M216" s="57" t="s">
        <v>2507</v>
      </c>
      <c r="N216" s="57" t="s">
        <v>2507</v>
      </c>
      <c r="O216" s="57" t="s">
        <v>2507</v>
      </c>
      <c r="P216" s="57" t="s">
        <v>2507</v>
      </c>
      <c r="Q216" s="57" t="s">
        <v>2507</v>
      </c>
      <c r="R216" s="23">
        <f>SUM(R217:R394)</f>
        <v>112381.32427999997</v>
      </c>
      <c r="S216" s="57" t="s">
        <v>2507</v>
      </c>
      <c r="T216" s="20">
        <f>SUM(T217:T394)</f>
        <v>0.25559077330661006</v>
      </c>
      <c r="U216" s="64">
        <f>SUM(U217:U394)</f>
        <v>9.21201344892906E-2</v>
      </c>
    </row>
    <row r="217" spans="2:21" ht="13.5" thickBot="1" x14ac:dyDescent="0.25">
      <c r="B217" s="61" t="s">
        <v>672</v>
      </c>
      <c r="C217" s="14" t="s">
        <v>673</v>
      </c>
      <c r="D217" s="14" t="s">
        <v>160</v>
      </c>
      <c r="E217" s="14" t="s">
        <v>231</v>
      </c>
      <c r="F217" s="22">
        <v>748</v>
      </c>
      <c r="G217" s="14" t="s">
        <v>248</v>
      </c>
      <c r="H217" s="14" t="s">
        <v>95</v>
      </c>
      <c r="I217" s="14" t="s">
        <v>96</v>
      </c>
      <c r="J217" s="57" t="s">
        <v>2507</v>
      </c>
      <c r="K217" s="24">
        <v>0.93</v>
      </c>
      <c r="L217" s="14" t="s">
        <v>49</v>
      </c>
      <c r="M217" s="13">
        <v>1.8700000000000001E-2</v>
      </c>
      <c r="N217" s="13">
        <v>4.2900000000000001E-2</v>
      </c>
      <c r="O217" s="24">
        <v>70707.83</v>
      </c>
      <c r="P217" s="26">
        <v>97.97</v>
      </c>
      <c r="Q217" s="24">
        <v>0</v>
      </c>
      <c r="R217" s="24">
        <v>69.272459999999995</v>
      </c>
      <c r="S217" s="13">
        <v>2.5589711700000001E-4</v>
      </c>
      <c r="T217" s="13">
        <f t="shared" ref="T217:T280" si="7">+R217/$R$11</f>
        <v>1.5754754389739971E-4</v>
      </c>
      <c r="U217" s="65">
        <f>+R217/'סכום נכסי הקרן'!$C$42</f>
        <v>5.6783352327337466E-5</v>
      </c>
    </row>
    <row r="218" spans="2:21" ht="13.5" thickBot="1" x14ac:dyDescent="0.25">
      <c r="B218" s="61" t="s">
        <v>674</v>
      </c>
      <c r="C218" s="14" t="s">
        <v>675</v>
      </c>
      <c r="D218" s="14" t="s">
        <v>160</v>
      </c>
      <c r="E218" s="14" t="s">
        <v>231</v>
      </c>
      <c r="F218" s="22">
        <v>748</v>
      </c>
      <c r="G218" s="14" t="s">
        <v>248</v>
      </c>
      <c r="H218" s="14" t="s">
        <v>95</v>
      </c>
      <c r="I218" s="14" t="s">
        <v>96</v>
      </c>
      <c r="J218" s="57" t="s">
        <v>2507</v>
      </c>
      <c r="K218" s="24">
        <v>3.68</v>
      </c>
      <c r="L218" s="14" t="s">
        <v>49</v>
      </c>
      <c r="M218" s="13">
        <v>2.6800000000000001E-2</v>
      </c>
      <c r="N218" s="13">
        <v>4.0599999999999997E-2</v>
      </c>
      <c r="O218" s="24">
        <v>739001.46</v>
      </c>
      <c r="P218" s="26">
        <v>95.37</v>
      </c>
      <c r="Q218" s="24">
        <v>0</v>
      </c>
      <c r="R218" s="24">
        <v>704.78569000000005</v>
      </c>
      <c r="S218" s="13">
        <v>3.2361907100000002E-4</v>
      </c>
      <c r="T218" s="13">
        <f t="shared" si="7"/>
        <v>1.6029061828255293E-3</v>
      </c>
      <c r="U218" s="65">
        <f>+R218/'סכום נכסי הקרן'!$C$42</f>
        <v>5.7772012356044008E-4</v>
      </c>
    </row>
    <row r="219" spans="2:21" ht="13.5" thickBot="1" x14ac:dyDescent="0.25">
      <c r="B219" s="61" t="s">
        <v>676</v>
      </c>
      <c r="C219" s="14" t="s">
        <v>677</v>
      </c>
      <c r="D219" s="14" t="s">
        <v>160</v>
      </c>
      <c r="E219" s="14" t="s">
        <v>231</v>
      </c>
      <c r="F219" s="22">
        <v>604</v>
      </c>
      <c r="G219" s="14" t="s">
        <v>248</v>
      </c>
      <c r="H219" s="14" t="s">
        <v>95</v>
      </c>
      <c r="I219" s="14" t="s">
        <v>96</v>
      </c>
      <c r="J219" s="57" t="s">
        <v>2507</v>
      </c>
      <c r="K219" s="24">
        <v>0.25</v>
      </c>
      <c r="L219" s="14" t="s">
        <v>49</v>
      </c>
      <c r="M219" s="13">
        <v>3.0099999999999998E-2</v>
      </c>
      <c r="N219" s="13">
        <v>4.7100000000000003E-2</v>
      </c>
      <c r="O219" s="24">
        <v>652350</v>
      </c>
      <c r="P219" s="26">
        <v>100.36</v>
      </c>
      <c r="Q219" s="24">
        <v>0</v>
      </c>
      <c r="R219" s="24">
        <v>654.69845999999995</v>
      </c>
      <c r="S219" s="13">
        <v>5.6726086899999998E-4</v>
      </c>
      <c r="T219" s="13">
        <f t="shared" si="7"/>
        <v>1.4889919365706082E-3</v>
      </c>
      <c r="U219" s="65">
        <f>+R219/'סכום נכסי הקרן'!$C$42</f>
        <v>5.3666310280225721E-4</v>
      </c>
    </row>
    <row r="220" spans="2:21" ht="13.5" thickBot="1" x14ac:dyDescent="0.25">
      <c r="B220" s="61" t="s">
        <v>678</v>
      </c>
      <c r="C220" s="14" t="s">
        <v>679</v>
      </c>
      <c r="D220" s="14" t="s">
        <v>160</v>
      </c>
      <c r="E220" s="14" t="s">
        <v>231</v>
      </c>
      <c r="F220" s="22">
        <v>604</v>
      </c>
      <c r="G220" s="14" t="s">
        <v>248</v>
      </c>
      <c r="H220" s="14" t="s">
        <v>95</v>
      </c>
      <c r="I220" s="14" t="s">
        <v>96</v>
      </c>
      <c r="J220" s="57" t="s">
        <v>2507</v>
      </c>
      <c r="K220" s="24">
        <v>1.1399999999999999</v>
      </c>
      <c r="L220" s="14" t="s">
        <v>49</v>
      </c>
      <c r="M220" s="13">
        <v>2.0199999999999999E-2</v>
      </c>
      <c r="N220" s="13">
        <v>4.3200000000000002E-2</v>
      </c>
      <c r="O220" s="24">
        <v>333830</v>
      </c>
      <c r="P220" s="26">
        <v>99.14</v>
      </c>
      <c r="Q220" s="24">
        <v>0</v>
      </c>
      <c r="R220" s="24">
        <v>330.95906000000002</v>
      </c>
      <c r="S220" s="13">
        <v>3.9514060899999999E-4</v>
      </c>
      <c r="T220" s="13">
        <f t="shared" si="7"/>
        <v>7.5270586656792841E-4</v>
      </c>
      <c r="U220" s="65">
        <f>+R220/'סכום נכסי הקרן'!$C$42</f>
        <v>2.7129056640841717E-4</v>
      </c>
    </row>
    <row r="221" spans="2:21" ht="13.5" thickBot="1" x14ac:dyDescent="0.25">
      <c r="B221" s="61" t="s">
        <v>680</v>
      </c>
      <c r="C221" s="14" t="s">
        <v>681</v>
      </c>
      <c r="D221" s="14" t="s">
        <v>160</v>
      </c>
      <c r="E221" s="14" t="s">
        <v>231</v>
      </c>
      <c r="F221" s="22">
        <v>604</v>
      </c>
      <c r="G221" s="14" t="s">
        <v>248</v>
      </c>
      <c r="H221" s="14" t="s">
        <v>95</v>
      </c>
      <c r="I221" s="14" t="s">
        <v>96</v>
      </c>
      <c r="J221" s="57" t="s">
        <v>2507</v>
      </c>
      <c r="K221" s="24">
        <v>3.83</v>
      </c>
      <c r="L221" s="14" t="s">
        <v>49</v>
      </c>
      <c r="M221" s="13">
        <v>2.76E-2</v>
      </c>
      <c r="N221" s="13">
        <v>4.0899999999999999E-2</v>
      </c>
      <c r="O221" s="24">
        <v>950000</v>
      </c>
      <c r="P221" s="26">
        <v>95.65</v>
      </c>
      <c r="Q221" s="24">
        <v>0</v>
      </c>
      <c r="R221" s="24">
        <v>908.67499999999995</v>
      </c>
      <c r="S221" s="13">
        <v>7.1091714200000001E-4</v>
      </c>
      <c r="T221" s="13">
        <f t="shared" si="7"/>
        <v>2.0666151375448439E-3</v>
      </c>
      <c r="U221" s="65">
        <f>+R221/'סכום נכסי הקרן'!$C$42</f>
        <v>7.4485030091386059E-4</v>
      </c>
    </row>
    <row r="222" spans="2:21" ht="13.5" thickBot="1" x14ac:dyDescent="0.25">
      <c r="B222" s="61" t="s">
        <v>682</v>
      </c>
      <c r="C222" s="14" t="s">
        <v>683</v>
      </c>
      <c r="D222" s="14" t="s">
        <v>160</v>
      </c>
      <c r="E222" s="14" t="s">
        <v>231</v>
      </c>
      <c r="F222" s="22">
        <v>231</v>
      </c>
      <c r="G222" s="14" t="s">
        <v>248</v>
      </c>
      <c r="H222" s="14" t="s">
        <v>275</v>
      </c>
      <c r="I222" s="14" t="s">
        <v>276</v>
      </c>
      <c r="J222" s="57" t="s">
        <v>2507</v>
      </c>
      <c r="K222" s="24">
        <v>0.68</v>
      </c>
      <c r="L222" s="14" t="s">
        <v>49</v>
      </c>
      <c r="M222" s="13">
        <v>1.09E-2</v>
      </c>
      <c r="N222" s="13">
        <v>4.4900000000000002E-2</v>
      </c>
      <c r="O222" s="24">
        <v>494446</v>
      </c>
      <c r="P222" s="26">
        <v>98.12</v>
      </c>
      <c r="Q222" s="24">
        <v>0</v>
      </c>
      <c r="R222" s="24">
        <v>485.15042</v>
      </c>
      <c r="S222" s="13">
        <v>6.4513123799999998E-4</v>
      </c>
      <c r="T222" s="13">
        <f t="shared" si="7"/>
        <v>1.1033859212130177E-3</v>
      </c>
      <c r="U222" s="65">
        <f>+R222/'סכום נכסי הקרן'!$C$42</f>
        <v>3.9768281984811497E-4</v>
      </c>
    </row>
    <row r="223" spans="2:21" ht="13.5" thickBot="1" x14ac:dyDescent="0.25">
      <c r="B223" s="61" t="s">
        <v>684</v>
      </c>
      <c r="C223" s="14" t="s">
        <v>685</v>
      </c>
      <c r="D223" s="14" t="s">
        <v>160</v>
      </c>
      <c r="E223" s="14" t="s">
        <v>231</v>
      </c>
      <c r="F223" s="22">
        <v>231</v>
      </c>
      <c r="G223" s="14" t="s">
        <v>248</v>
      </c>
      <c r="H223" s="14" t="s">
        <v>95</v>
      </c>
      <c r="I223" s="14" t="s">
        <v>96</v>
      </c>
      <c r="J223" s="57" t="s">
        <v>2507</v>
      </c>
      <c r="K223" s="24">
        <v>1.4</v>
      </c>
      <c r="L223" s="14" t="s">
        <v>49</v>
      </c>
      <c r="M223" s="13">
        <v>2.98E-2</v>
      </c>
      <c r="N223" s="13">
        <v>4.2900000000000001E-2</v>
      </c>
      <c r="O223" s="24">
        <v>627458</v>
      </c>
      <c r="P223" s="26">
        <v>99.89</v>
      </c>
      <c r="Q223" s="24">
        <v>0</v>
      </c>
      <c r="R223" s="24">
        <v>626.76779999999997</v>
      </c>
      <c r="S223" s="13">
        <v>2.4682557099999999E-4</v>
      </c>
      <c r="T223" s="13">
        <f t="shared" si="7"/>
        <v>1.4254687574827955E-3</v>
      </c>
      <c r="U223" s="65">
        <f>+R223/'סכום נכסי הקרן'!$C$42</f>
        <v>5.1376805176011047E-4</v>
      </c>
    </row>
    <row r="224" spans="2:21" ht="13.5" thickBot="1" x14ac:dyDescent="0.25">
      <c r="B224" s="61" t="s">
        <v>686</v>
      </c>
      <c r="C224" s="14" t="s">
        <v>687</v>
      </c>
      <c r="D224" s="14" t="s">
        <v>160</v>
      </c>
      <c r="E224" s="14" t="s">
        <v>231</v>
      </c>
      <c r="F224" s="22">
        <v>231</v>
      </c>
      <c r="G224" s="14" t="s">
        <v>248</v>
      </c>
      <c r="H224" s="14" t="s">
        <v>95</v>
      </c>
      <c r="I224" s="14" t="s">
        <v>96</v>
      </c>
      <c r="J224" s="57" t="s">
        <v>2507</v>
      </c>
      <c r="K224" s="24">
        <v>3.44</v>
      </c>
      <c r="L224" s="14" t="s">
        <v>49</v>
      </c>
      <c r="M224" s="13">
        <v>2.7400000000000001E-2</v>
      </c>
      <c r="N224" s="13">
        <v>4.1599999999999998E-2</v>
      </c>
      <c r="O224" s="24">
        <v>4180203.36</v>
      </c>
      <c r="P224" s="26">
        <v>97.2</v>
      </c>
      <c r="Q224" s="24">
        <v>0</v>
      </c>
      <c r="R224" s="24">
        <v>4063.1576700000001</v>
      </c>
      <c r="S224" s="13">
        <v>2.4416580330000001E-3</v>
      </c>
      <c r="T224" s="13">
        <f t="shared" si="7"/>
        <v>9.2409091777075833E-3</v>
      </c>
      <c r="U224" s="65">
        <f>+R224/'סכום נכסי הקרן'!$C$42</f>
        <v>3.330612389644219E-3</v>
      </c>
    </row>
    <row r="225" spans="2:21" ht="13.5" thickBot="1" x14ac:dyDescent="0.25">
      <c r="B225" s="61" t="s">
        <v>688</v>
      </c>
      <c r="C225" s="14" t="s">
        <v>689</v>
      </c>
      <c r="D225" s="14" t="s">
        <v>160</v>
      </c>
      <c r="E225" s="14" t="s">
        <v>231</v>
      </c>
      <c r="F225" s="22">
        <v>1728</v>
      </c>
      <c r="G225" s="14" t="s">
        <v>232</v>
      </c>
      <c r="H225" s="14" t="s">
        <v>95</v>
      </c>
      <c r="I225" s="14" t="s">
        <v>96</v>
      </c>
      <c r="J225" s="57" t="s">
        <v>2507</v>
      </c>
      <c r="K225" s="24">
        <v>2.16</v>
      </c>
      <c r="L225" s="14" t="s">
        <v>49</v>
      </c>
      <c r="M225" s="13">
        <v>1.44E-2</v>
      </c>
      <c r="N225" s="13">
        <v>4.07E-2</v>
      </c>
      <c r="O225" s="24">
        <v>483671.28</v>
      </c>
      <c r="P225" s="26">
        <v>94.92</v>
      </c>
      <c r="Q225" s="24">
        <v>0</v>
      </c>
      <c r="R225" s="24">
        <v>459.10077999999999</v>
      </c>
      <c r="S225" s="13">
        <v>1.0748250659999999E-3</v>
      </c>
      <c r="T225" s="13">
        <f t="shared" si="7"/>
        <v>1.044140778173324E-3</v>
      </c>
      <c r="U225" s="65">
        <f>+R225/'סכום נכסי הקרן'!$C$42</f>
        <v>3.7632966036568424E-4</v>
      </c>
    </row>
    <row r="226" spans="2:21" ht="13.5" thickBot="1" x14ac:dyDescent="0.25">
      <c r="B226" s="61" t="s">
        <v>690</v>
      </c>
      <c r="C226" s="14" t="s">
        <v>691</v>
      </c>
      <c r="D226" s="14" t="s">
        <v>160</v>
      </c>
      <c r="E226" s="14" t="s">
        <v>231</v>
      </c>
      <c r="F226" s="22">
        <v>662</v>
      </c>
      <c r="G226" s="14" t="s">
        <v>248</v>
      </c>
      <c r="H226" s="14" t="s">
        <v>95</v>
      </c>
      <c r="I226" s="14" t="s">
        <v>96</v>
      </c>
      <c r="J226" s="57" t="s">
        <v>2507</v>
      </c>
      <c r="K226" s="24">
        <v>4.1100000000000003</v>
      </c>
      <c r="L226" s="14" t="s">
        <v>49</v>
      </c>
      <c r="M226" s="13">
        <v>2.5000000000000001E-2</v>
      </c>
      <c r="N226" s="13">
        <v>4.0899999999999999E-2</v>
      </c>
      <c r="O226" s="24">
        <v>1603200</v>
      </c>
      <c r="P226" s="26">
        <v>93.96</v>
      </c>
      <c r="Q226" s="24">
        <v>0</v>
      </c>
      <c r="R226" s="24">
        <v>1506.36672</v>
      </c>
      <c r="S226" s="13">
        <v>6.0788503300000004E-4</v>
      </c>
      <c r="T226" s="13">
        <f t="shared" si="7"/>
        <v>3.4259556675882747E-3</v>
      </c>
      <c r="U226" s="65">
        <f>+R226/'סכום נכסי הקרן'!$C$42</f>
        <v>1.2347843890044574E-3</v>
      </c>
    </row>
    <row r="227" spans="2:21" ht="13.5" thickBot="1" x14ac:dyDescent="0.25">
      <c r="B227" s="61" t="s">
        <v>692</v>
      </c>
      <c r="C227" s="14" t="s">
        <v>693</v>
      </c>
      <c r="D227" s="14" t="s">
        <v>160</v>
      </c>
      <c r="E227" s="14" t="s">
        <v>231</v>
      </c>
      <c r="F227" s="22">
        <v>662</v>
      </c>
      <c r="G227" s="14" t="s">
        <v>248</v>
      </c>
      <c r="H227" s="14" t="s">
        <v>95</v>
      </c>
      <c r="I227" s="14" t="s">
        <v>96</v>
      </c>
      <c r="J227" s="57" t="s">
        <v>2507</v>
      </c>
      <c r="K227" s="24">
        <v>1.38</v>
      </c>
      <c r="L227" s="14" t="s">
        <v>49</v>
      </c>
      <c r="M227" s="13">
        <v>3.7600000000000001E-2</v>
      </c>
      <c r="N227" s="13">
        <v>4.1700000000000001E-2</v>
      </c>
      <c r="O227" s="24">
        <v>280000</v>
      </c>
      <c r="P227" s="26">
        <v>99.85</v>
      </c>
      <c r="Q227" s="24">
        <v>0</v>
      </c>
      <c r="R227" s="24">
        <v>279.58</v>
      </c>
      <c r="S227" s="13">
        <v>2.3219807799999999E-4</v>
      </c>
      <c r="T227" s="13">
        <f t="shared" si="7"/>
        <v>6.358535891873194E-4</v>
      </c>
      <c r="U227" s="65">
        <f>+R227/'סכום נכסי הקרן'!$C$42</f>
        <v>2.2917461923074493E-4</v>
      </c>
    </row>
    <row r="228" spans="2:21" ht="13.5" thickBot="1" x14ac:dyDescent="0.25">
      <c r="B228" s="61" t="s">
        <v>694</v>
      </c>
      <c r="C228" s="14" t="s">
        <v>695</v>
      </c>
      <c r="D228" s="14" t="s">
        <v>160</v>
      </c>
      <c r="E228" s="14" t="s">
        <v>231</v>
      </c>
      <c r="F228" s="22">
        <v>1457</v>
      </c>
      <c r="G228" s="14" t="s">
        <v>696</v>
      </c>
      <c r="H228" s="14" t="s">
        <v>95</v>
      </c>
      <c r="I228" s="14" t="s">
        <v>96</v>
      </c>
      <c r="J228" s="57" t="s">
        <v>2507</v>
      </c>
      <c r="K228" s="24">
        <v>0.9</v>
      </c>
      <c r="L228" s="14" t="s">
        <v>49</v>
      </c>
      <c r="M228" s="13">
        <v>5.7000000000000002E-2</v>
      </c>
      <c r="N228" s="13">
        <v>4.6100000000000002E-2</v>
      </c>
      <c r="O228" s="24">
        <v>160003.20000000001</v>
      </c>
      <c r="P228" s="26">
        <v>101.48</v>
      </c>
      <c r="Q228" s="24">
        <v>0</v>
      </c>
      <c r="R228" s="24">
        <v>162.37125</v>
      </c>
      <c r="S228" s="13">
        <v>1.0359518470000001E-3</v>
      </c>
      <c r="T228" s="13">
        <f t="shared" si="7"/>
        <v>3.6928371876862273E-4</v>
      </c>
      <c r="U228" s="65">
        <f>+R228/'סכום נכסי הקרן'!$C$42</f>
        <v>1.3309739392220507E-4</v>
      </c>
    </row>
    <row r="229" spans="2:21" ht="13.5" thickBot="1" x14ac:dyDescent="0.25">
      <c r="B229" s="61" t="s">
        <v>697</v>
      </c>
      <c r="C229" s="14" t="s">
        <v>698</v>
      </c>
      <c r="D229" s="14" t="s">
        <v>160</v>
      </c>
      <c r="E229" s="14" t="s">
        <v>231</v>
      </c>
      <c r="F229" s="22">
        <v>1060</v>
      </c>
      <c r="G229" s="14" t="s">
        <v>338</v>
      </c>
      <c r="H229" s="14" t="s">
        <v>307</v>
      </c>
      <c r="I229" s="14" t="s">
        <v>276</v>
      </c>
      <c r="J229" s="57" t="s">
        <v>2507</v>
      </c>
      <c r="K229" s="24">
        <v>2.65</v>
      </c>
      <c r="L229" s="14" t="s">
        <v>49</v>
      </c>
      <c r="M229" s="13">
        <v>2.75E-2</v>
      </c>
      <c r="N229" s="13">
        <v>4.5999999999999999E-2</v>
      </c>
      <c r="O229" s="24">
        <v>104913.36</v>
      </c>
      <c r="P229" s="26">
        <v>95.42</v>
      </c>
      <c r="Q229" s="24">
        <v>0</v>
      </c>
      <c r="R229" s="24">
        <v>100.10833</v>
      </c>
      <c r="S229" s="13">
        <v>1.2707810130000001E-3</v>
      </c>
      <c r="T229" s="13">
        <f t="shared" si="7"/>
        <v>2.2767809191661994E-4</v>
      </c>
      <c r="U229" s="65">
        <f>+R229/'סכום נכסי הקרן'!$C$42</f>
        <v>8.2059834071019955E-5</v>
      </c>
    </row>
    <row r="230" spans="2:21" ht="13.5" thickBot="1" x14ac:dyDescent="0.25">
      <c r="B230" s="61" t="s">
        <v>699</v>
      </c>
      <c r="C230" s="14" t="s">
        <v>700</v>
      </c>
      <c r="D230" s="14" t="s">
        <v>160</v>
      </c>
      <c r="E230" s="14" t="s">
        <v>231</v>
      </c>
      <c r="F230" s="22">
        <v>746</v>
      </c>
      <c r="G230" s="14" t="s">
        <v>701</v>
      </c>
      <c r="H230" s="14" t="s">
        <v>320</v>
      </c>
      <c r="I230" s="14" t="s">
        <v>96</v>
      </c>
      <c r="J230" s="57" t="s">
        <v>2507</v>
      </c>
      <c r="K230" s="24">
        <v>6.6</v>
      </c>
      <c r="L230" s="14" t="s">
        <v>49</v>
      </c>
      <c r="M230" s="13">
        <v>1.9E-2</v>
      </c>
      <c r="N230" s="13">
        <v>4.6399999999999997E-2</v>
      </c>
      <c r="O230" s="24">
        <v>100000</v>
      </c>
      <c r="P230" s="26">
        <v>83.53</v>
      </c>
      <c r="Q230" s="24">
        <v>0</v>
      </c>
      <c r="R230" s="24">
        <v>83.53</v>
      </c>
      <c r="S230" s="13">
        <v>9.3023255813953496E-5</v>
      </c>
      <c r="T230" s="13">
        <f t="shared" si="7"/>
        <v>1.8997371165611557E-4</v>
      </c>
      <c r="U230" s="65">
        <f>+R230/'סכום נכסי הקרן'!$C$42</f>
        <v>6.8470405409343032E-5</v>
      </c>
    </row>
    <row r="231" spans="2:21" ht="13.5" thickBot="1" x14ac:dyDescent="0.25">
      <c r="B231" s="61" t="s">
        <v>702</v>
      </c>
      <c r="C231" s="14" t="s">
        <v>703</v>
      </c>
      <c r="D231" s="14" t="s">
        <v>160</v>
      </c>
      <c r="E231" s="14" t="s">
        <v>231</v>
      </c>
      <c r="F231" s="22">
        <v>281</v>
      </c>
      <c r="G231" s="14" t="s">
        <v>433</v>
      </c>
      <c r="H231" s="14" t="s">
        <v>333</v>
      </c>
      <c r="I231" s="14" t="s">
        <v>96</v>
      </c>
      <c r="J231" s="57" t="s">
        <v>2507</v>
      </c>
      <c r="K231" s="24">
        <v>0.25</v>
      </c>
      <c r="L231" s="14" t="s">
        <v>49</v>
      </c>
      <c r="M231" s="13">
        <v>2.4500000000000001E-2</v>
      </c>
      <c r="N231" s="13">
        <v>4.6399999999999997E-2</v>
      </c>
      <c r="O231" s="24">
        <v>958322.66</v>
      </c>
      <c r="P231" s="26">
        <v>100.1</v>
      </c>
      <c r="Q231" s="24">
        <v>0</v>
      </c>
      <c r="R231" s="24">
        <v>959.28098</v>
      </c>
      <c r="S231" s="13">
        <v>2.443668961E-3</v>
      </c>
      <c r="T231" s="13">
        <f t="shared" si="7"/>
        <v>2.1817091858220517E-3</v>
      </c>
      <c r="U231" s="65">
        <f>+R231/'סכום נכסי הקרן'!$C$42</f>
        <v>7.8633254641532243E-4</v>
      </c>
    </row>
    <row r="232" spans="2:21" ht="13.5" thickBot="1" x14ac:dyDescent="0.25">
      <c r="B232" s="61" t="s">
        <v>704</v>
      </c>
      <c r="C232" s="14" t="s">
        <v>705</v>
      </c>
      <c r="D232" s="14" t="s">
        <v>160</v>
      </c>
      <c r="E232" s="14" t="s">
        <v>231</v>
      </c>
      <c r="F232" s="22">
        <v>1300</v>
      </c>
      <c r="G232" s="14" t="s">
        <v>232</v>
      </c>
      <c r="H232" s="14" t="s">
        <v>333</v>
      </c>
      <c r="I232" s="14" t="s">
        <v>96</v>
      </c>
      <c r="J232" s="57" t="s">
        <v>2507</v>
      </c>
      <c r="K232" s="24">
        <v>3.37</v>
      </c>
      <c r="L232" s="14" t="s">
        <v>49</v>
      </c>
      <c r="M232" s="13">
        <v>0.05</v>
      </c>
      <c r="N232" s="13">
        <v>4.7100000000000003E-2</v>
      </c>
      <c r="O232" s="24">
        <v>950000</v>
      </c>
      <c r="P232" s="26">
        <v>101.98</v>
      </c>
      <c r="Q232" s="24">
        <v>0</v>
      </c>
      <c r="R232" s="24">
        <v>968.81</v>
      </c>
      <c r="S232" s="13">
        <v>2.3749999999999999E-3</v>
      </c>
      <c r="T232" s="13">
        <f t="shared" si="7"/>
        <v>2.203381199444048E-3</v>
      </c>
      <c r="U232" s="65">
        <f>+R232/'סכום נכסי הקרן'!$C$42</f>
        <v>7.9414358272028758E-4</v>
      </c>
    </row>
    <row r="233" spans="2:21" ht="13.5" thickBot="1" x14ac:dyDescent="0.25">
      <c r="B233" s="61" t="s">
        <v>706</v>
      </c>
      <c r="C233" s="14" t="s">
        <v>707</v>
      </c>
      <c r="D233" s="14" t="s">
        <v>160</v>
      </c>
      <c r="E233" s="14" t="s">
        <v>231</v>
      </c>
      <c r="F233" s="22">
        <v>1040</v>
      </c>
      <c r="G233" s="14" t="s">
        <v>696</v>
      </c>
      <c r="H233" s="14" t="s">
        <v>333</v>
      </c>
      <c r="I233" s="14" t="s">
        <v>96</v>
      </c>
      <c r="J233" s="57" t="s">
        <v>2507</v>
      </c>
      <c r="K233" s="24">
        <v>2.86</v>
      </c>
      <c r="L233" s="14" t="s">
        <v>49</v>
      </c>
      <c r="M233" s="13">
        <v>1.0800000000000001E-2</v>
      </c>
      <c r="N233" s="13">
        <v>4.0599999999999997E-2</v>
      </c>
      <c r="O233" s="24">
        <v>845142.86</v>
      </c>
      <c r="P233" s="26">
        <v>91.94</v>
      </c>
      <c r="Q233" s="24">
        <v>0</v>
      </c>
      <c r="R233" s="24">
        <v>777.02435000000003</v>
      </c>
      <c r="S233" s="13">
        <v>7.5123809700000004E-4</v>
      </c>
      <c r="T233" s="13">
        <f t="shared" si="7"/>
        <v>1.7671998062574001E-3</v>
      </c>
      <c r="U233" s="65">
        <f>+R233/'סכום נכסי הקרן'!$C$42</f>
        <v>6.3693490072346762E-4</v>
      </c>
    </row>
    <row r="234" spans="2:21" ht="13.5" thickBot="1" x14ac:dyDescent="0.25">
      <c r="B234" s="61" t="s">
        <v>708</v>
      </c>
      <c r="C234" s="14" t="s">
        <v>709</v>
      </c>
      <c r="D234" s="14" t="s">
        <v>160</v>
      </c>
      <c r="E234" s="14" t="s">
        <v>231</v>
      </c>
      <c r="F234" s="22">
        <v>1328</v>
      </c>
      <c r="G234" s="14" t="s">
        <v>232</v>
      </c>
      <c r="H234" s="14" t="s">
        <v>333</v>
      </c>
      <c r="I234" s="14" t="s">
        <v>96</v>
      </c>
      <c r="J234" s="57" t="s">
        <v>2507</v>
      </c>
      <c r="K234" s="24">
        <v>1.49</v>
      </c>
      <c r="L234" s="14" t="s">
        <v>49</v>
      </c>
      <c r="M234" s="13">
        <v>3.39E-2</v>
      </c>
      <c r="N234" s="13">
        <v>4.7699999999999999E-2</v>
      </c>
      <c r="O234" s="24">
        <v>450000</v>
      </c>
      <c r="P234" s="27">
        <v>98</v>
      </c>
      <c r="Q234" s="24">
        <v>18.254999999999999</v>
      </c>
      <c r="R234" s="24">
        <v>459.255</v>
      </c>
      <c r="S234" s="13">
        <v>1.036662944E-3</v>
      </c>
      <c r="T234" s="13">
        <f t="shared" si="7"/>
        <v>1.0444915233644122E-3</v>
      </c>
      <c r="U234" s="65">
        <f>+R234/'סכום נכסי הקרן'!$C$42</f>
        <v>3.7645607609562834E-4</v>
      </c>
    </row>
    <row r="235" spans="2:21" ht="13.5" thickBot="1" x14ac:dyDescent="0.25">
      <c r="B235" s="61" t="s">
        <v>710</v>
      </c>
      <c r="C235" s="14" t="s">
        <v>711</v>
      </c>
      <c r="D235" s="14" t="s">
        <v>160</v>
      </c>
      <c r="E235" s="14" t="s">
        <v>231</v>
      </c>
      <c r="F235" s="22">
        <v>1328</v>
      </c>
      <c r="G235" s="14" t="s">
        <v>232</v>
      </c>
      <c r="H235" s="14" t="s">
        <v>333</v>
      </c>
      <c r="I235" s="14" t="s">
        <v>96</v>
      </c>
      <c r="J235" s="57" t="s">
        <v>2507</v>
      </c>
      <c r="K235" s="24">
        <v>6.03</v>
      </c>
      <c r="L235" s="14" t="s">
        <v>49</v>
      </c>
      <c r="M235" s="13">
        <v>2.4400000000000002E-2</v>
      </c>
      <c r="N235" s="13">
        <v>5.11E-2</v>
      </c>
      <c r="O235" s="24">
        <v>904000</v>
      </c>
      <c r="P235" s="26">
        <v>85.52</v>
      </c>
      <c r="Q235" s="24">
        <v>22.057600000000001</v>
      </c>
      <c r="R235" s="24">
        <v>795.15840000000003</v>
      </c>
      <c r="S235" s="13">
        <v>7.4382599699999996E-4</v>
      </c>
      <c r="T235" s="13">
        <f t="shared" si="7"/>
        <v>1.8084423871966744E-3</v>
      </c>
      <c r="U235" s="65">
        <f>+R235/'סכום נכסי הקרן'!$C$42</f>
        <v>6.5179956916849695E-4</v>
      </c>
    </row>
    <row r="236" spans="2:21" ht="13.5" thickBot="1" x14ac:dyDescent="0.25">
      <c r="B236" s="61" t="s">
        <v>712</v>
      </c>
      <c r="C236" s="14" t="s">
        <v>713</v>
      </c>
      <c r="D236" s="14" t="s">
        <v>160</v>
      </c>
      <c r="E236" s="14" t="s">
        <v>231</v>
      </c>
      <c r="F236" s="22">
        <v>755</v>
      </c>
      <c r="G236" s="14" t="s">
        <v>519</v>
      </c>
      <c r="H236" s="14" t="s">
        <v>333</v>
      </c>
      <c r="I236" s="14" t="s">
        <v>96</v>
      </c>
      <c r="J236" s="57" t="s">
        <v>2507</v>
      </c>
      <c r="K236" s="24">
        <v>2.85</v>
      </c>
      <c r="L236" s="14" t="s">
        <v>49</v>
      </c>
      <c r="M236" s="13">
        <v>1.6400000000000001E-2</v>
      </c>
      <c r="N236" s="13">
        <v>4.53E-2</v>
      </c>
      <c r="O236" s="24">
        <v>472500</v>
      </c>
      <c r="P236" s="26">
        <v>92.71</v>
      </c>
      <c r="Q236" s="24">
        <v>0</v>
      </c>
      <c r="R236" s="24">
        <v>438.05475000000001</v>
      </c>
      <c r="S236" s="13">
        <v>2.4466652849999999E-3</v>
      </c>
      <c r="T236" s="13">
        <f t="shared" si="7"/>
        <v>9.9627543117552738E-4</v>
      </c>
      <c r="U236" s="65">
        <f>+R236/'סכום נכסי הקרן'!$C$42</f>
        <v>3.5907801178005998E-4</v>
      </c>
    </row>
    <row r="237" spans="2:21" ht="13.5" thickBot="1" x14ac:dyDescent="0.25">
      <c r="B237" s="61" t="s">
        <v>714</v>
      </c>
      <c r="C237" s="14" t="s">
        <v>715</v>
      </c>
      <c r="D237" s="14" t="s">
        <v>160</v>
      </c>
      <c r="E237" s="14" t="s">
        <v>231</v>
      </c>
      <c r="F237" s="22">
        <v>767</v>
      </c>
      <c r="G237" s="14" t="s">
        <v>367</v>
      </c>
      <c r="H237" s="14" t="s">
        <v>333</v>
      </c>
      <c r="I237" s="14" t="s">
        <v>96</v>
      </c>
      <c r="J237" s="57" t="s">
        <v>2507</v>
      </c>
      <c r="K237" s="24">
        <v>4.99</v>
      </c>
      <c r="L237" s="14" t="s">
        <v>49</v>
      </c>
      <c r="M237" s="13">
        <v>1.9400000000000001E-2</v>
      </c>
      <c r="N237" s="13">
        <v>4.7100000000000003E-2</v>
      </c>
      <c r="O237" s="24">
        <v>872000</v>
      </c>
      <c r="P237" s="26">
        <v>87.3</v>
      </c>
      <c r="Q237" s="24">
        <v>0</v>
      </c>
      <c r="R237" s="24">
        <v>761.25599999999997</v>
      </c>
      <c r="S237" s="13">
        <v>1.4215239039999999E-3</v>
      </c>
      <c r="T237" s="13">
        <f t="shared" si="7"/>
        <v>1.7313375774031833E-3</v>
      </c>
      <c r="U237" s="65">
        <f>+R237/'סכום נכסי הקרן'!$C$42</f>
        <v>6.2400942104986036E-4</v>
      </c>
    </row>
    <row r="238" spans="2:21" ht="13.5" thickBot="1" x14ac:dyDescent="0.25">
      <c r="B238" s="61" t="s">
        <v>716</v>
      </c>
      <c r="C238" s="14" t="s">
        <v>717</v>
      </c>
      <c r="D238" s="14" t="s">
        <v>160</v>
      </c>
      <c r="E238" s="14" t="s">
        <v>231</v>
      </c>
      <c r="F238" s="22">
        <v>585</v>
      </c>
      <c r="G238" s="14" t="s">
        <v>367</v>
      </c>
      <c r="H238" s="14" t="s">
        <v>718</v>
      </c>
      <c r="I238" s="14" t="s">
        <v>276</v>
      </c>
      <c r="J238" s="57" t="s">
        <v>2507</v>
      </c>
      <c r="K238" s="24">
        <v>5.48</v>
      </c>
      <c r="L238" s="14" t="s">
        <v>49</v>
      </c>
      <c r="M238" s="13">
        <v>1.95E-2</v>
      </c>
      <c r="N238" s="13">
        <v>4.8599999999999997E-2</v>
      </c>
      <c r="O238" s="24">
        <v>1078331.76</v>
      </c>
      <c r="P238" s="26">
        <v>85.34</v>
      </c>
      <c r="Q238" s="24">
        <v>0</v>
      </c>
      <c r="R238" s="24">
        <v>920.24832000000004</v>
      </c>
      <c r="S238" s="13">
        <v>9.8522754699999996E-4</v>
      </c>
      <c r="T238" s="13">
        <f t="shared" si="7"/>
        <v>2.0929365377194394E-3</v>
      </c>
      <c r="U238" s="65">
        <f>+R238/'סכום נכסי הקרן'!$C$42</f>
        <v>7.543370710842432E-4</v>
      </c>
    </row>
    <row r="239" spans="2:21" ht="13.5" thickBot="1" x14ac:dyDescent="0.25">
      <c r="B239" s="61" t="s">
        <v>719</v>
      </c>
      <c r="C239" s="14" t="s">
        <v>720</v>
      </c>
      <c r="D239" s="14" t="s">
        <v>160</v>
      </c>
      <c r="E239" s="14" t="s">
        <v>231</v>
      </c>
      <c r="F239" s="22">
        <v>416</v>
      </c>
      <c r="G239" s="14" t="s">
        <v>232</v>
      </c>
      <c r="H239" s="14" t="s">
        <v>333</v>
      </c>
      <c r="I239" s="14" t="s">
        <v>96</v>
      </c>
      <c r="J239" s="57" t="s">
        <v>2507</v>
      </c>
      <c r="K239" s="24">
        <v>0.81</v>
      </c>
      <c r="L239" s="14" t="s">
        <v>49</v>
      </c>
      <c r="M239" s="13">
        <v>2.5499999999999998E-2</v>
      </c>
      <c r="N239" s="13">
        <v>4.4299999999999999E-2</v>
      </c>
      <c r="O239" s="24">
        <v>369781.2</v>
      </c>
      <c r="P239" s="26">
        <v>98.58</v>
      </c>
      <c r="Q239" s="24">
        <v>0</v>
      </c>
      <c r="R239" s="24">
        <v>364.53030999999999</v>
      </c>
      <c r="S239" s="13">
        <v>1.8367467360000001E-3</v>
      </c>
      <c r="T239" s="13">
        <f t="shared" si="7"/>
        <v>8.2905753623673439E-4</v>
      </c>
      <c r="U239" s="65">
        <f>+R239/'סכום נכסי הקרן'!$C$42</f>
        <v>2.9880926744515134E-4</v>
      </c>
    </row>
    <row r="240" spans="2:21" ht="13.5" thickBot="1" x14ac:dyDescent="0.25">
      <c r="B240" s="61" t="s">
        <v>721</v>
      </c>
      <c r="C240" s="14" t="s">
        <v>722</v>
      </c>
      <c r="D240" s="14" t="s">
        <v>160</v>
      </c>
      <c r="E240" s="14" t="s">
        <v>231</v>
      </c>
      <c r="F240" s="22">
        <v>416</v>
      </c>
      <c r="G240" s="14" t="s">
        <v>232</v>
      </c>
      <c r="H240" s="14" t="s">
        <v>333</v>
      </c>
      <c r="I240" s="14" t="s">
        <v>96</v>
      </c>
      <c r="J240" s="57" t="s">
        <v>2507</v>
      </c>
      <c r="K240" s="24">
        <v>5.24</v>
      </c>
      <c r="L240" s="14" t="s">
        <v>49</v>
      </c>
      <c r="M240" s="13">
        <v>4.8899999999999999E-2</v>
      </c>
      <c r="N240" s="13">
        <v>4.7899999999999998E-2</v>
      </c>
      <c r="O240" s="24">
        <v>468885</v>
      </c>
      <c r="P240" s="26">
        <v>100.78</v>
      </c>
      <c r="Q240" s="24">
        <v>0</v>
      </c>
      <c r="R240" s="24">
        <v>472.54230000000001</v>
      </c>
      <c r="S240" s="13">
        <v>1.562960419E-3</v>
      </c>
      <c r="T240" s="13">
        <f t="shared" si="7"/>
        <v>1.0747110576501575E-3</v>
      </c>
      <c r="U240" s="65">
        <f>+R240/'סכום נכסי הקרן'!$C$42</f>
        <v>3.8734781340911525E-4</v>
      </c>
    </row>
    <row r="241" spans="2:21" ht="13.5" thickBot="1" x14ac:dyDescent="0.25">
      <c r="B241" s="61" t="s">
        <v>723</v>
      </c>
      <c r="C241" s="14" t="s">
        <v>724</v>
      </c>
      <c r="D241" s="14" t="s">
        <v>160</v>
      </c>
      <c r="E241" s="14" t="s">
        <v>231</v>
      </c>
      <c r="F241" s="22">
        <v>232</v>
      </c>
      <c r="G241" s="14" t="s">
        <v>725</v>
      </c>
      <c r="H241" s="14" t="s">
        <v>333</v>
      </c>
      <c r="I241" s="14" t="s">
        <v>96</v>
      </c>
      <c r="J241" s="57" t="s">
        <v>2507</v>
      </c>
      <c r="K241" s="24">
        <v>3.8</v>
      </c>
      <c r="L241" s="14" t="s">
        <v>49</v>
      </c>
      <c r="M241" s="13">
        <v>2.24E-2</v>
      </c>
      <c r="N241" s="13">
        <v>4.6300000000000001E-2</v>
      </c>
      <c r="O241" s="24">
        <v>255505.15</v>
      </c>
      <c r="P241" s="27">
        <v>92</v>
      </c>
      <c r="Q241" s="24">
        <v>0</v>
      </c>
      <c r="R241" s="24">
        <v>235.06474</v>
      </c>
      <c r="S241" s="13">
        <v>4.1559461200000003E-4</v>
      </c>
      <c r="T241" s="13">
        <f t="shared" si="7"/>
        <v>5.34611769870463E-4</v>
      </c>
      <c r="U241" s="65">
        <f>+R241/'סכום נכסי הקרן'!$C$42</f>
        <v>1.9268499994303618E-4</v>
      </c>
    </row>
    <row r="242" spans="2:21" ht="13.5" thickBot="1" x14ac:dyDescent="0.25">
      <c r="B242" s="61" t="s">
        <v>726</v>
      </c>
      <c r="C242" s="14" t="s">
        <v>727</v>
      </c>
      <c r="D242" s="14" t="s">
        <v>160</v>
      </c>
      <c r="E242" s="14" t="s">
        <v>231</v>
      </c>
      <c r="F242" s="22">
        <v>323</v>
      </c>
      <c r="G242" s="14" t="s">
        <v>232</v>
      </c>
      <c r="H242" s="14" t="s">
        <v>333</v>
      </c>
      <c r="I242" s="14" t="s">
        <v>96</v>
      </c>
      <c r="J242" s="57" t="s">
        <v>2507</v>
      </c>
      <c r="K242" s="24">
        <v>0.98</v>
      </c>
      <c r="L242" s="14" t="s">
        <v>49</v>
      </c>
      <c r="M242" s="13">
        <v>3.5000000000000003E-2</v>
      </c>
      <c r="N242" s="13">
        <v>4.6699999999999998E-2</v>
      </c>
      <c r="O242" s="24">
        <v>1163255.81</v>
      </c>
      <c r="P242" s="26">
        <v>98.94</v>
      </c>
      <c r="Q242" s="24">
        <v>0</v>
      </c>
      <c r="R242" s="24">
        <v>1150.9253000000001</v>
      </c>
      <c r="S242" s="13">
        <v>1.6735807970000001E-3</v>
      </c>
      <c r="T242" s="13">
        <f t="shared" si="7"/>
        <v>2.617569149765693E-3</v>
      </c>
      <c r="U242" s="65">
        <f>+R242/'סכום נכסי הקרן'!$C$42</f>
        <v>9.4342537874859045E-4</v>
      </c>
    </row>
    <row r="243" spans="2:21" ht="13.5" thickBot="1" x14ac:dyDescent="0.25">
      <c r="B243" s="61" t="s">
        <v>728</v>
      </c>
      <c r="C243" s="14" t="s">
        <v>729</v>
      </c>
      <c r="D243" s="14" t="s">
        <v>160</v>
      </c>
      <c r="E243" s="14" t="s">
        <v>231</v>
      </c>
      <c r="F243" s="22">
        <v>1431</v>
      </c>
      <c r="G243" s="14" t="s">
        <v>367</v>
      </c>
      <c r="H243" s="14" t="s">
        <v>718</v>
      </c>
      <c r="I243" s="14" t="s">
        <v>276</v>
      </c>
      <c r="J243" s="57" t="s">
        <v>2507</v>
      </c>
      <c r="K243" s="24">
        <v>0.5</v>
      </c>
      <c r="L243" s="14" t="s">
        <v>49</v>
      </c>
      <c r="M243" s="13">
        <v>4.1000000000000002E-2</v>
      </c>
      <c r="N243" s="13">
        <v>5.2299999999999999E-2</v>
      </c>
      <c r="O243" s="24">
        <v>100000</v>
      </c>
      <c r="P243" s="26">
        <v>99.49</v>
      </c>
      <c r="Q243" s="24">
        <v>2.0499999999999998</v>
      </c>
      <c r="R243" s="24">
        <v>101.54</v>
      </c>
      <c r="S243" s="13">
        <v>3.3333333300000003E-4</v>
      </c>
      <c r="T243" s="13">
        <f t="shared" si="7"/>
        <v>2.3093416355275919E-4</v>
      </c>
      <c r="U243" s="65">
        <f>+R243/'סכום נכסי הקרן'!$C$42</f>
        <v>8.3233388785642183E-5</v>
      </c>
    </row>
    <row r="244" spans="2:21" ht="13.5" thickBot="1" x14ac:dyDescent="0.25">
      <c r="B244" s="61" t="s">
        <v>730</v>
      </c>
      <c r="C244" s="14" t="s">
        <v>731</v>
      </c>
      <c r="D244" s="14" t="s">
        <v>160</v>
      </c>
      <c r="E244" s="14" t="s">
        <v>231</v>
      </c>
      <c r="F244" s="22">
        <v>1665</v>
      </c>
      <c r="G244" s="14" t="s">
        <v>338</v>
      </c>
      <c r="H244" s="14" t="s">
        <v>333</v>
      </c>
      <c r="I244" s="14" t="s">
        <v>96</v>
      </c>
      <c r="J244" s="57" t="s">
        <v>2507</v>
      </c>
      <c r="K244" s="24">
        <v>3.12</v>
      </c>
      <c r="L244" s="14" t="s">
        <v>49</v>
      </c>
      <c r="M244" s="13">
        <v>6.3500000000000001E-2</v>
      </c>
      <c r="N244" s="13">
        <v>5.7500000000000002E-2</v>
      </c>
      <c r="O244" s="24">
        <v>2890000</v>
      </c>
      <c r="P244" s="26">
        <v>102.09</v>
      </c>
      <c r="Q244" s="24">
        <v>0</v>
      </c>
      <c r="R244" s="24">
        <v>2950.4009999999998</v>
      </c>
      <c r="S244" s="13">
        <v>7.0487804870000004E-3</v>
      </c>
      <c r="T244" s="13">
        <f t="shared" si="7"/>
        <v>6.7101475977961811E-3</v>
      </c>
      <c r="U244" s="65">
        <f>+R244/'סכום נכסי הקרן'!$C$42</f>
        <v>2.4184742318943023E-3</v>
      </c>
    </row>
    <row r="245" spans="2:21" ht="13.5" thickBot="1" x14ac:dyDescent="0.25">
      <c r="B245" s="61" t="s">
        <v>732</v>
      </c>
      <c r="C245" s="14" t="s">
        <v>733</v>
      </c>
      <c r="D245" s="14" t="s">
        <v>160</v>
      </c>
      <c r="E245" s="14" t="s">
        <v>231</v>
      </c>
      <c r="F245" s="22">
        <v>1060</v>
      </c>
      <c r="G245" s="14" t="s">
        <v>338</v>
      </c>
      <c r="H245" s="14" t="s">
        <v>718</v>
      </c>
      <c r="I245" s="14" t="s">
        <v>276</v>
      </c>
      <c r="J245" s="57" t="s">
        <v>2507</v>
      </c>
      <c r="K245" s="24">
        <v>6.34</v>
      </c>
      <c r="L245" s="14" t="s">
        <v>49</v>
      </c>
      <c r="M245" s="13">
        <v>2.8000000000000001E-2</v>
      </c>
      <c r="N245" s="13">
        <v>5.3699999999999998E-2</v>
      </c>
      <c r="O245" s="24">
        <v>590821.22</v>
      </c>
      <c r="P245" s="26">
        <v>86.05</v>
      </c>
      <c r="Q245" s="24">
        <v>0</v>
      </c>
      <c r="R245" s="24">
        <v>508.40165999999999</v>
      </c>
      <c r="S245" s="13">
        <v>1.0661362160000001E-3</v>
      </c>
      <c r="T245" s="13">
        <f t="shared" si="7"/>
        <v>1.1562666151362444E-3</v>
      </c>
      <c r="U245" s="65">
        <f>+R245/'סכום נכסי הקרן'!$C$42</f>
        <v>4.1674210189133218E-4</v>
      </c>
    </row>
    <row r="246" spans="2:21" ht="13.5" thickBot="1" x14ac:dyDescent="0.25">
      <c r="B246" s="61" t="s">
        <v>734</v>
      </c>
      <c r="C246" s="14" t="s">
        <v>735</v>
      </c>
      <c r="D246" s="14" t="s">
        <v>160</v>
      </c>
      <c r="E246" s="14" t="s">
        <v>231</v>
      </c>
      <c r="F246" s="22">
        <v>1737</v>
      </c>
      <c r="G246" s="14" t="s">
        <v>338</v>
      </c>
      <c r="H246" s="14" t="s">
        <v>333</v>
      </c>
      <c r="I246" s="14" t="s">
        <v>96</v>
      </c>
      <c r="J246" s="57" t="s">
        <v>2507</v>
      </c>
      <c r="K246" s="24">
        <v>0.99</v>
      </c>
      <c r="L246" s="14" t="s">
        <v>49</v>
      </c>
      <c r="M246" s="13">
        <v>3.3799999999999997E-2</v>
      </c>
      <c r="N246" s="13">
        <v>5.6000000000000001E-2</v>
      </c>
      <c r="O246" s="24">
        <v>727500</v>
      </c>
      <c r="P246" s="26">
        <v>97.94</v>
      </c>
      <c r="Q246" s="24">
        <v>0</v>
      </c>
      <c r="R246" s="24">
        <v>712.51350000000002</v>
      </c>
      <c r="S246" s="13">
        <v>3.5551580940000002E-3</v>
      </c>
      <c r="T246" s="13">
        <f t="shared" si="7"/>
        <v>1.6204816736512596E-3</v>
      </c>
      <c r="U246" s="65">
        <f>+R246/'סכום נכסי הקרן'!$C$42</f>
        <v>5.8405468938860217E-4</v>
      </c>
    </row>
    <row r="247" spans="2:21" ht="13.5" thickBot="1" x14ac:dyDescent="0.25">
      <c r="B247" s="61" t="s">
        <v>736</v>
      </c>
      <c r="C247" s="14" t="s">
        <v>737</v>
      </c>
      <c r="D247" s="14" t="s">
        <v>160</v>
      </c>
      <c r="E247" s="14" t="s">
        <v>231</v>
      </c>
      <c r="F247" s="22">
        <v>1737</v>
      </c>
      <c r="G247" s="14" t="s">
        <v>338</v>
      </c>
      <c r="H247" s="14" t="s">
        <v>333</v>
      </c>
      <c r="I247" s="14" t="s">
        <v>96</v>
      </c>
      <c r="J247" s="57" t="s">
        <v>2507</v>
      </c>
      <c r="K247" s="24">
        <v>2.84</v>
      </c>
      <c r="L247" s="14" t="s">
        <v>49</v>
      </c>
      <c r="M247" s="13">
        <v>3.49E-2</v>
      </c>
      <c r="N247" s="13">
        <v>6.3200000000000006E-2</v>
      </c>
      <c r="O247" s="24">
        <v>1552000</v>
      </c>
      <c r="P247" s="26">
        <v>92.66</v>
      </c>
      <c r="Q247" s="24">
        <v>0</v>
      </c>
      <c r="R247" s="24">
        <v>1438.0832</v>
      </c>
      <c r="S247" s="13">
        <v>1.6414555099999999E-3</v>
      </c>
      <c r="T247" s="13">
        <f t="shared" si="7"/>
        <v>3.2706572868945764E-3</v>
      </c>
      <c r="U247" s="65">
        <f>+R247/'סכום נכסי הקרן'!$C$42</f>
        <v>1.1788116810291553E-3</v>
      </c>
    </row>
    <row r="248" spans="2:21" ht="13.5" thickBot="1" x14ac:dyDescent="0.25">
      <c r="B248" s="61" t="s">
        <v>738</v>
      </c>
      <c r="C248" s="14" t="s">
        <v>739</v>
      </c>
      <c r="D248" s="14" t="s">
        <v>160</v>
      </c>
      <c r="E248" s="14" t="s">
        <v>231</v>
      </c>
      <c r="F248" s="22">
        <v>1527</v>
      </c>
      <c r="G248" s="14" t="s">
        <v>367</v>
      </c>
      <c r="H248" s="14" t="s">
        <v>333</v>
      </c>
      <c r="I248" s="14" t="s">
        <v>96</v>
      </c>
      <c r="J248" s="57" t="s">
        <v>2507</v>
      </c>
      <c r="K248" s="24">
        <v>0.08</v>
      </c>
      <c r="L248" s="14" t="s">
        <v>49</v>
      </c>
      <c r="M248" s="13">
        <v>3.85E-2</v>
      </c>
      <c r="N248" s="13">
        <v>7.2499999999999995E-2</v>
      </c>
      <c r="O248" s="24">
        <v>200000</v>
      </c>
      <c r="P248" s="26">
        <v>101.34</v>
      </c>
      <c r="Q248" s="24">
        <v>0</v>
      </c>
      <c r="R248" s="24">
        <v>202.68</v>
      </c>
      <c r="S248" s="13">
        <v>5.0146553300000002E-4</v>
      </c>
      <c r="T248" s="13">
        <f t="shared" si="7"/>
        <v>4.6095860024495994E-4</v>
      </c>
      <c r="U248" s="65">
        <f>+R248/'סכום נכסי הקרן'!$C$42</f>
        <v>1.661388934318885E-4</v>
      </c>
    </row>
    <row r="249" spans="2:21" ht="13.5" thickBot="1" x14ac:dyDescent="0.25">
      <c r="B249" s="61" t="s">
        <v>740</v>
      </c>
      <c r="C249" s="14" t="s">
        <v>741</v>
      </c>
      <c r="D249" s="14" t="s">
        <v>160</v>
      </c>
      <c r="E249" s="14" t="s">
        <v>231</v>
      </c>
      <c r="F249" s="22">
        <v>1662</v>
      </c>
      <c r="G249" s="14" t="s">
        <v>338</v>
      </c>
      <c r="H249" s="14" t="s">
        <v>333</v>
      </c>
      <c r="I249" s="14" t="s">
        <v>96</v>
      </c>
      <c r="J249" s="57" t="s">
        <v>2507</v>
      </c>
      <c r="K249" s="24">
        <v>2.29</v>
      </c>
      <c r="L249" s="14" t="s">
        <v>49</v>
      </c>
      <c r="M249" s="13">
        <v>0.09</v>
      </c>
      <c r="N249" s="13">
        <v>7.7200000000000005E-2</v>
      </c>
      <c r="O249" s="24">
        <v>750000</v>
      </c>
      <c r="P249" s="26">
        <v>103.22</v>
      </c>
      <c r="Q249" s="24">
        <v>0</v>
      </c>
      <c r="R249" s="24">
        <v>774.15</v>
      </c>
      <c r="S249" s="13">
        <v>2.0833333330000001E-3</v>
      </c>
      <c r="T249" s="13">
        <f t="shared" si="7"/>
        <v>1.7606626227532846E-3</v>
      </c>
      <c r="U249" s="65">
        <f>+R249/'סכום נכסי הקרן'!$C$42</f>
        <v>6.3457876628328629E-4</v>
      </c>
    </row>
    <row r="250" spans="2:21" ht="13.5" thickBot="1" x14ac:dyDescent="0.25">
      <c r="B250" s="61" t="s">
        <v>740</v>
      </c>
      <c r="C250" s="14" t="s">
        <v>742</v>
      </c>
      <c r="D250" s="14" t="s">
        <v>160</v>
      </c>
      <c r="E250" s="14" t="s">
        <v>231</v>
      </c>
      <c r="F250" s="22">
        <v>1662</v>
      </c>
      <c r="G250" s="14" t="s">
        <v>338</v>
      </c>
      <c r="H250" s="14" t="s">
        <v>333</v>
      </c>
      <c r="I250" s="14" t="s">
        <v>96</v>
      </c>
      <c r="J250" s="57" t="s">
        <v>2507</v>
      </c>
      <c r="K250" s="24">
        <v>2.294</v>
      </c>
      <c r="L250" s="14" t="s">
        <v>49</v>
      </c>
      <c r="M250" s="13">
        <v>0.09</v>
      </c>
      <c r="N250" s="13">
        <v>7.7200000000000005E-2</v>
      </c>
      <c r="O250" s="24">
        <v>50000</v>
      </c>
      <c r="P250" s="26">
        <v>101.68689999999999</v>
      </c>
      <c r="Q250" s="24">
        <v>0</v>
      </c>
      <c r="R250" s="24">
        <v>50.843449999999997</v>
      </c>
      <c r="S250" s="13">
        <v>1.3888888799999999E-4</v>
      </c>
      <c r="T250" s="13">
        <f t="shared" si="7"/>
        <v>1.1563413037114962E-4</v>
      </c>
      <c r="U250" s="65">
        <f>+R250/'סכום נכסי הקרן'!$C$42</f>
        <v>4.1676902117917652E-5</v>
      </c>
    </row>
    <row r="251" spans="2:21" ht="13.5" thickBot="1" x14ac:dyDescent="0.25">
      <c r="B251" s="61" t="s">
        <v>740</v>
      </c>
      <c r="C251" s="14" t="s">
        <v>742</v>
      </c>
      <c r="D251" s="14" t="s">
        <v>160</v>
      </c>
      <c r="E251" s="14" t="s">
        <v>231</v>
      </c>
      <c r="F251" s="22">
        <v>1662</v>
      </c>
      <c r="G251" s="14" t="s">
        <v>338</v>
      </c>
      <c r="H251" s="14" t="s">
        <v>333</v>
      </c>
      <c r="I251" s="14" t="s">
        <v>96</v>
      </c>
      <c r="J251" s="57" t="s">
        <v>2507</v>
      </c>
      <c r="K251" s="24">
        <v>2.294</v>
      </c>
      <c r="L251" s="14" t="s">
        <v>49</v>
      </c>
      <c r="M251" s="13">
        <v>0.09</v>
      </c>
      <c r="N251" s="13">
        <v>7.7200000000000005E-2</v>
      </c>
      <c r="O251" s="24">
        <v>500000</v>
      </c>
      <c r="P251" s="26">
        <v>102.95359999999999</v>
      </c>
      <c r="Q251" s="24">
        <v>0</v>
      </c>
      <c r="R251" s="24">
        <v>514.76800000000003</v>
      </c>
      <c r="S251" s="13">
        <v>1.3888888879999999E-3</v>
      </c>
      <c r="T251" s="13">
        <f t="shared" si="7"/>
        <v>1.1707456913898635E-3</v>
      </c>
      <c r="U251" s="65">
        <f>+R251/'סכום נכסי הקרן'!$C$42</f>
        <v>4.2196065667133599E-4</v>
      </c>
    </row>
    <row r="252" spans="2:21" ht="13.5" thickBot="1" x14ac:dyDescent="0.25">
      <c r="B252" s="61" t="s">
        <v>743</v>
      </c>
      <c r="C252" s="14" t="s">
        <v>744</v>
      </c>
      <c r="D252" s="14" t="s">
        <v>160</v>
      </c>
      <c r="E252" s="14" t="s">
        <v>231</v>
      </c>
      <c r="F252" s="22">
        <v>141</v>
      </c>
      <c r="G252" s="14" t="s">
        <v>293</v>
      </c>
      <c r="H252" s="14" t="s">
        <v>333</v>
      </c>
      <c r="I252" s="14" t="s">
        <v>96</v>
      </c>
      <c r="J252" s="57" t="s">
        <v>2507</v>
      </c>
      <c r="K252" s="24">
        <v>3.63</v>
      </c>
      <c r="L252" s="14" t="s">
        <v>49</v>
      </c>
      <c r="M252" s="13">
        <v>4.5600000000000002E-2</v>
      </c>
      <c r="N252" s="13">
        <v>5.0900000000000001E-2</v>
      </c>
      <c r="O252" s="24">
        <v>2261148.5299999998</v>
      </c>
      <c r="P252" s="26">
        <v>98.58</v>
      </c>
      <c r="Q252" s="24">
        <v>0</v>
      </c>
      <c r="R252" s="24">
        <v>2229.0402199999999</v>
      </c>
      <c r="S252" s="13">
        <v>4.3806181780000003E-3</v>
      </c>
      <c r="T252" s="13">
        <f t="shared" si="7"/>
        <v>5.0695444034977184E-3</v>
      </c>
      <c r="U252" s="65">
        <f>+R252/'סכום נכסי הקרן'!$C$42</f>
        <v>1.8271673355337145E-3</v>
      </c>
    </row>
    <row r="253" spans="2:21" ht="13.5" thickBot="1" x14ac:dyDescent="0.25">
      <c r="B253" s="61" t="s">
        <v>745</v>
      </c>
      <c r="C253" s="14" t="s">
        <v>746</v>
      </c>
      <c r="D253" s="14" t="s">
        <v>160</v>
      </c>
      <c r="E253" s="14" t="s">
        <v>231</v>
      </c>
      <c r="F253" s="22">
        <v>390</v>
      </c>
      <c r="G253" s="14" t="s">
        <v>232</v>
      </c>
      <c r="H253" s="14" t="s">
        <v>434</v>
      </c>
      <c r="I253" s="14" t="s">
        <v>96</v>
      </c>
      <c r="J253" s="57" t="s">
        <v>2507</v>
      </c>
      <c r="K253" s="24">
        <v>1.55</v>
      </c>
      <c r="L253" s="14" t="s">
        <v>49</v>
      </c>
      <c r="M253" s="13">
        <v>3.85E-2</v>
      </c>
      <c r="N253" s="13">
        <v>5.16E-2</v>
      </c>
      <c r="O253" s="24">
        <v>725000</v>
      </c>
      <c r="P253" s="26">
        <v>101.22</v>
      </c>
      <c r="Q253" s="24">
        <v>0</v>
      </c>
      <c r="R253" s="24">
        <v>733.84500000000003</v>
      </c>
      <c r="S253" s="13">
        <v>7.56535438E-4</v>
      </c>
      <c r="T253" s="13">
        <f t="shared" si="7"/>
        <v>1.6689962699662653E-3</v>
      </c>
      <c r="U253" s="65">
        <f>+R253/'סכום נכסי הקרן'!$C$42</f>
        <v>6.0154034068740972E-4</v>
      </c>
    </row>
    <row r="254" spans="2:21" ht="13.5" thickBot="1" x14ac:dyDescent="0.25">
      <c r="B254" s="61" t="s">
        <v>747</v>
      </c>
      <c r="C254" s="14" t="s">
        <v>748</v>
      </c>
      <c r="D254" s="14" t="s">
        <v>160</v>
      </c>
      <c r="E254" s="14" t="s">
        <v>231</v>
      </c>
      <c r="F254" s="22">
        <v>390</v>
      </c>
      <c r="G254" s="14" t="s">
        <v>232</v>
      </c>
      <c r="H254" s="14" t="s">
        <v>434</v>
      </c>
      <c r="I254" s="14" t="s">
        <v>96</v>
      </c>
      <c r="J254" s="57" t="s">
        <v>2507</v>
      </c>
      <c r="K254" s="24">
        <v>1.55</v>
      </c>
      <c r="L254" s="14" t="s">
        <v>49</v>
      </c>
      <c r="M254" s="13">
        <v>6.9900000000000004E-2</v>
      </c>
      <c r="N254" s="13">
        <v>6.0900000000000003E-2</v>
      </c>
      <c r="O254" s="24">
        <v>664450</v>
      </c>
      <c r="P254" s="26">
        <v>102.21</v>
      </c>
      <c r="Q254" s="24">
        <v>0</v>
      </c>
      <c r="R254" s="24">
        <v>679.13433999999995</v>
      </c>
      <c r="S254" s="13">
        <v>4.7481643500000003E-4</v>
      </c>
      <c r="T254" s="13">
        <f t="shared" si="7"/>
        <v>1.5445668775640649E-3</v>
      </c>
      <c r="U254" s="65">
        <f>+R254/'סכום נכסי הקרן'!$C$42</f>
        <v>5.5669344651270922E-4</v>
      </c>
    </row>
    <row r="255" spans="2:21" ht="13.5" thickBot="1" x14ac:dyDescent="0.25">
      <c r="B255" s="61" t="s">
        <v>749</v>
      </c>
      <c r="C255" s="14" t="s">
        <v>750</v>
      </c>
      <c r="D255" s="14" t="s">
        <v>160</v>
      </c>
      <c r="E255" s="14" t="s">
        <v>231</v>
      </c>
      <c r="F255" s="22">
        <v>390</v>
      </c>
      <c r="G255" s="14" t="s">
        <v>232</v>
      </c>
      <c r="H255" s="14" t="s">
        <v>434</v>
      </c>
      <c r="I255" s="14" t="s">
        <v>96</v>
      </c>
      <c r="J255" s="57" t="s">
        <v>2507</v>
      </c>
      <c r="K255" s="24">
        <v>6.7</v>
      </c>
      <c r="L255" s="14" t="s">
        <v>49</v>
      </c>
      <c r="M255" s="13">
        <v>4.9399999999999999E-2</v>
      </c>
      <c r="N255" s="13">
        <v>6.1199999999999997E-2</v>
      </c>
      <c r="O255" s="24">
        <v>195000</v>
      </c>
      <c r="P255" s="26">
        <v>96.55</v>
      </c>
      <c r="Q255" s="24">
        <v>0</v>
      </c>
      <c r="R255" s="24">
        <v>188.27250000000001</v>
      </c>
      <c r="S255" s="13">
        <v>2.1724574699999999E-4</v>
      </c>
      <c r="T255" s="13">
        <f t="shared" si="7"/>
        <v>4.2819137588622077E-4</v>
      </c>
      <c r="U255" s="65">
        <f>+R255/'סכום נכסי הקרן'!$C$42</f>
        <v>1.5432891658602341E-4</v>
      </c>
    </row>
    <row r="256" spans="2:21" ht="13.5" thickBot="1" x14ac:dyDescent="0.25">
      <c r="B256" s="61" t="s">
        <v>751</v>
      </c>
      <c r="C256" s="14" t="s">
        <v>752</v>
      </c>
      <c r="D256" s="14" t="s">
        <v>160</v>
      </c>
      <c r="E256" s="14" t="s">
        <v>231</v>
      </c>
      <c r="F256" s="22">
        <v>694</v>
      </c>
      <c r="G256" s="14" t="s">
        <v>519</v>
      </c>
      <c r="H256" s="14" t="s">
        <v>434</v>
      </c>
      <c r="I256" s="14" t="s">
        <v>96</v>
      </c>
      <c r="J256" s="57" t="s">
        <v>2507</v>
      </c>
      <c r="K256" s="24">
        <v>2.9980000000000002</v>
      </c>
      <c r="L256" s="14" t="s">
        <v>49</v>
      </c>
      <c r="M256" s="13">
        <v>2.0400000000000001E-2</v>
      </c>
      <c r="N256" s="13">
        <v>4.7899999999999998E-2</v>
      </c>
      <c r="O256" s="24">
        <v>1250000</v>
      </c>
      <c r="P256" s="26">
        <v>92.341300000000004</v>
      </c>
      <c r="Q256" s="24">
        <v>0</v>
      </c>
      <c r="R256" s="24">
        <v>1154.2662499999999</v>
      </c>
      <c r="S256" s="13">
        <v>2.7770801189999999E-3</v>
      </c>
      <c r="T256" s="13">
        <f t="shared" si="7"/>
        <v>2.6251675296526493E-3</v>
      </c>
      <c r="U256" s="65">
        <f>+R256/'סכום נכסי הקרן'!$C$42</f>
        <v>9.4616399003737682E-4</v>
      </c>
    </row>
    <row r="257" spans="2:21" ht="13.5" thickBot="1" x14ac:dyDescent="0.25">
      <c r="B257" s="61" t="s">
        <v>753</v>
      </c>
      <c r="C257" s="14" t="s">
        <v>754</v>
      </c>
      <c r="D257" s="14" t="s">
        <v>160</v>
      </c>
      <c r="E257" s="14" t="s">
        <v>231</v>
      </c>
      <c r="F257" s="22">
        <v>230</v>
      </c>
      <c r="G257" s="14" t="s">
        <v>439</v>
      </c>
      <c r="H257" s="14" t="s">
        <v>434</v>
      </c>
      <c r="I257" s="14" t="s">
        <v>96</v>
      </c>
      <c r="J257" s="57" t="s">
        <v>2507</v>
      </c>
      <c r="K257" s="24">
        <v>8.52</v>
      </c>
      <c r="L257" s="14" t="s">
        <v>49</v>
      </c>
      <c r="M257" s="13">
        <v>2.7900000000000001E-2</v>
      </c>
      <c r="N257" s="13">
        <v>5.0099999999999999E-2</v>
      </c>
      <c r="O257" s="24">
        <v>1107000</v>
      </c>
      <c r="P257" s="26">
        <v>83.51</v>
      </c>
      <c r="Q257" s="24">
        <v>0</v>
      </c>
      <c r="R257" s="24">
        <v>924.45569999999998</v>
      </c>
      <c r="S257" s="13">
        <v>2.5741791460000001E-3</v>
      </c>
      <c r="T257" s="13">
        <f t="shared" si="7"/>
        <v>2.1025054542158804E-3</v>
      </c>
      <c r="U257" s="65">
        <f>+R257/'סכום נכסי הקרן'!$C$42</f>
        <v>7.5778590401027167E-4</v>
      </c>
    </row>
    <row r="258" spans="2:21" ht="13.5" thickBot="1" x14ac:dyDescent="0.25">
      <c r="B258" s="61" t="s">
        <v>755</v>
      </c>
      <c r="C258" s="14" t="s">
        <v>756</v>
      </c>
      <c r="D258" s="14" t="s">
        <v>160</v>
      </c>
      <c r="E258" s="14" t="s">
        <v>231</v>
      </c>
      <c r="F258" s="22">
        <v>230</v>
      </c>
      <c r="G258" s="14" t="s">
        <v>439</v>
      </c>
      <c r="H258" s="14" t="s">
        <v>434</v>
      </c>
      <c r="I258" s="14" t="s">
        <v>96</v>
      </c>
      <c r="J258" s="57" t="s">
        <v>2507</v>
      </c>
      <c r="K258" s="24">
        <v>1.39</v>
      </c>
      <c r="L258" s="14" t="s">
        <v>49</v>
      </c>
      <c r="M258" s="13">
        <v>3.6499999999999998E-2</v>
      </c>
      <c r="N258" s="13">
        <v>4.2500000000000003E-2</v>
      </c>
      <c r="O258" s="24">
        <v>26666.67</v>
      </c>
      <c r="P258" s="26">
        <v>99.54</v>
      </c>
      <c r="Q258" s="24">
        <v>0</v>
      </c>
      <c r="R258" s="24">
        <v>26.544</v>
      </c>
      <c r="S258" s="13">
        <v>2.5039575780111E-5</v>
      </c>
      <c r="T258" s="13">
        <f t="shared" si="7"/>
        <v>6.0369474466657868E-5</v>
      </c>
      <c r="U258" s="65">
        <f>+R258/'סכום נכסי הקרן'!$C$42</f>
        <v>2.1758391490310084E-5</v>
      </c>
    </row>
    <row r="259" spans="2:21" ht="13.5" thickBot="1" x14ac:dyDescent="0.25">
      <c r="B259" s="61" t="s">
        <v>757</v>
      </c>
      <c r="C259" s="14" t="s">
        <v>758</v>
      </c>
      <c r="D259" s="14" t="s">
        <v>160</v>
      </c>
      <c r="E259" s="14" t="s">
        <v>231</v>
      </c>
      <c r="F259" s="22">
        <v>1367</v>
      </c>
      <c r="G259" s="14" t="s">
        <v>367</v>
      </c>
      <c r="H259" s="14" t="s">
        <v>434</v>
      </c>
      <c r="I259" s="14" t="s">
        <v>96</v>
      </c>
      <c r="J259" s="57" t="s">
        <v>2507</v>
      </c>
      <c r="K259" s="24">
        <v>7.95</v>
      </c>
      <c r="L259" s="14" t="s">
        <v>49</v>
      </c>
      <c r="M259" s="13">
        <v>2.63E-2</v>
      </c>
      <c r="N259" s="13">
        <v>5.2400000000000002E-2</v>
      </c>
      <c r="O259" s="24">
        <v>388180</v>
      </c>
      <c r="P259" s="26">
        <v>81.86</v>
      </c>
      <c r="Q259" s="24">
        <v>0</v>
      </c>
      <c r="R259" s="24">
        <v>317.76414999999997</v>
      </c>
      <c r="S259" s="13">
        <v>5.59585522E-4</v>
      </c>
      <c r="T259" s="13">
        <f t="shared" si="7"/>
        <v>7.2269645644380039E-4</v>
      </c>
      <c r="U259" s="65">
        <f>+R259/'סכום נכסי הקרן'!$C$42</f>
        <v>2.6047456213402717E-4</v>
      </c>
    </row>
    <row r="260" spans="2:21" ht="13.5" thickBot="1" x14ac:dyDescent="0.25">
      <c r="B260" s="61" t="s">
        <v>759</v>
      </c>
      <c r="C260" s="14" t="s">
        <v>760</v>
      </c>
      <c r="D260" s="14" t="s">
        <v>160</v>
      </c>
      <c r="E260" s="14" t="s">
        <v>231</v>
      </c>
      <c r="F260" s="22">
        <v>1367</v>
      </c>
      <c r="G260" s="14" t="s">
        <v>367</v>
      </c>
      <c r="H260" s="14" t="s">
        <v>434</v>
      </c>
      <c r="I260" s="14" t="s">
        <v>96</v>
      </c>
      <c r="J260" s="57" t="s">
        <v>2507</v>
      </c>
      <c r="K260" s="24">
        <v>5.34</v>
      </c>
      <c r="L260" s="14" t="s">
        <v>49</v>
      </c>
      <c r="M260" s="13">
        <v>4.3799999999999999E-2</v>
      </c>
      <c r="N260" s="13">
        <v>4.82E-2</v>
      </c>
      <c r="O260" s="24">
        <v>534000</v>
      </c>
      <c r="P260" s="26">
        <v>98.03</v>
      </c>
      <c r="Q260" s="24">
        <v>0</v>
      </c>
      <c r="R260" s="24">
        <v>523.48019999999997</v>
      </c>
      <c r="S260" s="13">
        <v>1.0679999999999999E-3</v>
      </c>
      <c r="T260" s="13">
        <f t="shared" si="7"/>
        <v>1.1905599972762565E-3</v>
      </c>
      <c r="U260" s="65">
        <f>+R260/'סכום נכסי הקרן'!$C$42</f>
        <v>4.2910213716944773E-4</v>
      </c>
    </row>
    <row r="261" spans="2:21" ht="13.5" thickBot="1" x14ac:dyDescent="0.25">
      <c r="B261" s="61" t="s">
        <v>761</v>
      </c>
      <c r="C261" s="14" t="s">
        <v>762</v>
      </c>
      <c r="D261" s="14" t="s">
        <v>160</v>
      </c>
      <c r="E261" s="14" t="s">
        <v>231</v>
      </c>
      <c r="F261" s="22">
        <v>2072</v>
      </c>
      <c r="G261" s="14" t="s">
        <v>469</v>
      </c>
      <c r="H261" s="14" t="s">
        <v>434</v>
      </c>
      <c r="I261" s="14" t="s">
        <v>96</v>
      </c>
      <c r="J261" s="57" t="s">
        <v>2507</v>
      </c>
      <c r="K261" s="24">
        <v>3.22</v>
      </c>
      <c r="L261" s="14" t="s">
        <v>49</v>
      </c>
      <c r="M261" s="13">
        <v>4.6800000000000001E-2</v>
      </c>
      <c r="N261" s="13">
        <v>5.1799999999999999E-2</v>
      </c>
      <c r="O261" s="24">
        <v>478500</v>
      </c>
      <c r="P261" s="26">
        <v>99.36</v>
      </c>
      <c r="Q261" s="24">
        <v>0</v>
      </c>
      <c r="R261" s="24">
        <v>475.43759999999997</v>
      </c>
      <c r="S261" s="13">
        <v>1.0206541139999999E-3</v>
      </c>
      <c r="T261" s="13">
        <f t="shared" si="7"/>
        <v>1.0812958880985946E-3</v>
      </c>
      <c r="U261" s="65">
        <f>+R261/'סכום נכסי הקרן'!$C$42</f>
        <v>3.8972112078109741E-4</v>
      </c>
    </row>
    <row r="262" spans="2:21" ht="13.5" thickBot="1" x14ac:dyDescent="0.25">
      <c r="B262" s="61" t="s">
        <v>763</v>
      </c>
      <c r="C262" s="14" t="s">
        <v>764</v>
      </c>
      <c r="D262" s="14" t="s">
        <v>160</v>
      </c>
      <c r="E262" s="14" t="s">
        <v>231</v>
      </c>
      <c r="F262" s="22">
        <v>613</v>
      </c>
      <c r="G262" s="14" t="s">
        <v>232</v>
      </c>
      <c r="H262" s="14" t="s">
        <v>450</v>
      </c>
      <c r="I262" s="14" t="s">
        <v>276</v>
      </c>
      <c r="J262" s="57" t="s">
        <v>2507</v>
      </c>
      <c r="K262" s="24">
        <v>1.57</v>
      </c>
      <c r="L262" s="14" t="s">
        <v>49</v>
      </c>
      <c r="M262" s="13">
        <v>5.0500000000000003E-2</v>
      </c>
      <c r="N262" s="13">
        <v>4.41E-2</v>
      </c>
      <c r="O262" s="24">
        <v>53333.34</v>
      </c>
      <c r="P262" s="26">
        <v>102.77</v>
      </c>
      <c r="Q262" s="24">
        <v>0</v>
      </c>
      <c r="R262" s="24">
        <v>54.810670000000002</v>
      </c>
      <c r="S262" s="13">
        <v>1.43866735E-4</v>
      </c>
      <c r="T262" s="13">
        <f t="shared" si="7"/>
        <v>1.2465684686051125E-4</v>
      </c>
      <c r="U262" s="65">
        <f>+R262/'סכום נכסי הקרן'!$C$42</f>
        <v>4.492887340665289E-5</v>
      </c>
    </row>
    <row r="263" spans="2:21" ht="13.5" thickBot="1" x14ac:dyDescent="0.25">
      <c r="B263" s="61" t="s">
        <v>765</v>
      </c>
      <c r="C263" s="14" t="s">
        <v>766</v>
      </c>
      <c r="D263" s="14" t="s">
        <v>160</v>
      </c>
      <c r="E263" s="14" t="s">
        <v>231</v>
      </c>
      <c r="F263" s="22">
        <v>224</v>
      </c>
      <c r="G263" s="14" t="s">
        <v>367</v>
      </c>
      <c r="H263" s="14" t="s">
        <v>434</v>
      </c>
      <c r="I263" s="14" t="s">
        <v>96</v>
      </c>
      <c r="J263" s="57" t="s">
        <v>2507</v>
      </c>
      <c r="K263" s="24">
        <v>3.88</v>
      </c>
      <c r="L263" s="14" t="s">
        <v>49</v>
      </c>
      <c r="M263" s="13">
        <v>2.8000000000000001E-2</v>
      </c>
      <c r="N263" s="13">
        <v>4.0899999999999999E-2</v>
      </c>
      <c r="O263" s="24">
        <v>410000</v>
      </c>
      <c r="P263" s="26">
        <v>97.6</v>
      </c>
      <c r="Q263" s="24">
        <v>0</v>
      </c>
      <c r="R263" s="24">
        <v>400.16</v>
      </c>
      <c r="S263" s="13">
        <v>2.7333333330000001E-3</v>
      </c>
      <c r="T263" s="13">
        <f t="shared" si="7"/>
        <v>9.1009075130266028E-4</v>
      </c>
      <c r="U263" s="65">
        <f>+R263/'סכום נכסי הקרן'!$C$42</f>
        <v>3.2801529305163067E-4</v>
      </c>
    </row>
    <row r="264" spans="2:21" ht="13.5" thickBot="1" x14ac:dyDescent="0.25">
      <c r="B264" s="61" t="s">
        <v>767</v>
      </c>
      <c r="C264" s="14" t="s">
        <v>768</v>
      </c>
      <c r="D264" s="14" t="s">
        <v>160</v>
      </c>
      <c r="E264" s="14" t="s">
        <v>231</v>
      </c>
      <c r="F264" s="22">
        <v>224</v>
      </c>
      <c r="G264" s="14" t="s">
        <v>367</v>
      </c>
      <c r="H264" s="14" t="s">
        <v>434</v>
      </c>
      <c r="I264" s="14" t="s">
        <v>96</v>
      </c>
      <c r="J264" s="57" t="s">
        <v>2507</v>
      </c>
      <c r="K264" s="24">
        <v>3.73</v>
      </c>
      <c r="L264" s="14" t="s">
        <v>49</v>
      </c>
      <c r="M264" s="13">
        <v>4.7E-2</v>
      </c>
      <c r="N264" s="13">
        <v>4.5400000000000003E-2</v>
      </c>
      <c r="O264" s="24">
        <v>1628635</v>
      </c>
      <c r="P264" s="26">
        <v>104.73</v>
      </c>
      <c r="Q264" s="24">
        <v>0</v>
      </c>
      <c r="R264" s="24">
        <v>1705.6694399999999</v>
      </c>
      <c r="S264" s="13">
        <v>1.8114058499999999E-3</v>
      </c>
      <c r="T264" s="13">
        <f t="shared" si="7"/>
        <v>3.8792332620041672E-3</v>
      </c>
      <c r="U264" s="65">
        <f>+R264/'סכום נכסי הקרן'!$C$42</f>
        <v>1.3981548910705984E-3</v>
      </c>
    </row>
    <row r="265" spans="2:21" ht="13.5" thickBot="1" x14ac:dyDescent="0.25">
      <c r="B265" s="61" t="s">
        <v>769</v>
      </c>
      <c r="C265" s="14" t="s">
        <v>770</v>
      </c>
      <c r="D265" s="14" t="s">
        <v>160</v>
      </c>
      <c r="E265" s="14" t="s">
        <v>231</v>
      </c>
      <c r="F265" s="22">
        <v>1324</v>
      </c>
      <c r="G265" s="14" t="s">
        <v>367</v>
      </c>
      <c r="H265" s="14" t="s">
        <v>434</v>
      </c>
      <c r="I265" s="14" t="s">
        <v>96</v>
      </c>
      <c r="J265" s="57" t="s">
        <v>2507</v>
      </c>
      <c r="K265" s="24">
        <v>7.35</v>
      </c>
      <c r="L265" s="14" t="s">
        <v>49</v>
      </c>
      <c r="M265" s="13">
        <v>2.5000000000000001E-2</v>
      </c>
      <c r="N265" s="13">
        <v>5.28E-2</v>
      </c>
      <c r="O265" s="24">
        <v>1063000</v>
      </c>
      <c r="P265" s="26">
        <v>82.64</v>
      </c>
      <c r="Q265" s="24">
        <v>0</v>
      </c>
      <c r="R265" s="24">
        <v>878.46320000000003</v>
      </c>
      <c r="S265" s="13">
        <v>7.97062318E-4</v>
      </c>
      <c r="T265" s="13">
        <f t="shared" si="7"/>
        <v>1.9979039226302956E-3</v>
      </c>
      <c r="U265" s="65">
        <f>+R265/'סכום נכסי הקרן'!$C$42</f>
        <v>7.2008537580736014E-4</v>
      </c>
    </row>
    <row r="266" spans="2:21" ht="13.5" thickBot="1" x14ac:dyDescent="0.25">
      <c r="B266" s="61" t="s">
        <v>771</v>
      </c>
      <c r="C266" s="14" t="s">
        <v>772</v>
      </c>
      <c r="D266" s="14" t="s">
        <v>160</v>
      </c>
      <c r="E266" s="14" t="s">
        <v>231</v>
      </c>
      <c r="F266" s="22">
        <v>1324</v>
      </c>
      <c r="G266" s="14" t="s">
        <v>367</v>
      </c>
      <c r="H266" s="14" t="s">
        <v>434</v>
      </c>
      <c r="I266" s="14" t="s">
        <v>96</v>
      </c>
      <c r="J266" s="57" t="s">
        <v>2507</v>
      </c>
      <c r="K266" s="24">
        <v>0.56999999999999995</v>
      </c>
      <c r="L266" s="14" t="s">
        <v>49</v>
      </c>
      <c r="M266" s="13">
        <v>3.9199999999999999E-2</v>
      </c>
      <c r="N266" s="13">
        <v>4.2299999999999997E-2</v>
      </c>
      <c r="O266" s="24">
        <v>850000</v>
      </c>
      <c r="P266" s="26">
        <v>101.49</v>
      </c>
      <c r="Q266" s="24">
        <v>0</v>
      </c>
      <c r="R266" s="24">
        <v>862.66499999999996</v>
      </c>
      <c r="S266" s="13">
        <v>8.8555134399999997E-4</v>
      </c>
      <c r="T266" s="13">
        <f t="shared" si="7"/>
        <v>1.9619738054091097E-3</v>
      </c>
      <c r="U266" s="65">
        <f>+R266/'סכום נכסי הקרן'!$C$42</f>
        <v>7.071354277798504E-4</v>
      </c>
    </row>
    <row r="267" spans="2:21" ht="13.5" thickBot="1" x14ac:dyDescent="0.25">
      <c r="B267" s="61" t="s">
        <v>773</v>
      </c>
      <c r="C267" s="14" t="s">
        <v>774</v>
      </c>
      <c r="D267" s="14" t="s">
        <v>160</v>
      </c>
      <c r="E267" s="14" t="s">
        <v>231</v>
      </c>
      <c r="F267" s="22">
        <v>445</v>
      </c>
      <c r="G267" s="14" t="s">
        <v>775</v>
      </c>
      <c r="H267" s="14" t="s">
        <v>450</v>
      </c>
      <c r="I267" s="14" t="s">
        <v>276</v>
      </c>
      <c r="J267" s="57" t="s">
        <v>2507</v>
      </c>
      <c r="K267" s="24">
        <v>2.81</v>
      </c>
      <c r="L267" s="14" t="s">
        <v>49</v>
      </c>
      <c r="M267" s="13">
        <v>4.1000000000000002E-2</v>
      </c>
      <c r="N267" s="13">
        <v>4.41E-2</v>
      </c>
      <c r="O267" s="24">
        <v>278580</v>
      </c>
      <c r="P267" s="26">
        <v>100.96</v>
      </c>
      <c r="Q267" s="24">
        <v>0</v>
      </c>
      <c r="R267" s="24">
        <v>281.25436999999999</v>
      </c>
      <c r="S267" s="13">
        <v>6.3076227599999997E-4</v>
      </c>
      <c r="T267" s="13">
        <f t="shared" si="7"/>
        <v>6.3966163759610246E-4</v>
      </c>
      <c r="U267" s="65">
        <f>+R267/'סכום נכסי הקרן'!$C$42</f>
        <v>2.305471176469456E-4</v>
      </c>
    </row>
    <row r="268" spans="2:21" ht="13.5" thickBot="1" x14ac:dyDescent="0.25">
      <c r="B268" s="61" t="s">
        <v>776</v>
      </c>
      <c r="C268" s="14" t="s">
        <v>777</v>
      </c>
      <c r="D268" s="14" t="s">
        <v>160</v>
      </c>
      <c r="E268" s="14" t="s">
        <v>231</v>
      </c>
      <c r="F268" s="22">
        <v>1431</v>
      </c>
      <c r="G268" s="14" t="s">
        <v>367</v>
      </c>
      <c r="H268" s="14" t="s">
        <v>450</v>
      </c>
      <c r="I268" s="14" t="s">
        <v>276</v>
      </c>
      <c r="J268" s="57" t="s">
        <v>2507</v>
      </c>
      <c r="K268" s="24">
        <v>7.61</v>
      </c>
      <c r="L268" s="14" t="s">
        <v>49</v>
      </c>
      <c r="M268" s="13">
        <v>5.28E-2</v>
      </c>
      <c r="N268" s="13">
        <v>5.1799999999999999E-2</v>
      </c>
      <c r="O268" s="24">
        <v>99000</v>
      </c>
      <c r="P268" s="26">
        <v>101.2</v>
      </c>
      <c r="Q268" s="24">
        <v>1.6469199999999999</v>
      </c>
      <c r="R268" s="24">
        <v>101.83492</v>
      </c>
      <c r="S268" s="13">
        <v>3.3E-4</v>
      </c>
      <c r="T268" s="13">
        <f t="shared" si="7"/>
        <v>2.3160490516704893E-4</v>
      </c>
      <c r="U268" s="65">
        <f>+R268/'סכום נכסי הקרן'!$C$42</f>
        <v>8.3475137761618759E-5</v>
      </c>
    </row>
    <row r="269" spans="2:21" ht="13.5" thickBot="1" x14ac:dyDescent="0.25">
      <c r="B269" s="61" t="s">
        <v>778</v>
      </c>
      <c r="C269" s="14" t="s">
        <v>779</v>
      </c>
      <c r="D269" s="14" t="s">
        <v>160</v>
      </c>
      <c r="E269" s="14" t="s">
        <v>231</v>
      </c>
      <c r="F269" s="22">
        <v>1665</v>
      </c>
      <c r="G269" s="14" t="s">
        <v>338</v>
      </c>
      <c r="H269" s="14" t="s">
        <v>434</v>
      </c>
      <c r="I269" s="14" t="s">
        <v>96</v>
      </c>
      <c r="J269" s="57" t="s">
        <v>2507</v>
      </c>
      <c r="K269" s="24">
        <v>3.87</v>
      </c>
      <c r="L269" s="14" t="s">
        <v>49</v>
      </c>
      <c r="M269" s="13">
        <v>4.4999999999999998E-2</v>
      </c>
      <c r="N269" s="13">
        <v>6.59E-2</v>
      </c>
      <c r="O269" s="24">
        <v>2024585.01</v>
      </c>
      <c r="P269" s="26">
        <v>93.55</v>
      </c>
      <c r="Q269" s="24">
        <v>0</v>
      </c>
      <c r="R269" s="24">
        <v>1893.99928</v>
      </c>
      <c r="S269" s="13">
        <v>2.463444109E-3</v>
      </c>
      <c r="T269" s="13">
        <f t="shared" si="7"/>
        <v>4.3075550472358492E-3</v>
      </c>
      <c r="U269" s="65">
        <f>+R269/'סכום נכסי הקרן'!$C$42</f>
        <v>1.5525308098480043E-3</v>
      </c>
    </row>
    <row r="270" spans="2:21" ht="13.5" thickBot="1" x14ac:dyDescent="0.25">
      <c r="B270" s="61" t="s">
        <v>780</v>
      </c>
      <c r="C270" s="14" t="s">
        <v>781</v>
      </c>
      <c r="D270" s="14" t="s">
        <v>160</v>
      </c>
      <c r="E270" s="14" t="s">
        <v>231</v>
      </c>
      <c r="F270" s="22">
        <v>1665</v>
      </c>
      <c r="G270" s="14" t="s">
        <v>338</v>
      </c>
      <c r="H270" s="14" t="s">
        <v>434</v>
      </c>
      <c r="I270" s="14" t="s">
        <v>96</v>
      </c>
      <c r="J270" s="57" t="s">
        <v>2507</v>
      </c>
      <c r="K270" s="24">
        <v>1.1200000000000001</v>
      </c>
      <c r="L270" s="14" t="s">
        <v>49</v>
      </c>
      <c r="M270" s="13">
        <v>5.8000000000000003E-2</v>
      </c>
      <c r="N270" s="13">
        <v>5.5599999999999997E-2</v>
      </c>
      <c r="O270" s="24">
        <v>59845.89</v>
      </c>
      <c r="P270" s="26">
        <v>100.85</v>
      </c>
      <c r="Q270" s="24">
        <v>0</v>
      </c>
      <c r="R270" s="24">
        <v>60.354579999999999</v>
      </c>
      <c r="S270" s="13">
        <v>2.5563515400000002E-4</v>
      </c>
      <c r="T270" s="13">
        <f t="shared" si="7"/>
        <v>1.3726545645930755E-4</v>
      </c>
      <c r="U270" s="65">
        <f>+R270/'סכום נכסי הקרן'!$C$42</f>
        <v>4.9473273804748316E-5</v>
      </c>
    </row>
    <row r="271" spans="2:21" ht="13.5" thickBot="1" x14ac:dyDescent="0.25">
      <c r="B271" s="61" t="s">
        <v>782</v>
      </c>
      <c r="C271" s="14" t="s">
        <v>783</v>
      </c>
      <c r="D271" s="14" t="s">
        <v>160</v>
      </c>
      <c r="E271" s="14" t="s">
        <v>231</v>
      </c>
      <c r="F271" s="22">
        <v>256</v>
      </c>
      <c r="G271" s="14" t="s">
        <v>775</v>
      </c>
      <c r="H271" s="14" t="s">
        <v>434</v>
      </c>
      <c r="I271" s="14" t="s">
        <v>96</v>
      </c>
      <c r="J271" s="57" t="s">
        <v>2507</v>
      </c>
      <c r="K271" s="24">
        <v>2.06</v>
      </c>
      <c r="L271" s="14" t="s">
        <v>49</v>
      </c>
      <c r="M271" s="13">
        <v>2.29E-2</v>
      </c>
      <c r="N271" s="13">
        <v>4.2599999999999999E-2</v>
      </c>
      <c r="O271" s="24">
        <v>154076.64000000001</v>
      </c>
      <c r="P271" s="26">
        <v>96.33</v>
      </c>
      <c r="Q271" s="24">
        <v>0</v>
      </c>
      <c r="R271" s="24">
        <v>148.42203000000001</v>
      </c>
      <c r="S271" s="13">
        <v>3.7373303800000002E-4</v>
      </c>
      <c r="T271" s="13">
        <f t="shared" si="7"/>
        <v>3.3755876847402531E-4</v>
      </c>
      <c r="U271" s="65">
        <f>+R271/'סכום נכסי הקרן'!$C$42</f>
        <v>1.2166307393484585E-4</v>
      </c>
    </row>
    <row r="272" spans="2:21" ht="13.5" thickBot="1" x14ac:dyDescent="0.25">
      <c r="B272" s="61" t="s">
        <v>784</v>
      </c>
      <c r="C272" s="14" t="s">
        <v>785</v>
      </c>
      <c r="D272" s="14" t="s">
        <v>160</v>
      </c>
      <c r="E272" s="14" t="s">
        <v>231</v>
      </c>
      <c r="F272" s="22">
        <v>256</v>
      </c>
      <c r="G272" s="14" t="s">
        <v>775</v>
      </c>
      <c r="H272" s="14" t="s">
        <v>434</v>
      </c>
      <c r="I272" s="14" t="s">
        <v>96</v>
      </c>
      <c r="J272" s="57" t="s">
        <v>2507</v>
      </c>
      <c r="K272" s="24">
        <v>0.5</v>
      </c>
      <c r="L272" s="14" t="s">
        <v>49</v>
      </c>
      <c r="M272" s="13">
        <v>2.8000000000000001E-2</v>
      </c>
      <c r="N272" s="13">
        <v>4.8899999999999999E-2</v>
      </c>
      <c r="O272" s="24">
        <v>172863.75</v>
      </c>
      <c r="P272" s="27">
        <v>99</v>
      </c>
      <c r="Q272" s="24">
        <v>2.4200900000000001</v>
      </c>
      <c r="R272" s="24">
        <v>173.55520000000001</v>
      </c>
      <c r="S272" s="13">
        <v>5.052859935E-3</v>
      </c>
      <c r="T272" s="13">
        <f t="shared" si="7"/>
        <v>3.9471956807397905E-4</v>
      </c>
      <c r="U272" s="65">
        <f>+R272/'סכום נכסי הקרן'!$C$42</f>
        <v>1.4226499347419624E-4</v>
      </c>
    </row>
    <row r="273" spans="2:21" ht="13.5" thickBot="1" x14ac:dyDescent="0.25">
      <c r="B273" s="61" t="s">
        <v>786</v>
      </c>
      <c r="C273" s="14" t="s">
        <v>787</v>
      </c>
      <c r="D273" s="14" t="s">
        <v>160</v>
      </c>
      <c r="E273" s="14" t="s">
        <v>231</v>
      </c>
      <c r="F273" s="22">
        <v>1527</v>
      </c>
      <c r="G273" s="14" t="s">
        <v>367</v>
      </c>
      <c r="H273" s="14" t="s">
        <v>450</v>
      </c>
      <c r="I273" s="14" t="s">
        <v>276</v>
      </c>
      <c r="J273" s="57" t="s">
        <v>2507</v>
      </c>
      <c r="K273" s="24">
        <v>5.63</v>
      </c>
      <c r="L273" s="14" t="s">
        <v>49</v>
      </c>
      <c r="M273" s="13">
        <v>4.6899999999999997E-2</v>
      </c>
      <c r="N273" s="13">
        <v>4.99E-2</v>
      </c>
      <c r="O273" s="24">
        <v>508000</v>
      </c>
      <c r="P273" s="26">
        <v>98.93</v>
      </c>
      <c r="Q273" s="24">
        <v>0</v>
      </c>
      <c r="R273" s="24">
        <v>502.56439999999998</v>
      </c>
      <c r="S273" s="13">
        <v>1.016E-3</v>
      </c>
      <c r="T273" s="13">
        <f t="shared" si="7"/>
        <v>1.1429908346010861E-3</v>
      </c>
      <c r="U273" s="65">
        <f>+R273/'סכום נכסי הקרן'!$C$42</f>
        <v>4.1195723946250729E-4</v>
      </c>
    </row>
    <row r="274" spans="2:21" ht="13.5" thickBot="1" x14ac:dyDescent="0.25">
      <c r="B274" s="61" t="s">
        <v>788</v>
      </c>
      <c r="C274" s="14" t="s">
        <v>789</v>
      </c>
      <c r="D274" s="14" t="s">
        <v>160</v>
      </c>
      <c r="E274" s="14" t="s">
        <v>231</v>
      </c>
      <c r="F274" s="22">
        <v>1527</v>
      </c>
      <c r="G274" s="14" t="s">
        <v>367</v>
      </c>
      <c r="H274" s="14" t="s">
        <v>450</v>
      </c>
      <c r="I274" s="14" t="s">
        <v>276</v>
      </c>
      <c r="J274" s="57" t="s">
        <v>2507</v>
      </c>
      <c r="K274" s="24">
        <v>4.97</v>
      </c>
      <c r="L274" s="14" t="s">
        <v>49</v>
      </c>
      <c r="M274" s="13">
        <v>2.6200000000000001E-2</v>
      </c>
      <c r="N274" s="13">
        <v>4.7100000000000003E-2</v>
      </c>
      <c r="O274" s="24">
        <v>323162</v>
      </c>
      <c r="P274" s="26">
        <v>90.92</v>
      </c>
      <c r="Q274" s="24">
        <v>0</v>
      </c>
      <c r="R274" s="24">
        <v>293.81889000000001</v>
      </c>
      <c r="S274" s="13">
        <v>2.4986217999999999E-4</v>
      </c>
      <c r="T274" s="13">
        <f t="shared" si="7"/>
        <v>6.6823734093116179E-4</v>
      </c>
      <c r="U274" s="65">
        <f>+R274/'סכום נכסי הקרן'!$C$42</f>
        <v>2.4084638471475118E-4</v>
      </c>
    </row>
    <row r="275" spans="2:21" ht="13.5" thickBot="1" x14ac:dyDescent="0.25">
      <c r="B275" s="61" t="s">
        <v>790</v>
      </c>
      <c r="C275" s="14" t="s">
        <v>791</v>
      </c>
      <c r="D275" s="14" t="s">
        <v>160</v>
      </c>
      <c r="E275" s="14" t="s">
        <v>231</v>
      </c>
      <c r="F275" s="22">
        <v>1527</v>
      </c>
      <c r="G275" s="14" t="s">
        <v>367</v>
      </c>
      <c r="H275" s="14" t="s">
        <v>450</v>
      </c>
      <c r="I275" s="14" t="s">
        <v>276</v>
      </c>
      <c r="J275" s="57" t="s">
        <v>2507</v>
      </c>
      <c r="K275" s="24">
        <v>4.16</v>
      </c>
      <c r="L275" s="14" t="s">
        <v>49</v>
      </c>
      <c r="M275" s="13">
        <v>6.5000000000000002E-2</v>
      </c>
      <c r="N275" s="13">
        <v>5.45E-2</v>
      </c>
      <c r="O275" s="24">
        <v>295000</v>
      </c>
      <c r="P275" s="26">
        <v>105.99</v>
      </c>
      <c r="Q275" s="24">
        <v>0</v>
      </c>
      <c r="R275" s="24">
        <v>312.6705</v>
      </c>
      <c r="S275" s="13">
        <v>1.475E-3</v>
      </c>
      <c r="T275" s="13">
        <f t="shared" si="7"/>
        <v>7.1111188088559185E-4</v>
      </c>
      <c r="U275" s="65">
        <f>+R275/'סכום נכסי הקרן'!$C$42</f>
        <v>2.5629924451744273E-4</v>
      </c>
    </row>
    <row r="276" spans="2:21" ht="13.5" thickBot="1" x14ac:dyDescent="0.25">
      <c r="B276" s="61" t="s">
        <v>792</v>
      </c>
      <c r="C276" s="14" t="s">
        <v>793</v>
      </c>
      <c r="D276" s="14" t="s">
        <v>160</v>
      </c>
      <c r="E276" s="14" t="s">
        <v>231</v>
      </c>
      <c r="F276" s="22">
        <v>1585</v>
      </c>
      <c r="G276" s="14" t="s">
        <v>469</v>
      </c>
      <c r="H276" s="14" t="s">
        <v>434</v>
      </c>
      <c r="I276" s="14" t="s">
        <v>96</v>
      </c>
      <c r="J276" s="57" t="s">
        <v>2507</v>
      </c>
      <c r="K276" s="24">
        <v>1.37</v>
      </c>
      <c r="L276" s="14" t="s">
        <v>49</v>
      </c>
      <c r="M276" s="13">
        <v>2.75E-2</v>
      </c>
      <c r="N276" s="13">
        <v>4.9399999999999999E-2</v>
      </c>
      <c r="O276" s="24">
        <v>100000</v>
      </c>
      <c r="P276" s="26">
        <v>98.05</v>
      </c>
      <c r="Q276" s="24">
        <v>0</v>
      </c>
      <c r="R276" s="24">
        <v>98.05</v>
      </c>
      <c r="S276" s="13">
        <v>3.7038725499999997E-4</v>
      </c>
      <c r="T276" s="13">
        <f t="shared" si="7"/>
        <v>2.2299679669438683E-4</v>
      </c>
      <c r="U276" s="65">
        <f>+R276/'סכום נכסי הקרן'!$C$42</f>
        <v>8.0372599669413188E-5</v>
      </c>
    </row>
    <row r="277" spans="2:21" ht="13.5" thickBot="1" x14ac:dyDescent="0.25">
      <c r="B277" s="61" t="s">
        <v>794</v>
      </c>
      <c r="C277" s="14" t="s">
        <v>795</v>
      </c>
      <c r="D277" s="14" t="s">
        <v>160</v>
      </c>
      <c r="E277" s="14" t="s">
        <v>231</v>
      </c>
      <c r="F277" s="22">
        <v>1585</v>
      </c>
      <c r="G277" s="14" t="s">
        <v>469</v>
      </c>
      <c r="H277" s="14" t="s">
        <v>434</v>
      </c>
      <c r="I277" s="14" t="s">
        <v>96</v>
      </c>
      <c r="J277" s="57" t="s">
        <v>2507</v>
      </c>
      <c r="K277" s="24">
        <v>2.29</v>
      </c>
      <c r="L277" s="14" t="s">
        <v>49</v>
      </c>
      <c r="M277" s="13">
        <v>2.3E-2</v>
      </c>
      <c r="N277" s="13">
        <v>4.9500000000000002E-2</v>
      </c>
      <c r="O277" s="24">
        <v>1191741.94</v>
      </c>
      <c r="P277" s="26">
        <v>95.03</v>
      </c>
      <c r="Q277" s="24">
        <v>0</v>
      </c>
      <c r="R277" s="24">
        <v>1132.5123699999999</v>
      </c>
      <c r="S277" s="13">
        <v>1.4193962160000001E-3</v>
      </c>
      <c r="T277" s="13">
        <f t="shared" si="7"/>
        <v>2.5756923072592368E-3</v>
      </c>
      <c r="U277" s="65">
        <f>+R277/'סכום נכסי הקרן'!$C$42</f>
        <v>9.2833210948157412E-4</v>
      </c>
    </row>
    <row r="278" spans="2:21" ht="13.5" thickBot="1" x14ac:dyDescent="0.25">
      <c r="B278" s="61" t="s">
        <v>796</v>
      </c>
      <c r="C278" s="14" t="s">
        <v>797</v>
      </c>
      <c r="D278" s="14" t="s">
        <v>160</v>
      </c>
      <c r="E278" s="14" t="s">
        <v>231</v>
      </c>
      <c r="F278" s="22">
        <v>1585</v>
      </c>
      <c r="G278" s="14" t="s">
        <v>469</v>
      </c>
      <c r="H278" s="14" t="s">
        <v>434</v>
      </c>
      <c r="I278" s="14" t="s">
        <v>96</v>
      </c>
      <c r="J278" s="57" t="s">
        <v>2507</v>
      </c>
      <c r="K278" s="24">
        <v>2.37</v>
      </c>
      <c r="L278" s="14" t="s">
        <v>49</v>
      </c>
      <c r="M278" s="13">
        <v>2.1499999999999998E-2</v>
      </c>
      <c r="N278" s="13">
        <v>5.1799999999999999E-2</v>
      </c>
      <c r="O278" s="24">
        <v>1657351.63</v>
      </c>
      <c r="P278" s="26">
        <v>93.26</v>
      </c>
      <c r="Q278" s="24">
        <v>14.48517</v>
      </c>
      <c r="R278" s="24">
        <v>1560.1313</v>
      </c>
      <c r="S278" s="13">
        <v>1.608300006E-3</v>
      </c>
      <c r="T278" s="13">
        <f t="shared" si="7"/>
        <v>3.5482333740198819E-3</v>
      </c>
      <c r="U278" s="65">
        <f>+R278/'סכום נכסי הקרן'!$C$42</f>
        <v>1.2788557716126587E-3</v>
      </c>
    </row>
    <row r="279" spans="2:21" ht="13.5" thickBot="1" x14ac:dyDescent="0.25">
      <c r="B279" s="61" t="s">
        <v>798</v>
      </c>
      <c r="C279" s="14" t="s">
        <v>799</v>
      </c>
      <c r="D279" s="14" t="s">
        <v>160</v>
      </c>
      <c r="E279" s="14" t="s">
        <v>231</v>
      </c>
      <c r="F279" s="22">
        <v>1382</v>
      </c>
      <c r="G279" s="14" t="s">
        <v>293</v>
      </c>
      <c r="H279" s="14" t="s">
        <v>504</v>
      </c>
      <c r="I279" s="14" t="s">
        <v>96</v>
      </c>
      <c r="J279" s="57" t="s">
        <v>2507</v>
      </c>
      <c r="K279" s="24">
        <v>1.46</v>
      </c>
      <c r="L279" s="14" t="s">
        <v>49</v>
      </c>
      <c r="M279" s="13">
        <v>3.2500000000000001E-2</v>
      </c>
      <c r="N279" s="13">
        <v>5.74E-2</v>
      </c>
      <c r="O279" s="24">
        <v>18574.18</v>
      </c>
      <c r="P279" s="26">
        <v>97.29</v>
      </c>
      <c r="Q279" s="24">
        <v>0</v>
      </c>
      <c r="R279" s="24">
        <v>18.070820000000001</v>
      </c>
      <c r="S279" s="13">
        <v>3.5085683010975597E-5</v>
      </c>
      <c r="T279" s="13">
        <f t="shared" si="7"/>
        <v>4.1098775865791534E-5</v>
      </c>
      <c r="U279" s="65">
        <f>+R279/'סכום נכסי הקרן'!$C$42</f>
        <v>1.4812838159694293E-5</v>
      </c>
    </row>
    <row r="280" spans="2:21" ht="13.5" thickBot="1" x14ac:dyDescent="0.25">
      <c r="B280" s="61" t="s">
        <v>800</v>
      </c>
      <c r="C280" s="14" t="s">
        <v>801</v>
      </c>
      <c r="D280" s="14" t="s">
        <v>160</v>
      </c>
      <c r="E280" s="14" t="s">
        <v>231</v>
      </c>
      <c r="F280" s="22">
        <v>1382</v>
      </c>
      <c r="G280" s="14" t="s">
        <v>293</v>
      </c>
      <c r="H280" s="14" t="s">
        <v>504</v>
      </c>
      <c r="I280" s="14" t="s">
        <v>96</v>
      </c>
      <c r="J280" s="57" t="s">
        <v>2507</v>
      </c>
      <c r="K280" s="24">
        <v>2.17</v>
      </c>
      <c r="L280" s="14" t="s">
        <v>49</v>
      </c>
      <c r="M280" s="13">
        <v>5.7000000000000002E-2</v>
      </c>
      <c r="N280" s="13">
        <v>5.6500000000000002E-2</v>
      </c>
      <c r="O280" s="24">
        <v>944440.15</v>
      </c>
      <c r="P280" s="26">
        <v>100.54</v>
      </c>
      <c r="Q280" s="24">
        <v>0</v>
      </c>
      <c r="R280" s="24">
        <v>949.54012999999998</v>
      </c>
      <c r="S280" s="13">
        <v>1.688359573E-3</v>
      </c>
      <c r="T280" s="13">
        <f t="shared" si="7"/>
        <v>2.1595554035978748E-3</v>
      </c>
      <c r="U280" s="65">
        <f>+R280/'סכום נכסי הקרן'!$C$42</f>
        <v>7.783478708672367E-4</v>
      </c>
    </row>
    <row r="281" spans="2:21" ht="13.5" thickBot="1" x14ac:dyDescent="0.25">
      <c r="B281" s="61" t="s">
        <v>802</v>
      </c>
      <c r="C281" s="14" t="s">
        <v>803</v>
      </c>
      <c r="D281" s="14" t="s">
        <v>160</v>
      </c>
      <c r="E281" s="14" t="s">
        <v>231</v>
      </c>
      <c r="F281" s="22">
        <v>1636</v>
      </c>
      <c r="G281" s="14" t="s">
        <v>293</v>
      </c>
      <c r="H281" s="14" t="s">
        <v>504</v>
      </c>
      <c r="I281" s="14" t="s">
        <v>96</v>
      </c>
      <c r="J281" s="57" t="s">
        <v>2507</v>
      </c>
      <c r="K281" s="24">
        <v>1.93</v>
      </c>
      <c r="L281" s="14" t="s">
        <v>49</v>
      </c>
      <c r="M281" s="13">
        <v>2.8000000000000001E-2</v>
      </c>
      <c r="N281" s="13">
        <v>5.4399999999999997E-2</v>
      </c>
      <c r="O281" s="24">
        <v>149912.43</v>
      </c>
      <c r="P281" s="26">
        <v>95.26</v>
      </c>
      <c r="Q281" s="24">
        <v>0</v>
      </c>
      <c r="R281" s="24">
        <v>142.80658</v>
      </c>
      <c r="S281" s="13">
        <v>5.75227566E-4</v>
      </c>
      <c r="T281" s="13">
        <f t="shared" ref="T281:T344" si="8">+R281/$R$11</f>
        <v>3.247874542262181E-4</v>
      </c>
      <c r="U281" s="65">
        <f>+R281/'סכום נכסי הקרן'!$C$42</f>
        <v>1.1706003145841947E-4</v>
      </c>
    </row>
    <row r="282" spans="2:21" ht="13.5" thickBot="1" x14ac:dyDescent="0.25">
      <c r="B282" s="61" t="s">
        <v>804</v>
      </c>
      <c r="C282" s="14" t="s">
        <v>805</v>
      </c>
      <c r="D282" s="14" t="s">
        <v>160</v>
      </c>
      <c r="E282" s="14" t="s">
        <v>231</v>
      </c>
      <c r="F282" s="22">
        <v>1636</v>
      </c>
      <c r="G282" s="14" t="s">
        <v>293</v>
      </c>
      <c r="H282" s="14" t="s">
        <v>504</v>
      </c>
      <c r="I282" s="14" t="s">
        <v>96</v>
      </c>
      <c r="J282" s="57" t="s">
        <v>2507</v>
      </c>
      <c r="K282" s="24">
        <v>3.19</v>
      </c>
      <c r="L282" s="14" t="s">
        <v>49</v>
      </c>
      <c r="M282" s="13">
        <v>5.6500000000000002E-2</v>
      </c>
      <c r="N282" s="13">
        <v>6.0199999999999997E-2</v>
      </c>
      <c r="O282" s="24">
        <v>714800</v>
      </c>
      <c r="P282" s="26">
        <v>100.53</v>
      </c>
      <c r="Q282" s="24">
        <v>0</v>
      </c>
      <c r="R282" s="24">
        <v>718.58843999999999</v>
      </c>
      <c r="S282" s="13">
        <v>1.6927862860000001E-3</v>
      </c>
      <c r="T282" s="13">
        <f t="shared" si="8"/>
        <v>1.6342980138869616E-3</v>
      </c>
      <c r="U282" s="65">
        <f>+R282/'סכום נכסי הקרן'!$C$42</f>
        <v>5.8903438057305603E-4</v>
      </c>
    </row>
    <row r="283" spans="2:21" ht="13.5" thickBot="1" x14ac:dyDescent="0.25">
      <c r="B283" s="61" t="s">
        <v>806</v>
      </c>
      <c r="C283" s="14" t="s">
        <v>807</v>
      </c>
      <c r="D283" s="14" t="s">
        <v>160</v>
      </c>
      <c r="E283" s="14" t="s">
        <v>231</v>
      </c>
      <c r="F283" s="22">
        <v>2063</v>
      </c>
      <c r="G283" s="14" t="s">
        <v>519</v>
      </c>
      <c r="H283" s="14" t="s">
        <v>504</v>
      </c>
      <c r="I283" s="14" t="s">
        <v>96</v>
      </c>
      <c r="J283" s="57" t="s">
        <v>2507</v>
      </c>
      <c r="K283" s="24">
        <v>1.48</v>
      </c>
      <c r="L283" s="14" t="s">
        <v>49</v>
      </c>
      <c r="M283" s="13">
        <v>3.9E-2</v>
      </c>
      <c r="N283" s="13">
        <v>5.2299999999999999E-2</v>
      </c>
      <c r="O283" s="24">
        <v>182000</v>
      </c>
      <c r="P283" s="26">
        <v>99.15</v>
      </c>
      <c r="Q283" s="24">
        <v>0</v>
      </c>
      <c r="R283" s="24">
        <v>180.453</v>
      </c>
      <c r="S283" s="13">
        <v>1.8943331499999999E-4</v>
      </c>
      <c r="T283" s="13">
        <f t="shared" si="8"/>
        <v>4.1040735292087899E-4</v>
      </c>
      <c r="U283" s="65">
        <f>+R283/'סכום נכסי הקרן'!$C$42</f>
        <v>1.4791919151600837E-4</v>
      </c>
    </row>
    <row r="284" spans="2:21" ht="13.5" thickBot="1" x14ac:dyDescent="0.25">
      <c r="B284" s="61" t="s">
        <v>808</v>
      </c>
      <c r="C284" s="14" t="s">
        <v>809</v>
      </c>
      <c r="D284" s="14" t="s">
        <v>160</v>
      </c>
      <c r="E284" s="14" t="s">
        <v>231</v>
      </c>
      <c r="F284" s="22">
        <v>739</v>
      </c>
      <c r="G284" s="14" t="s">
        <v>519</v>
      </c>
      <c r="H284" s="14" t="s">
        <v>504</v>
      </c>
      <c r="I284" s="14" t="s">
        <v>96</v>
      </c>
      <c r="J284" s="57" t="s">
        <v>2507</v>
      </c>
      <c r="K284" s="24">
        <v>3.14</v>
      </c>
      <c r="L284" s="14" t="s">
        <v>49</v>
      </c>
      <c r="M284" s="13">
        <v>0.04</v>
      </c>
      <c r="N284" s="13">
        <v>4.7399999999999998E-2</v>
      </c>
      <c r="O284" s="24">
        <v>270000</v>
      </c>
      <c r="P284" s="26">
        <v>99.77</v>
      </c>
      <c r="Q284" s="24">
        <v>0</v>
      </c>
      <c r="R284" s="24">
        <v>269.37900000000002</v>
      </c>
      <c r="S284" s="13">
        <v>3.4871873900000001E-4</v>
      </c>
      <c r="T284" s="13">
        <f t="shared" si="8"/>
        <v>6.1265327992592793E-4</v>
      </c>
      <c r="U284" s="65">
        <f>+R284/'סכום נכסי הקרן'!$C$42</f>
        <v>2.2081275396580171E-4</v>
      </c>
    </row>
    <row r="285" spans="2:21" ht="13.5" thickBot="1" x14ac:dyDescent="0.25">
      <c r="B285" s="61" t="s">
        <v>810</v>
      </c>
      <c r="C285" s="14" t="s">
        <v>811</v>
      </c>
      <c r="D285" s="14" t="s">
        <v>160</v>
      </c>
      <c r="E285" s="14" t="s">
        <v>231</v>
      </c>
      <c r="F285" s="22">
        <v>1761</v>
      </c>
      <c r="G285" s="14" t="s">
        <v>526</v>
      </c>
      <c r="H285" s="14" t="s">
        <v>504</v>
      </c>
      <c r="I285" s="14" t="s">
        <v>96</v>
      </c>
      <c r="J285" s="57" t="s">
        <v>2507</v>
      </c>
      <c r="K285" s="24">
        <v>1.42</v>
      </c>
      <c r="L285" s="14" t="s">
        <v>49</v>
      </c>
      <c r="M285" s="13">
        <v>4.7500000000000001E-2</v>
      </c>
      <c r="N285" s="13">
        <v>6.93E-2</v>
      </c>
      <c r="O285" s="24">
        <v>1243070.58</v>
      </c>
      <c r="P285" s="26">
        <v>98.47</v>
      </c>
      <c r="Q285" s="24">
        <v>0</v>
      </c>
      <c r="R285" s="24">
        <v>1224.0516</v>
      </c>
      <c r="S285" s="13">
        <v>1.500728988E-3</v>
      </c>
      <c r="T285" s="13">
        <f t="shared" si="8"/>
        <v>2.7838815480738287E-3</v>
      </c>
      <c r="U285" s="65">
        <f>+R285/'סכום נכסי הקרן'!$C$42</f>
        <v>1.0033677636053513E-3</v>
      </c>
    </row>
    <row r="286" spans="2:21" ht="13.5" thickBot="1" x14ac:dyDescent="0.25">
      <c r="B286" s="61" t="s">
        <v>812</v>
      </c>
      <c r="C286" s="14" t="s">
        <v>813</v>
      </c>
      <c r="D286" s="14" t="s">
        <v>160</v>
      </c>
      <c r="E286" s="14" t="s">
        <v>231</v>
      </c>
      <c r="F286" s="22">
        <v>259</v>
      </c>
      <c r="G286" s="14" t="s">
        <v>306</v>
      </c>
      <c r="H286" s="14" t="s">
        <v>504</v>
      </c>
      <c r="I286" s="14" t="s">
        <v>96</v>
      </c>
      <c r="J286" s="57" t="s">
        <v>2507</v>
      </c>
      <c r="K286" s="24">
        <v>0.5</v>
      </c>
      <c r="L286" s="14" t="s">
        <v>49</v>
      </c>
      <c r="M286" s="13">
        <v>5.8999999999999997E-2</v>
      </c>
      <c r="N286" s="13">
        <v>5.0799999999999998E-2</v>
      </c>
      <c r="O286" s="24">
        <v>155000</v>
      </c>
      <c r="P286" s="26">
        <v>100.45</v>
      </c>
      <c r="Q286" s="24">
        <v>0</v>
      </c>
      <c r="R286" s="24">
        <v>155.69749999999999</v>
      </c>
      <c r="S286" s="13">
        <v>5.8906977600000005E-4</v>
      </c>
      <c r="T286" s="13">
        <f t="shared" si="8"/>
        <v>3.5410549467949302E-4</v>
      </c>
      <c r="U286" s="65">
        <f>+R286/'סכום נכסי הקרן'!$C$42</f>
        <v>1.2762685198397205E-4</v>
      </c>
    </row>
    <row r="287" spans="2:21" ht="13.5" thickBot="1" x14ac:dyDescent="0.25">
      <c r="B287" s="61" t="s">
        <v>814</v>
      </c>
      <c r="C287" s="14" t="s">
        <v>815</v>
      </c>
      <c r="D287" s="14" t="s">
        <v>160</v>
      </c>
      <c r="E287" s="14" t="s">
        <v>231</v>
      </c>
      <c r="F287" s="22">
        <v>259</v>
      </c>
      <c r="G287" s="14" t="s">
        <v>306</v>
      </c>
      <c r="H287" s="14" t="s">
        <v>504</v>
      </c>
      <c r="I287" s="14" t="s">
        <v>96</v>
      </c>
      <c r="J287" s="57" t="s">
        <v>2507</v>
      </c>
      <c r="K287" s="24">
        <v>3.77</v>
      </c>
      <c r="L287" s="14" t="s">
        <v>49</v>
      </c>
      <c r="M287" s="13">
        <v>0.05</v>
      </c>
      <c r="N287" s="13">
        <v>5.4300000000000001E-2</v>
      </c>
      <c r="O287" s="24">
        <v>94226.38</v>
      </c>
      <c r="P287" s="26">
        <v>100.01</v>
      </c>
      <c r="Q287" s="24">
        <v>0</v>
      </c>
      <c r="R287" s="24">
        <v>94.235799999999998</v>
      </c>
      <c r="S287" s="13">
        <v>9.1046684879176804E-5</v>
      </c>
      <c r="T287" s="13">
        <f t="shared" si="8"/>
        <v>2.1432209621553185E-4</v>
      </c>
      <c r="U287" s="65">
        <f>+R287/'סכום נכסי הקרן'!$C$42</f>
        <v>7.7246060458203858E-5</v>
      </c>
    </row>
    <row r="288" spans="2:21" ht="13.5" thickBot="1" x14ac:dyDescent="0.25">
      <c r="B288" s="61" t="s">
        <v>816</v>
      </c>
      <c r="C288" s="14" t="s">
        <v>817</v>
      </c>
      <c r="D288" s="14" t="s">
        <v>160</v>
      </c>
      <c r="E288" s="14" t="s">
        <v>231</v>
      </c>
      <c r="F288" s="22">
        <v>1193</v>
      </c>
      <c r="G288" s="14" t="s">
        <v>500</v>
      </c>
      <c r="H288" s="14" t="s">
        <v>501</v>
      </c>
      <c r="I288" s="14" t="s">
        <v>276</v>
      </c>
      <c r="J288" s="57" t="s">
        <v>2507</v>
      </c>
      <c r="K288" s="24">
        <v>0.82</v>
      </c>
      <c r="L288" s="14" t="s">
        <v>49</v>
      </c>
      <c r="M288" s="13">
        <v>3.0499999999999999E-2</v>
      </c>
      <c r="N288" s="13">
        <v>4.8399999999999999E-2</v>
      </c>
      <c r="O288" s="24">
        <v>300000</v>
      </c>
      <c r="P288" s="26">
        <v>98.63</v>
      </c>
      <c r="Q288" s="24">
        <v>0</v>
      </c>
      <c r="R288" s="24">
        <v>295.89</v>
      </c>
      <c r="S288" s="13">
        <v>4.4693736170000001E-3</v>
      </c>
      <c r="T288" s="13">
        <f t="shared" si="8"/>
        <v>6.7294770192658968E-4</v>
      </c>
      <c r="U288" s="65">
        <f>+R288/'סכום נכסי הקרן'!$C$42</f>
        <v>2.425440950146116E-4</v>
      </c>
    </row>
    <row r="289" spans="2:21" ht="13.5" thickBot="1" x14ac:dyDescent="0.25">
      <c r="B289" s="61" t="s">
        <v>818</v>
      </c>
      <c r="C289" s="14" t="s">
        <v>819</v>
      </c>
      <c r="D289" s="14" t="s">
        <v>160</v>
      </c>
      <c r="E289" s="14" t="s">
        <v>231</v>
      </c>
      <c r="F289" s="22">
        <v>1193</v>
      </c>
      <c r="G289" s="14" t="s">
        <v>500</v>
      </c>
      <c r="H289" s="14" t="s">
        <v>501</v>
      </c>
      <c r="I289" s="14" t="s">
        <v>276</v>
      </c>
      <c r="J289" s="57" t="s">
        <v>2507</v>
      </c>
      <c r="K289" s="24">
        <v>1.02</v>
      </c>
      <c r="L289" s="14" t="s">
        <v>49</v>
      </c>
      <c r="M289" s="13">
        <v>4.1700000000000001E-2</v>
      </c>
      <c r="N289" s="13">
        <v>5.1299999999999998E-2</v>
      </c>
      <c r="O289" s="24">
        <v>137500</v>
      </c>
      <c r="P289" s="26">
        <v>99.12</v>
      </c>
      <c r="Q289" s="24">
        <v>0</v>
      </c>
      <c r="R289" s="24">
        <v>136.29</v>
      </c>
      <c r="S289" s="13">
        <v>7.1880804299999997E-4</v>
      </c>
      <c r="T289" s="13">
        <f t="shared" si="8"/>
        <v>3.0996668456377335E-4</v>
      </c>
      <c r="U289" s="65">
        <f>+R289/'סכום נכסי הקרן'!$C$42</f>
        <v>1.1171832339565858E-4</v>
      </c>
    </row>
    <row r="290" spans="2:21" ht="13.5" thickBot="1" x14ac:dyDescent="0.25">
      <c r="B290" s="61" t="s">
        <v>820</v>
      </c>
      <c r="C290" s="14" t="s">
        <v>821</v>
      </c>
      <c r="D290" s="14" t="s">
        <v>160</v>
      </c>
      <c r="E290" s="14" t="s">
        <v>231</v>
      </c>
      <c r="F290" s="22">
        <v>1772</v>
      </c>
      <c r="G290" s="14" t="s">
        <v>338</v>
      </c>
      <c r="H290" s="14" t="s">
        <v>504</v>
      </c>
      <c r="I290" s="14" t="s">
        <v>96</v>
      </c>
      <c r="J290" s="57" t="s">
        <v>2507</v>
      </c>
      <c r="K290" s="24">
        <v>2.34</v>
      </c>
      <c r="L290" s="14" t="s">
        <v>49</v>
      </c>
      <c r="M290" s="13">
        <v>4.3499999999999997E-2</v>
      </c>
      <c r="N290" s="13">
        <v>6.7400000000000002E-2</v>
      </c>
      <c r="O290" s="24">
        <v>1126080</v>
      </c>
      <c r="P290" s="26">
        <v>96.61</v>
      </c>
      <c r="Q290" s="24">
        <v>0</v>
      </c>
      <c r="R290" s="24">
        <v>1087.90589</v>
      </c>
      <c r="S290" s="13">
        <v>2.3218144320000002E-3</v>
      </c>
      <c r="T290" s="13">
        <f t="shared" si="8"/>
        <v>2.4742430247318304E-3</v>
      </c>
      <c r="U290" s="65">
        <f>+R290/'סכום נכסי הקרן'!$C$42</f>
        <v>8.9176771621587623E-4</v>
      </c>
    </row>
    <row r="291" spans="2:21" ht="13.5" thickBot="1" x14ac:dyDescent="0.25">
      <c r="B291" s="61" t="s">
        <v>822</v>
      </c>
      <c r="C291" s="14" t="s">
        <v>823</v>
      </c>
      <c r="D291" s="14" t="s">
        <v>160</v>
      </c>
      <c r="E291" s="14" t="s">
        <v>231</v>
      </c>
      <c r="F291" s="22">
        <v>576</v>
      </c>
      <c r="G291" s="14" t="s">
        <v>519</v>
      </c>
      <c r="H291" s="14" t="s">
        <v>504</v>
      </c>
      <c r="I291" s="14" t="s">
        <v>96</v>
      </c>
      <c r="J291" s="57" t="s">
        <v>2507</v>
      </c>
      <c r="K291" s="24">
        <v>1.72</v>
      </c>
      <c r="L291" s="14" t="s">
        <v>49</v>
      </c>
      <c r="M291" s="13">
        <v>3.5999999999999997E-2</v>
      </c>
      <c r="N291" s="13">
        <v>4.6899999999999997E-2</v>
      </c>
      <c r="O291" s="24">
        <v>287914.84000000003</v>
      </c>
      <c r="P291" s="26">
        <v>99.16</v>
      </c>
      <c r="Q291" s="24">
        <v>0</v>
      </c>
      <c r="R291" s="24">
        <v>285.49635999999998</v>
      </c>
      <c r="S291" s="13">
        <v>9.4567894700000005E-4</v>
      </c>
      <c r="T291" s="13">
        <f t="shared" si="8"/>
        <v>6.4930926820915317E-4</v>
      </c>
      <c r="U291" s="65">
        <f>+R291/'סכום נכסי הקרן'!$C$42</f>
        <v>2.3402432074813532E-4</v>
      </c>
    </row>
    <row r="292" spans="2:21" ht="13.5" thickBot="1" x14ac:dyDescent="0.25">
      <c r="B292" s="61" t="s">
        <v>824</v>
      </c>
      <c r="C292" s="14" t="s">
        <v>825</v>
      </c>
      <c r="D292" s="14" t="s">
        <v>160</v>
      </c>
      <c r="E292" s="14" t="s">
        <v>231</v>
      </c>
      <c r="F292" s="22">
        <v>576</v>
      </c>
      <c r="G292" s="14" t="s">
        <v>519</v>
      </c>
      <c r="H292" s="14" t="s">
        <v>504</v>
      </c>
      <c r="I292" s="14" t="s">
        <v>96</v>
      </c>
      <c r="J292" s="57" t="s">
        <v>2507</v>
      </c>
      <c r="K292" s="24">
        <v>2.89</v>
      </c>
      <c r="L292" s="14" t="s">
        <v>49</v>
      </c>
      <c r="M292" s="13">
        <v>2.1999999999999999E-2</v>
      </c>
      <c r="N292" s="13">
        <v>4.7E-2</v>
      </c>
      <c r="O292" s="24">
        <v>607034.67000000004</v>
      </c>
      <c r="P292" s="26">
        <v>93.24</v>
      </c>
      <c r="Q292" s="24">
        <v>0</v>
      </c>
      <c r="R292" s="24">
        <v>565.99913000000004</v>
      </c>
      <c r="S292" s="13">
        <v>5.2511649600000003E-4</v>
      </c>
      <c r="T292" s="13">
        <f t="shared" si="8"/>
        <v>1.2872615290342665E-3</v>
      </c>
      <c r="U292" s="65">
        <f>+R292/'סכום נכסי הקרן'!$C$42</f>
        <v>4.6395534409715615E-4</v>
      </c>
    </row>
    <row r="293" spans="2:21" ht="13.5" thickBot="1" x14ac:dyDescent="0.25">
      <c r="B293" s="61" t="s">
        <v>826</v>
      </c>
      <c r="C293" s="14" t="s">
        <v>827</v>
      </c>
      <c r="D293" s="14" t="s">
        <v>160</v>
      </c>
      <c r="E293" s="14" t="s">
        <v>231</v>
      </c>
      <c r="F293" s="22">
        <v>576</v>
      </c>
      <c r="G293" s="14" t="s">
        <v>519</v>
      </c>
      <c r="H293" s="14" t="s">
        <v>504</v>
      </c>
      <c r="I293" s="14" t="s">
        <v>96</v>
      </c>
      <c r="J293" s="57" t="s">
        <v>2507</v>
      </c>
      <c r="K293" s="24">
        <v>4.28</v>
      </c>
      <c r="L293" s="14" t="s">
        <v>49</v>
      </c>
      <c r="M293" s="13">
        <v>2.7400000000000001E-2</v>
      </c>
      <c r="N293" s="13">
        <v>4.8399999999999999E-2</v>
      </c>
      <c r="O293" s="24">
        <v>150000</v>
      </c>
      <c r="P293" s="26">
        <v>92.75</v>
      </c>
      <c r="Q293" s="24">
        <v>0</v>
      </c>
      <c r="R293" s="24">
        <v>139.125</v>
      </c>
      <c r="S293" s="13">
        <v>2.0000000000000001E-4</v>
      </c>
      <c r="T293" s="13">
        <f t="shared" si="8"/>
        <v>3.1641437368798133E-4</v>
      </c>
      <c r="U293" s="65">
        <f>+R293/'סכום נכסי הקרן'!$C$42</f>
        <v>1.1404220223362683E-4</v>
      </c>
    </row>
    <row r="294" spans="2:21" ht="13.5" thickBot="1" x14ac:dyDescent="0.25">
      <c r="B294" s="61" t="s">
        <v>828</v>
      </c>
      <c r="C294" s="14" t="s">
        <v>829</v>
      </c>
      <c r="D294" s="14" t="s">
        <v>160</v>
      </c>
      <c r="E294" s="14" t="s">
        <v>231</v>
      </c>
      <c r="F294" s="22">
        <v>573</v>
      </c>
      <c r="G294" s="14" t="s">
        <v>500</v>
      </c>
      <c r="H294" s="14" t="s">
        <v>504</v>
      </c>
      <c r="I294" s="14" t="s">
        <v>96</v>
      </c>
      <c r="J294" s="57" t="s">
        <v>2507</v>
      </c>
      <c r="K294" s="24">
        <v>3.57</v>
      </c>
      <c r="L294" s="14" t="s">
        <v>49</v>
      </c>
      <c r="M294" s="13">
        <v>0.05</v>
      </c>
      <c r="N294" s="13">
        <v>5.3999999999999999E-2</v>
      </c>
      <c r="O294" s="24">
        <v>2000000</v>
      </c>
      <c r="P294" s="26">
        <v>98.87</v>
      </c>
      <c r="Q294" s="24">
        <v>0</v>
      </c>
      <c r="R294" s="24">
        <v>1977.4</v>
      </c>
      <c r="S294" s="13">
        <v>6.7720854630000001E-3</v>
      </c>
      <c r="T294" s="13">
        <f t="shared" si="8"/>
        <v>4.4972347351706328E-3</v>
      </c>
      <c r="U294" s="65">
        <f>+R294/'סכום נכסי הקרן'!$C$42</f>
        <v>1.6208952431034948E-3</v>
      </c>
    </row>
    <row r="295" spans="2:21" ht="13.5" thickBot="1" x14ac:dyDescent="0.25">
      <c r="B295" s="61" t="s">
        <v>830</v>
      </c>
      <c r="C295" s="14" t="s">
        <v>831</v>
      </c>
      <c r="D295" s="14" t="s">
        <v>160</v>
      </c>
      <c r="E295" s="14" t="s">
        <v>231</v>
      </c>
      <c r="F295" s="22">
        <v>1630</v>
      </c>
      <c r="G295" s="14" t="s">
        <v>338</v>
      </c>
      <c r="H295" s="14" t="s">
        <v>504</v>
      </c>
      <c r="I295" s="14" t="s">
        <v>96</v>
      </c>
      <c r="J295" s="57" t="s">
        <v>2507</v>
      </c>
      <c r="K295" s="24">
        <v>1.86</v>
      </c>
      <c r="L295" s="14" t="s">
        <v>49</v>
      </c>
      <c r="M295" s="13">
        <v>3.95E-2</v>
      </c>
      <c r="N295" s="13">
        <v>6.13E-2</v>
      </c>
      <c r="O295" s="24">
        <v>25000</v>
      </c>
      <c r="P295" s="26">
        <v>96.6</v>
      </c>
      <c r="Q295" s="24">
        <v>0</v>
      </c>
      <c r="R295" s="24">
        <v>24.15</v>
      </c>
      <c r="S295" s="13">
        <v>7.9645877353211499E-5</v>
      </c>
      <c r="T295" s="13">
        <f t="shared" si="8"/>
        <v>5.492475920621562E-5</v>
      </c>
      <c r="U295" s="65">
        <f>+R295/'סכום נכסי הקרן'!$C$42</f>
        <v>1.9796004916025789E-5</v>
      </c>
    </row>
    <row r="296" spans="2:21" ht="13.5" thickBot="1" x14ac:dyDescent="0.25">
      <c r="B296" s="61" t="s">
        <v>832</v>
      </c>
      <c r="C296" s="14" t="s">
        <v>833</v>
      </c>
      <c r="D296" s="14" t="s">
        <v>160</v>
      </c>
      <c r="E296" s="14" t="s">
        <v>231</v>
      </c>
      <c r="F296" s="22">
        <v>1597</v>
      </c>
      <c r="G296" s="14" t="s">
        <v>367</v>
      </c>
      <c r="H296" s="14" t="s">
        <v>501</v>
      </c>
      <c r="I296" s="14" t="s">
        <v>276</v>
      </c>
      <c r="J296" s="57" t="s">
        <v>2507</v>
      </c>
      <c r="K296" s="24">
        <v>3.93</v>
      </c>
      <c r="L296" s="14" t="s">
        <v>49</v>
      </c>
      <c r="M296" s="13">
        <v>3.2599999999999997E-2</v>
      </c>
      <c r="N296" s="13">
        <v>4.7699999999999999E-2</v>
      </c>
      <c r="O296" s="24">
        <v>1081752</v>
      </c>
      <c r="P296" s="26">
        <v>96.74</v>
      </c>
      <c r="Q296" s="24">
        <v>0</v>
      </c>
      <c r="R296" s="24">
        <v>1046.4868799999999</v>
      </c>
      <c r="S296" s="13">
        <v>1.0974332230000001E-3</v>
      </c>
      <c r="T296" s="13">
        <f t="shared" si="8"/>
        <v>2.380043059894984E-3</v>
      </c>
      <c r="U296" s="65">
        <f>+R296/'סכום נכסי הקרן'!$C$42</f>
        <v>8.5781612509467861E-4</v>
      </c>
    </row>
    <row r="297" spans="2:21" ht="13.5" thickBot="1" x14ac:dyDescent="0.25">
      <c r="B297" s="61" t="s">
        <v>834</v>
      </c>
      <c r="C297" s="14" t="s">
        <v>835</v>
      </c>
      <c r="D297" s="14" t="s">
        <v>160</v>
      </c>
      <c r="E297" s="14" t="s">
        <v>231</v>
      </c>
      <c r="F297" s="22">
        <v>1597</v>
      </c>
      <c r="G297" s="14" t="s">
        <v>367</v>
      </c>
      <c r="H297" s="14" t="s">
        <v>501</v>
      </c>
      <c r="I297" s="14" t="s">
        <v>276</v>
      </c>
      <c r="J297" s="57" t="s">
        <v>2507</v>
      </c>
      <c r="K297" s="24">
        <v>5.16</v>
      </c>
      <c r="L297" s="14" t="s">
        <v>49</v>
      </c>
      <c r="M297" s="13">
        <v>5.1700000000000003E-2</v>
      </c>
      <c r="N297" s="13">
        <v>5.0799999999999998E-2</v>
      </c>
      <c r="O297" s="24">
        <v>260000</v>
      </c>
      <c r="P297" s="26">
        <v>101.22</v>
      </c>
      <c r="Q297" s="24">
        <v>0</v>
      </c>
      <c r="R297" s="24">
        <v>263.17200000000003</v>
      </c>
      <c r="S297" s="13">
        <v>4.2608003E-4</v>
      </c>
      <c r="T297" s="13">
        <f t="shared" si="8"/>
        <v>5.9853659336721245E-4</v>
      </c>
      <c r="U297" s="65">
        <f>+R297/'סכום נכסי הקרן'!$C$42</f>
        <v>2.1572481183272627E-4</v>
      </c>
    </row>
    <row r="298" spans="2:21" ht="13.5" thickBot="1" x14ac:dyDescent="0.25">
      <c r="B298" s="61" t="s">
        <v>836</v>
      </c>
      <c r="C298" s="14" t="s">
        <v>837</v>
      </c>
      <c r="D298" s="14" t="s">
        <v>160</v>
      </c>
      <c r="E298" s="14" t="s">
        <v>231</v>
      </c>
      <c r="F298" s="22">
        <v>238</v>
      </c>
      <c r="G298" s="14" t="s">
        <v>293</v>
      </c>
      <c r="H298" s="14" t="s">
        <v>504</v>
      </c>
      <c r="I298" s="14" t="s">
        <v>96</v>
      </c>
      <c r="J298" s="57" t="s">
        <v>2507</v>
      </c>
      <c r="K298" s="24">
        <v>2.61</v>
      </c>
      <c r="L298" s="14" t="s">
        <v>49</v>
      </c>
      <c r="M298" s="13">
        <v>2.3900000000000001E-2</v>
      </c>
      <c r="N298" s="13">
        <v>4.6600000000000003E-2</v>
      </c>
      <c r="O298" s="24">
        <v>83333.38</v>
      </c>
      <c r="P298" s="26">
        <v>94.44</v>
      </c>
      <c r="Q298" s="24">
        <v>0</v>
      </c>
      <c r="R298" s="24">
        <v>78.700040000000001</v>
      </c>
      <c r="S298" s="13">
        <v>4.4820187000000001E-4</v>
      </c>
      <c r="T298" s="13">
        <f t="shared" si="8"/>
        <v>1.789888507875585E-4</v>
      </c>
      <c r="U298" s="65">
        <f>+R298/'סכום נכסי הקרן'!$C$42</f>
        <v>6.4511237214551814E-5</v>
      </c>
    </row>
    <row r="299" spans="2:21" ht="13.5" thickBot="1" x14ac:dyDescent="0.25">
      <c r="B299" s="61" t="s">
        <v>838</v>
      </c>
      <c r="C299" s="14" t="s">
        <v>839</v>
      </c>
      <c r="D299" s="14" t="s">
        <v>160</v>
      </c>
      <c r="E299" s="14" t="s">
        <v>231</v>
      </c>
      <c r="F299" s="22">
        <v>1654</v>
      </c>
      <c r="G299" s="14" t="s">
        <v>338</v>
      </c>
      <c r="H299" s="14" t="s">
        <v>504</v>
      </c>
      <c r="I299" s="14" t="s">
        <v>96</v>
      </c>
      <c r="J299" s="57" t="s">
        <v>2507</v>
      </c>
      <c r="K299" s="24">
        <v>2.19</v>
      </c>
      <c r="L299" s="14" t="s">
        <v>49</v>
      </c>
      <c r="M299" s="13">
        <v>5.7000000000000002E-2</v>
      </c>
      <c r="N299" s="13">
        <v>6.6199999999999995E-2</v>
      </c>
      <c r="O299" s="24">
        <v>205957.45</v>
      </c>
      <c r="P299" s="26">
        <v>100.63</v>
      </c>
      <c r="Q299" s="24">
        <v>0</v>
      </c>
      <c r="R299" s="24">
        <v>207.25497999999999</v>
      </c>
      <c r="S299" s="13">
        <v>9.3410327300000003E-4</v>
      </c>
      <c r="T299" s="13">
        <f t="shared" si="8"/>
        <v>4.71363555726254E-4</v>
      </c>
      <c r="U299" s="65">
        <f>+R299/'סכום נכסי הקרן'!$C$42</f>
        <v>1.6988905188202179E-4</v>
      </c>
    </row>
    <row r="300" spans="2:21" ht="13.5" thickBot="1" x14ac:dyDescent="0.25">
      <c r="B300" s="61" t="s">
        <v>840</v>
      </c>
      <c r="C300" s="14" t="s">
        <v>841</v>
      </c>
      <c r="D300" s="14" t="s">
        <v>160</v>
      </c>
      <c r="E300" s="14" t="s">
        <v>231</v>
      </c>
      <c r="F300" s="22">
        <v>2066</v>
      </c>
      <c r="G300" s="14" t="s">
        <v>439</v>
      </c>
      <c r="H300" s="14" t="s">
        <v>504</v>
      </c>
      <c r="I300" s="14" t="s">
        <v>96</v>
      </c>
      <c r="J300" s="57" t="s">
        <v>2507</v>
      </c>
      <c r="K300" s="24">
        <v>1.55</v>
      </c>
      <c r="L300" s="14" t="s">
        <v>49</v>
      </c>
      <c r="M300" s="13">
        <v>3.5499999999999997E-2</v>
      </c>
      <c r="N300" s="13">
        <v>4.8899999999999999E-2</v>
      </c>
      <c r="O300" s="24">
        <v>108571.43</v>
      </c>
      <c r="P300" s="26">
        <v>98.03</v>
      </c>
      <c r="Q300" s="24">
        <v>1.9271400000000001</v>
      </c>
      <c r="R300" s="24">
        <v>108.35971000000001</v>
      </c>
      <c r="S300" s="13">
        <v>2.77783781E-4</v>
      </c>
      <c r="T300" s="13">
        <f t="shared" si="8"/>
        <v>2.4644434697330665E-4</v>
      </c>
      <c r="U300" s="65">
        <f>+R300/'סכום נכסי הקרן'!$C$42</f>
        <v>8.8823575646340748E-5</v>
      </c>
    </row>
    <row r="301" spans="2:21" ht="13.5" thickBot="1" x14ac:dyDescent="0.25">
      <c r="B301" s="61" t="s">
        <v>842</v>
      </c>
      <c r="C301" s="14" t="s">
        <v>843</v>
      </c>
      <c r="D301" s="14" t="s">
        <v>160</v>
      </c>
      <c r="E301" s="14" t="s">
        <v>231</v>
      </c>
      <c r="F301" s="22">
        <v>1628</v>
      </c>
      <c r="G301" s="14" t="s">
        <v>338</v>
      </c>
      <c r="H301" s="14" t="s">
        <v>504</v>
      </c>
      <c r="I301" s="14" t="s">
        <v>96</v>
      </c>
      <c r="J301" s="57" t="s">
        <v>2507</v>
      </c>
      <c r="K301" s="24">
        <v>0.9</v>
      </c>
      <c r="L301" s="14" t="s">
        <v>49</v>
      </c>
      <c r="M301" s="13">
        <v>3.9E-2</v>
      </c>
      <c r="N301" s="13">
        <v>6.13E-2</v>
      </c>
      <c r="O301" s="24">
        <v>703376.28</v>
      </c>
      <c r="P301" s="26">
        <v>98.47</v>
      </c>
      <c r="Q301" s="24">
        <v>0</v>
      </c>
      <c r="R301" s="24">
        <v>692.61461999999995</v>
      </c>
      <c r="S301" s="13">
        <v>1.7778342040000001E-3</v>
      </c>
      <c r="T301" s="13">
        <f t="shared" si="8"/>
        <v>1.5752253095736865E-3</v>
      </c>
      <c r="U301" s="65">
        <f>+R301/'סכום נכסי הקרן'!$C$42</f>
        <v>5.6774337152924769E-4</v>
      </c>
    </row>
    <row r="302" spans="2:21" ht="13.5" thickBot="1" x14ac:dyDescent="0.25">
      <c r="B302" s="61" t="s">
        <v>844</v>
      </c>
      <c r="C302" s="14" t="s">
        <v>845</v>
      </c>
      <c r="D302" s="14" t="s">
        <v>160</v>
      </c>
      <c r="E302" s="14" t="s">
        <v>231</v>
      </c>
      <c r="F302" s="22">
        <v>1363</v>
      </c>
      <c r="G302" s="14" t="s">
        <v>306</v>
      </c>
      <c r="H302" s="14" t="s">
        <v>504</v>
      </c>
      <c r="I302" s="14" t="s">
        <v>96</v>
      </c>
      <c r="J302" s="57" t="s">
        <v>2507</v>
      </c>
      <c r="K302" s="24">
        <v>4.51</v>
      </c>
      <c r="L302" s="14" t="s">
        <v>49</v>
      </c>
      <c r="M302" s="13">
        <v>2.4299999999999999E-2</v>
      </c>
      <c r="N302" s="13">
        <v>4.9099999999999998E-2</v>
      </c>
      <c r="O302" s="24">
        <v>1110000</v>
      </c>
      <c r="P302" s="26">
        <v>89.9</v>
      </c>
      <c r="Q302" s="24">
        <v>0</v>
      </c>
      <c r="R302" s="24">
        <v>997.89</v>
      </c>
      <c r="S302" s="13">
        <v>7.5787835000000003E-4</v>
      </c>
      <c r="T302" s="13">
        <f t="shared" si="8"/>
        <v>2.2695183422066461E-3</v>
      </c>
      <c r="U302" s="65">
        <f>+R302/'סכום נכסי הקרן'!$C$42</f>
        <v>8.1798075965436746E-4</v>
      </c>
    </row>
    <row r="303" spans="2:21" ht="13.5" thickBot="1" x14ac:dyDescent="0.25">
      <c r="B303" s="61" t="s">
        <v>846</v>
      </c>
      <c r="C303" s="14" t="s">
        <v>847</v>
      </c>
      <c r="D303" s="14" t="s">
        <v>160</v>
      </c>
      <c r="E303" s="14" t="s">
        <v>231</v>
      </c>
      <c r="F303" s="22">
        <v>2095</v>
      </c>
      <c r="G303" s="14" t="s">
        <v>439</v>
      </c>
      <c r="H303" s="14" t="s">
        <v>504</v>
      </c>
      <c r="I303" s="14" t="s">
        <v>96</v>
      </c>
      <c r="J303" s="57" t="s">
        <v>2507</v>
      </c>
      <c r="K303" s="24">
        <v>0.48</v>
      </c>
      <c r="L303" s="14" t="s">
        <v>49</v>
      </c>
      <c r="M303" s="13">
        <v>2.1600000000000001E-2</v>
      </c>
      <c r="N303" s="13">
        <v>5.0700000000000002E-2</v>
      </c>
      <c r="O303" s="24">
        <v>550000.22</v>
      </c>
      <c r="P303" s="26">
        <v>98.7</v>
      </c>
      <c r="Q303" s="24">
        <v>0</v>
      </c>
      <c r="R303" s="24">
        <v>542.85022000000004</v>
      </c>
      <c r="S303" s="13">
        <v>4.3001838959999998E-3</v>
      </c>
      <c r="T303" s="13">
        <f t="shared" si="8"/>
        <v>1.2346135659851419E-3</v>
      </c>
      <c r="U303" s="65">
        <f>+R303/'סכום נכסי הקרן'!$C$42</f>
        <v>4.4497994301389985E-4</v>
      </c>
    </row>
    <row r="304" spans="2:21" ht="13.5" thickBot="1" x14ac:dyDescent="0.25">
      <c r="B304" s="61" t="s">
        <v>848</v>
      </c>
      <c r="C304" s="14" t="s">
        <v>849</v>
      </c>
      <c r="D304" s="14" t="s">
        <v>160</v>
      </c>
      <c r="E304" s="14" t="s">
        <v>231</v>
      </c>
      <c r="F304" s="22">
        <v>2095</v>
      </c>
      <c r="G304" s="14" t="s">
        <v>439</v>
      </c>
      <c r="H304" s="14" t="s">
        <v>504</v>
      </c>
      <c r="I304" s="14" t="s">
        <v>96</v>
      </c>
      <c r="J304" s="57" t="s">
        <v>2507</v>
      </c>
      <c r="K304" s="24">
        <v>2.4500000000000002</v>
      </c>
      <c r="L304" s="14" t="s">
        <v>49</v>
      </c>
      <c r="M304" s="13">
        <v>0.04</v>
      </c>
      <c r="N304" s="13">
        <v>4.5999999999999999E-2</v>
      </c>
      <c r="O304" s="24">
        <v>3275555.56</v>
      </c>
      <c r="P304" s="26">
        <v>100.63</v>
      </c>
      <c r="Q304" s="24">
        <v>0</v>
      </c>
      <c r="R304" s="24">
        <v>3296.1915600000002</v>
      </c>
      <c r="S304" s="13">
        <v>4.8122683890000004E-3</v>
      </c>
      <c r="T304" s="13">
        <f t="shared" si="8"/>
        <v>7.4965849991950415E-3</v>
      </c>
      <c r="U304" s="65">
        <f>+R304/'סכום נכסי הקרן'!$C$42</f>
        <v>2.7019223323363445E-3</v>
      </c>
    </row>
    <row r="305" spans="2:21" ht="13.5" thickBot="1" x14ac:dyDescent="0.25">
      <c r="B305" s="61" t="s">
        <v>850</v>
      </c>
      <c r="C305" s="14" t="s">
        <v>851</v>
      </c>
      <c r="D305" s="14" t="s">
        <v>160</v>
      </c>
      <c r="E305" s="14" t="s">
        <v>231</v>
      </c>
      <c r="F305" s="22">
        <v>2095</v>
      </c>
      <c r="G305" s="14" t="s">
        <v>439</v>
      </c>
      <c r="H305" s="14" t="s">
        <v>504</v>
      </c>
      <c r="I305" s="14" t="s">
        <v>96</v>
      </c>
      <c r="J305" s="57" t="s">
        <v>2507</v>
      </c>
      <c r="K305" s="24">
        <v>4.1500000000000004</v>
      </c>
      <c r="L305" s="14" t="s">
        <v>49</v>
      </c>
      <c r="M305" s="13">
        <v>2.0799999999999999E-2</v>
      </c>
      <c r="N305" s="13">
        <v>4.8500000000000001E-2</v>
      </c>
      <c r="O305" s="24">
        <v>127000</v>
      </c>
      <c r="P305" s="26">
        <v>90.31</v>
      </c>
      <c r="Q305" s="24">
        <v>0</v>
      </c>
      <c r="R305" s="24">
        <v>114.69370000000001</v>
      </c>
      <c r="S305" s="13">
        <v>6.4009838299999996E-4</v>
      </c>
      <c r="T305" s="13">
        <f t="shared" si="8"/>
        <v>2.6084984906707799E-4</v>
      </c>
      <c r="U305" s="65">
        <f>+R305/'סכום נכסי הקרן'!$C$42</f>
        <v>9.4015612796570893E-5</v>
      </c>
    </row>
    <row r="306" spans="2:21" ht="13.5" thickBot="1" x14ac:dyDescent="0.25">
      <c r="B306" s="61" t="s">
        <v>852</v>
      </c>
      <c r="C306" s="14" t="s">
        <v>853</v>
      </c>
      <c r="D306" s="14" t="s">
        <v>160</v>
      </c>
      <c r="E306" s="14" t="s">
        <v>231</v>
      </c>
      <c r="F306" s="22">
        <v>1633</v>
      </c>
      <c r="G306" s="14" t="s">
        <v>854</v>
      </c>
      <c r="H306" s="14" t="s">
        <v>504</v>
      </c>
      <c r="I306" s="14" t="s">
        <v>96</v>
      </c>
      <c r="J306" s="57" t="s">
        <v>2507</v>
      </c>
      <c r="K306" s="24">
        <v>3.26</v>
      </c>
      <c r="L306" s="14" t="s">
        <v>49</v>
      </c>
      <c r="M306" s="13">
        <v>2.6200000000000001E-2</v>
      </c>
      <c r="N306" s="13">
        <v>4.8899999999999999E-2</v>
      </c>
      <c r="O306" s="24">
        <v>500000</v>
      </c>
      <c r="P306" s="26">
        <v>93.06</v>
      </c>
      <c r="Q306" s="24">
        <v>6.55</v>
      </c>
      <c r="R306" s="24">
        <v>471.85</v>
      </c>
      <c r="S306" s="13">
        <v>9.9865517199999995E-4</v>
      </c>
      <c r="T306" s="13">
        <f t="shared" si="8"/>
        <v>1.0731365478862461E-3</v>
      </c>
      <c r="U306" s="65">
        <f>+R306/'סכום נכסי הקרן'!$C$42</f>
        <v>3.8678032793485585E-4</v>
      </c>
    </row>
    <row r="307" spans="2:21" ht="13.5" thickBot="1" x14ac:dyDescent="0.25">
      <c r="B307" s="61" t="s">
        <v>855</v>
      </c>
      <c r="C307" s="14" t="s">
        <v>856</v>
      </c>
      <c r="D307" s="14" t="s">
        <v>160</v>
      </c>
      <c r="E307" s="14" t="s">
        <v>231</v>
      </c>
      <c r="F307" s="22">
        <v>1633</v>
      </c>
      <c r="G307" s="14" t="s">
        <v>854</v>
      </c>
      <c r="H307" s="14" t="s">
        <v>504</v>
      </c>
      <c r="I307" s="14" t="s">
        <v>96</v>
      </c>
      <c r="J307" s="57" t="s">
        <v>2507</v>
      </c>
      <c r="K307" s="24">
        <v>6.24</v>
      </c>
      <c r="L307" s="14" t="s">
        <v>49</v>
      </c>
      <c r="M307" s="13">
        <v>2.3400000000000001E-2</v>
      </c>
      <c r="N307" s="13">
        <v>5.2499999999999998E-2</v>
      </c>
      <c r="O307" s="24">
        <v>124133.33</v>
      </c>
      <c r="P307" s="26">
        <v>83.69</v>
      </c>
      <c r="Q307" s="24">
        <v>0</v>
      </c>
      <c r="R307" s="24">
        <v>103.88718</v>
      </c>
      <c r="S307" s="13">
        <v>1.2591715599999999E-4</v>
      </c>
      <c r="T307" s="13">
        <f t="shared" si="8"/>
        <v>2.3627239528417306E-4</v>
      </c>
      <c r="U307" s="65">
        <f>+R307/'סכום נכסי הקרן'!$C$42</f>
        <v>8.5157396521410187E-5</v>
      </c>
    </row>
    <row r="308" spans="2:21" ht="13.5" thickBot="1" x14ac:dyDescent="0.25">
      <c r="B308" s="61" t="s">
        <v>857</v>
      </c>
      <c r="C308" s="14" t="s">
        <v>858</v>
      </c>
      <c r="D308" s="14" t="s">
        <v>160</v>
      </c>
      <c r="E308" s="14" t="s">
        <v>231</v>
      </c>
      <c r="F308" s="22">
        <v>715</v>
      </c>
      <c r="G308" s="14" t="s">
        <v>500</v>
      </c>
      <c r="H308" s="14" t="s">
        <v>544</v>
      </c>
      <c r="I308" s="14" t="s">
        <v>276</v>
      </c>
      <c r="J308" s="57" t="s">
        <v>2507</v>
      </c>
      <c r="K308" s="24">
        <v>2.09</v>
      </c>
      <c r="L308" s="14" t="s">
        <v>49</v>
      </c>
      <c r="M308" s="13">
        <v>2.9499999999999998E-2</v>
      </c>
      <c r="N308" s="13">
        <v>5.3499999999999999E-2</v>
      </c>
      <c r="O308" s="24">
        <v>705405.41</v>
      </c>
      <c r="P308" s="26">
        <v>95.31</v>
      </c>
      <c r="Q308" s="24">
        <v>0</v>
      </c>
      <c r="R308" s="24">
        <v>672.32190000000003</v>
      </c>
      <c r="S308" s="13">
        <v>2.2791538130000001E-3</v>
      </c>
      <c r="T308" s="13">
        <f t="shared" si="8"/>
        <v>1.5290732284292084E-3</v>
      </c>
      <c r="U308" s="65">
        <f>+R308/'סכום נכסי הקרן'!$C$42</f>
        <v>5.5110921894624431E-4</v>
      </c>
    </row>
    <row r="309" spans="2:21" ht="13.5" thickBot="1" x14ac:dyDescent="0.25">
      <c r="B309" s="61" t="s">
        <v>859</v>
      </c>
      <c r="C309" s="14" t="s">
        <v>860</v>
      </c>
      <c r="D309" s="14" t="s">
        <v>160</v>
      </c>
      <c r="E309" s="14" t="s">
        <v>231</v>
      </c>
      <c r="F309" s="22">
        <v>715</v>
      </c>
      <c r="G309" s="14" t="s">
        <v>500</v>
      </c>
      <c r="H309" s="14" t="s">
        <v>544</v>
      </c>
      <c r="I309" s="14" t="s">
        <v>276</v>
      </c>
      <c r="J309" s="57" t="s">
        <v>2507</v>
      </c>
      <c r="K309" s="24">
        <v>2.97</v>
      </c>
      <c r="L309" s="14" t="s">
        <v>49</v>
      </c>
      <c r="M309" s="13">
        <v>2.5499999999999998E-2</v>
      </c>
      <c r="N309" s="13">
        <v>5.5300000000000002E-2</v>
      </c>
      <c r="O309" s="24">
        <v>200000</v>
      </c>
      <c r="P309" s="26">
        <v>91.82</v>
      </c>
      <c r="Q309" s="24">
        <v>0</v>
      </c>
      <c r="R309" s="24">
        <v>183.64</v>
      </c>
      <c r="S309" s="13">
        <v>3.4347146600000001E-4</v>
      </c>
      <c r="T309" s="13">
        <f t="shared" si="8"/>
        <v>4.176556016823783E-4</v>
      </c>
      <c r="U309" s="65">
        <f>+R309/'סכום נכסי הקרן'!$C$42</f>
        <v>1.5053160839664497E-4</v>
      </c>
    </row>
    <row r="310" spans="2:21" ht="13.5" thickBot="1" x14ac:dyDescent="0.25">
      <c r="B310" s="61" t="s">
        <v>861</v>
      </c>
      <c r="C310" s="14" t="s">
        <v>862</v>
      </c>
      <c r="D310" s="14" t="s">
        <v>160</v>
      </c>
      <c r="E310" s="14" t="s">
        <v>231</v>
      </c>
      <c r="F310" s="22">
        <v>720</v>
      </c>
      <c r="G310" s="14" t="s">
        <v>640</v>
      </c>
      <c r="H310" s="14" t="s">
        <v>544</v>
      </c>
      <c r="I310" s="14" t="s">
        <v>276</v>
      </c>
      <c r="J310" s="57" t="s">
        <v>2507</v>
      </c>
      <c r="K310" s="24">
        <v>4.45</v>
      </c>
      <c r="L310" s="14" t="s">
        <v>49</v>
      </c>
      <c r="M310" s="13">
        <v>1.4999999999999999E-2</v>
      </c>
      <c r="N310" s="13">
        <v>5.33E-2</v>
      </c>
      <c r="O310" s="24">
        <v>518020</v>
      </c>
      <c r="P310" s="26">
        <v>85.17</v>
      </c>
      <c r="Q310" s="24">
        <v>0</v>
      </c>
      <c r="R310" s="24">
        <v>441.19763</v>
      </c>
      <c r="S310" s="13">
        <v>1.3421250350000001E-3</v>
      </c>
      <c r="T310" s="13">
        <f t="shared" si="8"/>
        <v>1.0034233370643071E-3</v>
      </c>
      <c r="U310" s="65">
        <f>+R310/'סכום נכסי הקרן'!$C$42</f>
        <v>3.616542630401212E-4</v>
      </c>
    </row>
    <row r="311" spans="2:21" ht="13.5" thickBot="1" x14ac:dyDescent="0.25">
      <c r="B311" s="61" t="s">
        <v>863</v>
      </c>
      <c r="C311" s="14" t="s">
        <v>864</v>
      </c>
      <c r="D311" s="14" t="s">
        <v>160</v>
      </c>
      <c r="E311" s="14" t="s">
        <v>231</v>
      </c>
      <c r="F311" s="22">
        <v>720</v>
      </c>
      <c r="G311" s="14" t="s">
        <v>640</v>
      </c>
      <c r="H311" s="14" t="s">
        <v>544</v>
      </c>
      <c r="I311" s="14" t="s">
        <v>276</v>
      </c>
      <c r="J311" s="57" t="s">
        <v>2507</v>
      </c>
      <c r="K311" s="24">
        <v>2.21</v>
      </c>
      <c r="L311" s="14" t="s">
        <v>49</v>
      </c>
      <c r="M311" s="13">
        <v>3.4500000000000003E-2</v>
      </c>
      <c r="N311" s="13">
        <v>5.04E-2</v>
      </c>
      <c r="O311" s="24">
        <v>1890000</v>
      </c>
      <c r="P311" s="26">
        <v>97.85</v>
      </c>
      <c r="Q311" s="24">
        <v>0</v>
      </c>
      <c r="R311" s="24">
        <v>1849.365</v>
      </c>
      <c r="S311" s="13">
        <v>2.5946532200000001E-3</v>
      </c>
      <c r="T311" s="13">
        <f t="shared" si="8"/>
        <v>4.2060425386916339E-3</v>
      </c>
      <c r="U311" s="65">
        <f>+R311/'סכום נכסי הקרן'!$C$42</f>
        <v>1.5159436286346184E-3</v>
      </c>
    </row>
    <row r="312" spans="2:21" ht="13.5" thickBot="1" x14ac:dyDescent="0.25">
      <c r="B312" s="61" t="s">
        <v>865</v>
      </c>
      <c r="C312" s="14" t="s">
        <v>866</v>
      </c>
      <c r="D312" s="14" t="s">
        <v>160</v>
      </c>
      <c r="E312" s="14" t="s">
        <v>231</v>
      </c>
      <c r="F312" s="22">
        <v>720</v>
      </c>
      <c r="G312" s="14" t="s">
        <v>640</v>
      </c>
      <c r="H312" s="14" t="s">
        <v>544</v>
      </c>
      <c r="I312" s="14" t="s">
        <v>276</v>
      </c>
      <c r="J312" s="57" t="s">
        <v>2507</v>
      </c>
      <c r="K312" s="24">
        <v>4.58</v>
      </c>
      <c r="L312" s="14" t="s">
        <v>49</v>
      </c>
      <c r="M312" s="13">
        <v>7.4999999999999997E-3</v>
      </c>
      <c r="N312" s="13">
        <v>5.4100000000000002E-2</v>
      </c>
      <c r="O312" s="24">
        <v>2261000</v>
      </c>
      <c r="P312" s="26">
        <v>81.5</v>
      </c>
      <c r="Q312" s="24">
        <v>0</v>
      </c>
      <c r="R312" s="24">
        <v>1842.7149999999999</v>
      </c>
      <c r="S312" s="13">
        <v>4.2539786689999998E-3</v>
      </c>
      <c r="T312" s="13">
        <f t="shared" si="8"/>
        <v>4.1909183296348499E-3</v>
      </c>
      <c r="U312" s="65">
        <f>+R312/'סכום נכסי הקרן'!$C$42</f>
        <v>1.5104925548171618E-3</v>
      </c>
    </row>
    <row r="313" spans="2:21" ht="13.5" thickBot="1" x14ac:dyDescent="0.25">
      <c r="B313" s="61" t="s">
        <v>867</v>
      </c>
      <c r="C313" s="14" t="s">
        <v>868</v>
      </c>
      <c r="D313" s="14" t="s">
        <v>160</v>
      </c>
      <c r="E313" s="14" t="s">
        <v>231</v>
      </c>
      <c r="F313" s="22">
        <v>1581</v>
      </c>
      <c r="G313" s="14" t="s">
        <v>640</v>
      </c>
      <c r="H313" s="14" t="s">
        <v>562</v>
      </c>
      <c r="I313" s="14" t="s">
        <v>96</v>
      </c>
      <c r="J313" s="57" t="s">
        <v>2507</v>
      </c>
      <c r="K313" s="24">
        <v>3.56</v>
      </c>
      <c r="L313" s="14" t="s">
        <v>49</v>
      </c>
      <c r="M313" s="13">
        <v>2.5000000000000001E-3</v>
      </c>
      <c r="N313" s="13">
        <v>5.16E-2</v>
      </c>
      <c r="O313" s="24">
        <v>50000</v>
      </c>
      <c r="P313" s="26">
        <v>84.4</v>
      </c>
      <c r="Q313" s="24">
        <v>0</v>
      </c>
      <c r="R313" s="24">
        <v>42.2</v>
      </c>
      <c r="S313" s="13">
        <v>8.82453644710043E-5</v>
      </c>
      <c r="T313" s="13">
        <f t="shared" si="8"/>
        <v>9.5976183788915094E-5</v>
      </c>
      <c r="U313" s="65">
        <f>+R313/'סכום נכסי הקרן'!$C$42</f>
        <v>3.4591776706264526E-5</v>
      </c>
    </row>
    <row r="314" spans="2:21" ht="13.5" thickBot="1" x14ac:dyDescent="0.25">
      <c r="B314" s="61" t="s">
        <v>869</v>
      </c>
      <c r="C314" s="14" t="s">
        <v>870</v>
      </c>
      <c r="D314" s="14" t="s">
        <v>160</v>
      </c>
      <c r="E314" s="14" t="s">
        <v>231</v>
      </c>
      <c r="F314" s="22">
        <v>1172</v>
      </c>
      <c r="G314" s="14" t="s">
        <v>338</v>
      </c>
      <c r="H314" s="14" t="s">
        <v>544</v>
      </c>
      <c r="I314" s="14" t="s">
        <v>276</v>
      </c>
      <c r="J314" s="57" t="s">
        <v>2507</v>
      </c>
      <c r="K314" s="24">
        <v>3</v>
      </c>
      <c r="L314" s="14" t="s">
        <v>49</v>
      </c>
      <c r="M314" s="13">
        <v>3.2500000000000001E-2</v>
      </c>
      <c r="N314" s="13">
        <v>5.6599999999999998E-2</v>
      </c>
      <c r="O314" s="24">
        <v>100000</v>
      </c>
      <c r="P314" s="26">
        <v>94.06</v>
      </c>
      <c r="Q314" s="24">
        <v>0</v>
      </c>
      <c r="R314" s="24">
        <v>94.06</v>
      </c>
      <c r="S314" s="13">
        <v>2.9132690600000002E-4</v>
      </c>
      <c r="T314" s="13">
        <f t="shared" si="8"/>
        <v>2.1392227126031642E-4</v>
      </c>
      <c r="U314" s="65">
        <f>+R314/'סכום נכסי הקרן'!$C$42</f>
        <v>7.7101955378939364E-5</v>
      </c>
    </row>
    <row r="315" spans="2:21" ht="13.5" thickBot="1" x14ac:dyDescent="0.25">
      <c r="B315" s="61" t="s">
        <v>871</v>
      </c>
      <c r="C315" s="14" t="s">
        <v>872</v>
      </c>
      <c r="D315" s="14" t="s">
        <v>160</v>
      </c>
      <c r="E315" s="14" t="s">
        <v>231</v>
      </c>
      <c r="F315" s="22">
        <v>1172</v>
      </c>
      <c r="G315" s="14" t="s">
        <v>338</v>
      </c>
      <c r="H315" s="14" t="s">
        <v>544</v>
      </c>
      <c r="I315" s="14" t="s">
        <v>276</v>
      </c>
      <c r="J315" s="57" t="s">
        <v>2507</v>
      </c>
      <c r="K315" s="24">
        <v>3.17</v>
      </c>
      <c r="L315" s="14" t="s">
        <v>49</v>
      </c>
      <c r="M315" s="13">
        <v>2.3E-2</v>
      </c>
      <c r="N315" s="13">
        <v>5.0299999999999997E-2</v>
      </c>
      <c r="O315" s="24">
        <v>634963.19999999995</v>
      </c>
      <c r="P315" s="26">
        <v>92.64</v>
      </c>
      <c r="Q315" s="24">
        <v>0</v>
      </c>
      <c r="R315" s="24">
        <v>588.22991000000002</v>
      </c>
      <c r="S315" s="13">
        <v>1.1238651230000001E-3</v>
      </c>
      <c r="T315" s="13">
        <f t="shared" si="8"/>
        <v>1.3378213732771797E-3</v>
      </c>
      <c r="U315" s="65">
        <f>+R315/'סכום נכסי הקרן'!$C$42</f>
        <v>4.8217814451815357E-4</v>
      </c>
    </row>
    <row r="316" spans="2:21" ht="13.5" thickBot="1" x14ac:dyDescent="0.25">
      <c r="B316" s="61" t="s">
        <v>873</v>
      </c>
      <c r="C316" s="14" t="s">
        <v>874</v>
      </c>
      <c r="D316" s="14" t="s">
        <v>160</v>
      </c>
      <c r="E316" s="14" t="s">
        <v>231</v>
      </c>
      <c r="F316" s="22">
        <v>1618</v>
      </c>
      <c r="G316" s="14" t="s">
        <v>500</v>
      </c>
      <c r="H316" s="14" t="s">
        <v>562</v>
      </c>
      <c r="I316" s="14" t="s">
        <v>96</v>
      </c>
      <c r="J316" s="57" t="s">
        <v>2507</v>
      </c>
      <c r="K316" s="24">
        <v>2.3199999999999998</v>
      </c>
      <c r="L316" s="14" t="s">
        <v>49</v>
      </c>
      <c r="M316" s="13">
        <v>4.2999999999999997E-2</v>
      </c>
      <c r="N316" s="13">
        <v>5.2299999999999999E-2</v>
      </c>
      <c r="O316" s="24">
        <v>100000</v>
      </c>
      <c r="P316" s="26">
        <v>99.99</v>
      </c>
      <c r="Q316" s="24">
        <v>0</v>
      </c>
      <c r="R316" s="24">
        <v>99.99</v>
      </c>
      <c r="S316" s="13">
        <v>9.0079111799779899E-5</v>
      </c>
      <c r="T316" s="13">
        <f t="shared" si="8"/>
        <v>2.2740897196809524E-4</v>
      </c>
      <c r="U316" s="65">
        <f>+R316/'סכום נכסי הקרן'!$C$42</f>
        <v>8.1962837745483172E-5</v>
      </c>
    </row>
    <row r="317" spans="2:21" ht="13.5" thickBot="1" x14ac:dyDescent="0.25">
      <c r="B317" s="61" t="s">
        <v>875</v>
      </c>
      <c r="C317" s="14" t="s">
        <v>876</v>
      </c>
      <c r="D317" s="14" t="s">
        <v>160</v>
      </c>
      <c r="E317" s="14" t="s">
        <v>231</v>
      </c>
      <c r="F317" s="22">
        <v>1618</v>
      </c>
      <c r="G317" s="14" t="s">
        <v>500</v>
      </c>
      <c r="H317" s="14" t="s">
        <v>562</v>
      </c>
      <c r="I317" s="14" t="s">
        <v>96</v>
      </c>
      <c r="J317" s="57" t="s">
        <v>2507</v>
      </c>
      <c r="K317" s="24">
        <v>0.84</v>
      </c>
      <c r="L317" s="14" t="s">
        <v>49</v>
      </c>
      <c r="M317" s="13">
        <v>4.2000000000000003E-2</v>
      </c>
      <c r="N317" s="13">
        <v>5.28E-2</v>
      </c>
      <c r="O317" s="24">
        <v>100000</v>
      </c>
      <c r="P317" s="26">
        <v>99.77</v>
      </c>
      <c r="Q317" s="24">
        <v>0</v>
      </c>
      <c r="R317" s="24">
        <v>99.77</v>
      </c>
      <c r="S317" s="13">
        <v>4.1422549700000002E-4</v>
      </c>
      <c r="T317" s="13">
        <f t="shared" si="8"/>
        <v>2.269086221947881E-4</v>
      </c>
      <c r="U317" s="65">
        <f>+R317/'סכום נכסי הקרן'!$C$42</f>
        <v>8.1782501468815444E-5</v>
      </c>
    </row>
    <row r="318" spans="2:21" ht="13.5" thickBot="1" x14ac:dyDescent="0.25">
      <c r="B318" s="61" t="s">
        <v>877</v>
      </c>
      <c r="C318" s="14" t="s">
        <v>878</v>
      </c>
      <c r="D318" s="14" t="s">
        <v>160</v>
      </c>
      <c r="E318" s="14" t="s">
        <v>231</v>
      </c>
      <c r="F318" s="22">
        <v>1513</v>
      </c>
      <c r="G318" s="14" t="s">
        <v>338</v>
      </c>
      <c r="H318" s="14" t="s">
        <v>562</v>
      </c>
      <c r="I318" s="14" t="s">
        <v>96</v>
      </c>
      <c r="J318" s="57" t="s">
        <v>2507</v>
      </c>
      <c r="K318" s="24">
        <v>2.66</v>
      </c>
      <c r="L318" s="14" t="s">
        <v>49</v>
      </c>
      <c r="M318" s="13">
        <v>6.8000000000000005E-2</v>
      </c>
      <c r="N318" s="13">
        <v>6.7900000000000002E-2</v>
      </c>
      <c r="O318" s="24">
        <v>649410.5</v>
      </c>
      <c r="P318" s="26">
        <v>100.32</v>
      </c>
      <c r="Q318" s="24">
        <v>0</v>
      </c>
      <c r="R318" s="24">
        <v>651.48860999999999</v>
      </c>
      <c r="S318" s="13">
        <v>1.9221574340000001E-3</v>
      </c>
      <c r="T318" s="13">
        <f t="shared" si="8"/>
        <v>1.4816917196621997E-3</v>
      </c>
      <c r="U318" s="65">
        <f>+R318/'סכום נכסי הקרן'!$C$42</f>
        <v>5.3403195554015766E-4</v>
      </c>
    </row>
    <row r="319" spans="2:21" ht="13.5" thickBot="1" x14ac:dyDescent="0.25">
      <c r="B319" s="61" t="s">
        <v>879</v>
      </c>
      <c r="C319" s="14" t="s">
        <v>880</v>
      </c>
      <c r="D319" s="14" t="s">
        <v>160</v>
      </c>
      <c r="E319" s="14" t="s">
        <v>231</v>
      </c>
      <c r="F319" s="22">
        <v>1072</v>
      </c>
      <c r="G319" s="14" t="s">
        <v>306</v>
      </c>
      <c r="H319" s="14" t="s">
        <v>544</v>
      </c>
      <c r="I319" s="14" t="s">
        <v>276</v>
      </c>
      <c r="J319" s="57" t="s">
        <v>2507</v>
      </c>
      <c r="K319" s="24">
        <v>2.13</v>
      </c>
      <c r="L319" s="14" t="s">
        <v>49</v>
      </c>
      <c r="M319" s="13">
        <v>3.2899999999999999E-2</v>
      </c>
      <c r="N319" s="13">
        <v>4.8500000000000001E-2</v>
      </c>
      <c r="O319" s="24">
        <v>169333.34</v>
      </c>
      <c r="P319" s="26">
        <v>97.69</v>
      </c>
      <c r="Q319" s="24">
        <v>0</v>
      </c>
      <c r="R319" s="24">
        <v>165.42174</v>
      </c>
      <c r="S319" s="13">
        <v>3.47527091E-4</v>
      </c>
      <c r="T319" s="13">
        <f t="shared" si="8"/>
        <v>3.76221500495785E-4</v>
      </c>
      <c r="U319" s="65">
        <f>+R319/'סכום נכסי הקרן'!$C$42</f>
        <v>1.3559791214316937E-4</v>
      </c>
    </row>
    <row r="320" spans="2:21" ht="13.5" thickBot="1" x14ac:dyDescent="0.25">
      <c r="B320" s="61" t="s">
        <v>881</v>
      </c>
      <c r="C320" s="14" t="s">
        <v>882</v>
      </c>
      <c r="D320" s="14" t="s">
        <v>160</v>
      </c>
      <c r="E320" s="14" t="s">
        <v>231</v>
      </c>
      <c r="F320" s="22">
        <v>1628</v>
      </c>
      <c r="G320" s="14" t="s">
        <v>338</v>
      </c>
      <c r="H320" s="14" t="s">
        <v>562</v>
      </c>
      <c r="I320" s="14" t="s">
        <v>96</v>
      </c>
      <c r="J320" s="57" t="s">
        <v>2507</v>
      </c>
      <c r="K320" s="24">
        <v>2.68</v>
      </c>
      <c r="L320" s="14" t="s">
        <v>49</v>
      </c>
      <c r="M320" s="13">
        <v>7.2400000000000006E-2</v>
      </c>
      <c r="N320" s="13">
        <v>7.5800000000000006E-2</v>
      </c>
      <c r="O320" s="24">
        <v>150000</v>
      </c>
      <c r="P320" s="26">
        <v>101.87</v>
      </c>
      <c r="Q320" s="24">
        <v>0</v>
      </c>
      <c r="R320" s="24">
        <v>152.80500000000001</v>
      </c>
      <c r="S320" s="13">
        <v>4.1726938900000002E-4</v>
      </c>
      <c r="T320" s="13">
        <f t="shared" si="8"/>
        <v>3.4752703231907985E-4</v>
      </c>
      <c r="U320" s="65">
        <f>+R320/'סכום נכסי הקרן'!$C$42</f>
        <v>1.2525583980096567E-4</v>
      </c>
    </row>
    <row r="321" spans="2:21" ht="13.5" thickBot="1" x14ac:dyDescent="0.25">
      <c r="B321" s="61" t="s">
        <v>883</v>
      </c>
      <c r="C321" s="14" t="s">
        <v>884</v>
      </c>
      <c r="D321" s="14" t="s">
        <v>160</v>
      </c>
      <c r="E321" s="14" t="s">
        <v>231</v>
      </c>
      <c r="F321" s="22">
        <v>1330</v>
      </c>
      <c r="G321" s="14" t="s">
        <v>500</v>
      </c>
      <c r="H321" s="14" t="s">
        <v>544</v>
      </c>
      <c r="I321" s="14" t="s">
        <v>276</v>
      </c>
      <c r="J321" s="57" t="s">
        <v>2507</v>
      </c>
      <c r="K321" s="24">
        <v>1.95</v>
      </c>
      <c r="L321" s="14" t="s">
        <v>49</v>
      </c>
      <c r="M321" s="13">
        <v>0.02</v>
      </c>
      <c r="N321" s="13">
        <v>5.1999999999999998E-2</v>
      </c>
      <c r="O321" s="24">
        <v>105000</v>
      </c>
      <c r="P321" s="26">
        <v>94.14</v>
      </c>
      <c r="Q321" s="24">
        <v>0</v>
      </c>
      <c r="R321" s="24">
        <v>98.846999999999994</v>
      </c>
      <c r="S321" s="13">
        <v>2.9999999999999997E-4</v>
      </c>
      <c r="T321" s="13">
        <f t="shared" si="8"/>
        <v>2.248094274640495E-4</v>
      </c>
      <c r="U321" s="65">
        <f>+R321/'סכום נכסי הקרן'!$C$42</f>
        <v>8.1025908817159459E-5</v>
      </c>
    </row>
    <row r="322" spans="2:21" ht="13.5" thickBot="1" x14ac:dyDescent="0.25">
      <c r="B322" s="61" t="s">
        <v>885</v>
      </c>
      <c r="C322" s="14" t="s">
        <v>886</v>
      </c>
      <c r="D322" s="14" t="s">
        <v>160</v>
      </c>
      <c r="E322" s="14" t="s">
        <v>231</v>
      </c>
      <c r="F322" s="22">
        <v>1661</v>
      </c>
      <c r="G322" s="14" t="s">
        <v>338</v>
      </c>
      <c r="H322" s="14" t="s">
        <v>544</v>
      </c>
      <c r="I322" s="14" t="s">
        <v>276</v>
      </c>
      <c r="J322" s="57" t="s">
        <v>2507</v>
      </c>
      <c r="K322" s="24">
        <v>1.91</v>
      </c>
      <c r="L322" s="14" t="s">
        <v>49</v>
      </c>
      <c r="M322" s="13">
        <v>4.99E-2</v>
      </c>
      <c r="N322" s="13">
        <v>4.6800000000000001E-2</v>
      </c>
      <c r="O322" s="24">
        <v>254975</v>
      </c>
      <c r="P322" s="26">
        <v>101.94</v>
      </c>
      <c r="Q322" s="24">
        <v>0</v>
      </c>
      <c r="R322" s="24">
        <v>259.92151000000001</v>
      </c>
      <c r="S322" s="13">
        <v>7.3111111099999999E-4</v>
      </c>
      <c r="T322" s="13">
        <f t="shared" si="8"/>
        <v>5.9114394820977093E-4</v>
      </c>
      <c r="U322" s="65">
        <f>+R322/'סכום נכסי הקרן'!$C$42</f>
        <v>2.1306035154206404E-4</v>
      </c>
    </row>
    <row r="323" spans="2:21" ht="13.5" thickBot="1" x14ac:dyDescent="0.25">
      <c r="B323" s="61" t="s">
        <v>887</v>
      </c>
      <c r="C323" s="14" t="s">
        <v>888</v>
      </c>
      <c r="D323" s="14" t="s">
        <v>160</v>
      </c>
      <c r="E323" s="14" t="s">
        <v>231</v>
      </c>
      <c r="F323" s="22">
        <v>1661</v>
      </c>
      <c r="G323" s="14" t="s">
        <v>338</v>
      </c>
      <c r="H323" s="14" t="s">
        <v>544</v>
      </c>
      <c r="I323" s="14" t="s">
        <v>276</v>
      </c>
      <c r="J323" s="57" t="s">
        <v>2507</v>
      </c>
      <c r="K323" s="24">
        <v>3.98</v>
      </c>
      <c r="L323" s="14" t="s">
        <v>49</v>
      </c>
      <c r="M323" s="13">
        <v>6.3700000000000007E-2</v>
      </c>
      <c r="N323" s="13">
        <v>5.8700000000000002E-2</v>
      </c>
      <c r="O323" s="24">
        <v>900000</v>
      </c>
      <c r="P323" s="26">
        <v>102.3</v>
      </c>
      <c r="Q323" s="24">
        <v>0</v>
      </c>
      <c r="R323" s="24">
        <v>920.7</v>
      </c>
      <c r="S323" s="13">
        <v>4.5719626920000004E-3</v>
      </c>
      <c r="T323" s="13">
        <f t="shared" si="8"/>
        <v>2.093963801290382E-3</v>
      </c>
      <c r="U323" s="65">
        <f>+R323/'סכום נכסי הקרן'!$C$42</f>
        <v>7.5470731785444911E-4</v>
      </c>
    </row>
    <row r="324" spans="2:21" ht="13.5" thickBot="1" x14ac:dyDescent="0.25">
      <c r="B324" s="61" t="s">
        <v>889</v>
      </c>
      <c r="C324" s="14" t="s">
        <v>890</v>
      </c>
      <c r="D324" s="14" t="s">
        <v>160</v>
      </c>
      <c r="E324" s="14" t="s">
        <v>231</v>
      </c>
      <c r="F324" s="22">
        <v>1661</v>
      </c>
      <c r="G324" s="14" t="s">
        <v>338</v>
      </c>
      <c r="H324" s="14" t="s">
        <v>544</v>
      </c>
      <c r="I324" s="14" t="s">
        <v>276</v>
      </c>
      <c r="J324" s="57" t="s">
        <v>2507</v>
      </c>
      <c r="K324" s="24">
        <v>2.37</v>
      </c>
      <c r="L324" s="14" t="s">
        <v>49</v>
      </c>
      <c r="M324" s="13">
        <v>2.6499999999999999E-2</v>
      </c>
      <c r="N324" s="13">
        <v>5.28E-2</v>
      </c>
      <c r="O324" s="24">
        <v>113143.07</v>
      </c>
      <c r="P324" s="26">
        <v>95.03</v>
      </c>
      <c r="Q324" s="24">
        <v>0</v>
      </c>
      <c r="R324" s="24">
        <v>107.51985999999999</v>
      </c>
      <c r="S324" s="13">
        <v>1.8410685399999999E-4</v>
      </c>
      <c r="T324" s="13">
        <f t="shared" si="8"/>
        <v>2.4453426171370661E-4</v>
      </c>
      <c r="U324" s="65">
        <f>+R324/'סכום נכסי הקרן'!$C$42</f>
        <v>8.8135141910161677E-5</v>
      </c>
    </row>
    <row r="325" spans="2:21" ht="13.5" thickBot="1" x14ac:dyDescent="0.25">
      <c r="B325" s="61" t="s">
        <v>891</v>
      </c>
      <c r="C325" s="14" t="s">
        <v>892</v>
      </c>
      <c r="D325" s="14" t="s">
        <v>160</v>
      </c>
      <c r="E325" s="14" t="s">
        <v>231</v>
      </c>
      <c r="F325" s="22">
        <v>1621</v>
      </c>
      <c r="G325" s="14" t="s">
        <v>583</v>
      </c>
      <c r="H325" s="14" t="s">
        <v>544</v>
      </c>
      <c r="I325" s="14" t="s">
        <v>276</v>
      </c>
      <c r="J325" s="57" t="s">
        <v>2507</v>
      </c>
      <c r="K325" s="24">
        <v>1.69</v>
      </c>
      <c r="L325" s="14" t="s">
        <v>49</v>
      </c>
      <c r="M325" s="13">
        <v>3.2500000000000001E-2</v>
      </c>
      <c r="N325" s="13">
        <v>5.3600000000000002E-2</v>
      </c>
      <c r="O325" s="24">
        <v>825134.04</v>
      </c>
      <c r="P325" s="26">
        <v>96.68</v>
      </c>
      <c r="Q325" s="24">
        <v>0</v>
      </c>
      <c r="R325" s="24">
        <v>797.73959000000002</v>
      </c>
      <c r="S325" s="13">
        <v>2.604448238E-3</v>
      </c>
      <c r="T325" s="13">
        <f t="shared" si="8"/>
        <v>1.8143128318846864E-3</v>
      </c>
      <c r="U325" s="65">
        <f>+R325/'סכום נכסי הקרן'!$C$42</f>
        <v>6.5391539732291505E-4</v>
      </c>
    </row>
    <row r="326" spans="2:21" ht="13.5" thickBot="1" x14ac:dyDescent="0.25">
      <c r="B326" s="61" t="s">
        <v>893</v>
      </c>
      <c r="C326" s="14" t="s">
        <v>894</v>
      </c>
      <c r="D326" s="14" t="s">
        <v>160</v>
      </c>
      <c r="E326" s="14" t="s">
        <v>231</v>
      </c>
      <c r="F326" s="22">
        <v>1621</v>
      </c>
      <c r="G326" s="14" t="s">
        <v>583</v>
      </c>
      <c r="H326" s="14" t="s">
        <v>544</v>
      </c>
      <c r="I326" s="14" t="s">
        <v>276</v>
      </c>
      <c r="J326" s="57" t="s">
        <v>2507</v>
      </c>
      <c r="K326" s="24">
        <v>3.54</v>
      </c>
      <c r="L326" s="14" t="s">
        <v>49</v>
      </c>
      <c r="M326" s="13">
        <v>2.1600000000000001E-2</v>
      </c>
      <c r="N326" s="13">
        <v>6.0499999999999998E-2</v>
      </c>
      <c r="O326" s="24">
        <v>208886.44</v>
      </c>
      <c r="P326" s="26">
        <v>87.98</v>
      </c>
      <c r="Q326" s="24">
        <v>0</v>
      </c>
      <c r="R326" s="24">
        <v>183.77829</v>
      </c>
      <c r="S326" s="13">
        <v>2.6945795699999999E-4</v>
      </c>
      <c r="T326" s="13">
        <f t="shared" si="8"/>
        <v>4.1797011700124489E-4</v>
      </c>
      <c r="U326" s="65">
        <f>+R326/'סכום נכסי הקרן'!$C$42</f>
        <v>1.5064496614073761E-4</v>
      </c>
    </row>
    <row r="327" spans="2:21" ht="13.5" thickBot="1" x14ac:dyDescent="0.25">
      <c r="B327" s="61" t="s">
        <v>895</v>
      </c>
      <c r="C327" s="14" t="s">
        <v>896</v>
      </c>
      <c r="D327" s="14" t="s">
        <v>160</v>
      </c>
      <c r="E327" s="14" t="s">
        <v>231</v>
      </c>
      <c r="F327" s="22">
        <v>2384</v>
      </c>
      <c r="G327" s="14" t="s">
        <v>500</v>
      </c>
      <c r="H327" s="14" t="s">
        <v>562</v>
      </c>
      <c r="I327" s="14" t="s">
        <v>96</v>
      </c>
      <c r="J327" s="57" t="s">
        <v>2507</v>
      </c>
      <c r="K327" s="24">
        <v>3.52</v>
      </c>
      <c r="L327" s="14" t="s">
        <v>49</v>
      </c>
      <c r="M327" s="13">
        <v>5.3400000000000003E-2</v>
      </c>
      <c r="N327" s="13">
        <v>5.6899999999999999E-2</v>
      </c>
      <c r="O327" s="24">
        <v>124000</v>
      </c>
      <c r="P327" s="26">
        <v>99.52</v>
      </c>
      <c r="Q327" s="24">
        <v>0</v>
      </c>
      <c r="R327" s="24">
        <v>123.40479999999999</v>
      </c>
      <c r="S327" s="13">
        <v>3.1E-4</v>
      </c>
      <c r="T327" s="13">
        <f t="shared" si="8"/>
        <v>2.8066165320460448E-4</v>
      </c>
      <c r="U327" s="65">
        <f>+R327/'סכום נכסי הקרן'!$C$42</f>
        <v>1.0115619161329934E-4</v>
      </c>
    </row>
    <row r="328" spans="2:21" ht="13.5" thickBot="1" x14ac:dyDescent="0.25">
      <c r="B328" s="61" t="s">
        <v>897</v>
      </c>
      <c r="C328" s="14" t="s">
        <v>898</v>
      </c>
      <c r="D328" s="14" t="s">
        <v>160</v>
      </c>
      <c r="E328" s="14" t="s">
        <v>231</v>
      </c>
      <c r="F328" s="22">
        <v>1068</v>
      </c>
      <c r="G328" s="14" t="s">
        <v>500</v>
      </c>
      <c r="H328" s="14" t="s">
        <v>562</v>
      </c>
      <c r="I328" s="14" t="s">
        <v>96</v>
      </c>
      <c r="J328" s="57" t="s">
        <v>2507</v>
      </c>
      <c r="K328" s="24">
        <v>3.99</v>
      </c>
      <c r="L328" s="14" t="s">
        <v>49</v>
      </c>
      <c r="M328" s="13">
        <v>2.8000000000000001E-2</v>
      </c>
      <c r="N328" s="13">
        <v>6.0400000000000002E-2</v>
      </c>
      <c r="O328" s="24">
        <v>1262000</v>
      </c>
      <c r="P328" s="26">
        <v>88.73</v>
      </c>
      <c r="Q328" s="24">
        <v>0</v>
      </c>
      <c r="R328" s="24">
        <v>1119.7726</v>
      </c>
      <c r="S328" s="13">
        <v>1.6203605620000001E-3</v>
      </c>
      <c r="T328" s="13">
        <f t="shared" si="8"/>
        <v>2.5467180298433954E-3</v>
      </c>
      <c r="U328" s="65">
        <f>+R328/'סכום נכסי הקרן'!$C$42</f>
        <v>9.1788918817519588E-4</v>
      </c>
    </row>
    <row r="329" spans="2:21" ht="13.5" thickBot="1" x14ac:dyDescent="0.25">
      <c r="B329" s="61" t="s">
        <v>899</v>
      </c>
      <c r="C329" s="14" t="s">
        <v>900</v>
      </c>
      <c r="D329" s="14" t="s">
        <v>160</v>
      </c>
      <c r="E329" s="14" t="s">
        <v>231</v>
      </c>
      <c r="F329" s="22">
        <v>1068</v>
      </c>
      <c r="G329" s="14" t="s">
        <v>500</v>
      </c>
      <c r="H329" s="14" t="s">
        <v>562</v>
      </c>
      <c r="I329" s="14" t="s">
        <v>96</v>
      </c>
      <c r="J329" s="57" t="s">
        <v>2507</v>
      </c>
      <c r="K329" s="24">
        <v>0.73</v>
      </c>
      <c r="L329" s="14" t="s">
        <v>49</v>
      </c>
      <c r="M329" s="13">
        <v>6.2300000000000001E-2</v>
      </c>
      <c r="N329" s="13">
        <v>5.8799999999999998E-2</v>
      </c>
      <c r="O329" s="24">
        <v>110000</v>
      </c>
      <c r="P329" s="26">
        <v>101.86</v>
      </c>
      <c r="Q329" s="24">
        <v>0</v>
      </c>
      <c r="R329" s="24">
        <v>112.04600000000001</v>
      </c>
      <c r="S329" s="13">
        <v>3.4586649599999998E-4</v>
      </c>
      <c r="T329" s="13">
        <f t="shared" si="8"/>
        <v>2.5482813954532654E-4</v>
      </c>
      <c r="U329" s="65">
        <f>+R329/'סכום נכסי הקרן'!$C$42</f>
        <v>9.1845265706874769E-5</v>
      </c>
    </row>
    <row r="330" spans="2:21" ht="13.5" thickBot="1" x14ac:dyDescent="0.25">
      <c r="B330" s="61" t="s">
        <v>901</v>
      </c>
      <c r="C330" s="14" t="s">
        <v>902</v>
      </c>
      <c r="D330" s="14" t="s">
        <v>160</v>
      </c>
      <c r="E330" s="14" t="s">
        <v>231</v>
      </c>
      <c r="F330" s="22">
        <v>373</v>
      </c>
      <c r="G330" s="14" t="s">
        <v>500</v>
      </c>
      <c r="H330" s="14" t="s">
        <v>592</v>
      </c>
      <c r="I330" s="14" t="s">
        <v>276</v>
      </c>
      <c r="J330" s="57" t="s">
        <v>2507</v>
      </c>
      <c r="K330" s="24">
        <v>0.99</v>
      </c>
      <c r="L330" s="14" t="s">
        <v>49</v>
      </c>
      <c r="M330" s="13">
        <v>4.7500000000000001E-2</v>
      </c>
      <c r="N330" s="13">
        <v>5.28E-2</v>
      </c>
      <c r="O330" s="24">
        <v>70100</v>
      </c>
      <c r="P330" s="26">
        <v>99.56</v>
      </c>
      <c r="Q330" s="24">
        <v>0</v>
      </c>
      <c r="R330" s="24">
        <v>69.791560000000004</v>
      </c>
      <c r="S330" s="13">
        <v>6.3727272699999995E-4</v>
      </c>
      <c r="T330" s="13">
        <f t="shared" si="8"/>
        <v>1.5872814193068944E-4</v>
      </c>
      <c r="U330" s="65">
        <f>+R330/'סכום נכסי הקרן'!$C$42</f>
        <v>5.7208863969238462E-5</v>
      </c>
    </row>
    <row r="331" spans="2:21" ht="13.5" thickBot="1" x14ac:dyDescent="0.25">
      <c r="B331" s="61" t="s">
        <v>903</v>
      </c>
      <c r="C331" s="14" t="s">
        <v>904</v>
      </c>
      <c r="D331" s="14" t="s">
        <v>160</v>
      </c>
      <c r="E331" s="14" t="s">
        <v>231</v>
      </c>
      <c r="F331" s="22">
        <v>373</v>
      </c>
      <c r="G331" s="14" t="s">
        <v>500</v>
      </c>
      <c r="H331" s="14" t="s">
        <v>592</v>
      </c>
      <c r="I331" s="14" t="s">
        <v>276</v>
      </c>
      <c r="J331" s="57" t="s">
        <v>2507</v>
      </c>
      <c r="K331" s="24">
        <v>1.89</v>
      </c>
      <c r="L331" s="14" t="s">
        <v>49</v>
      </c>
      <c r="M331" s="13">
        <v>3.5000000000000003E-2</v>
      </c>
      <c r="N331" s="13">
        <v>5.6300000000000003E-2</v>
      </c>
      <c r="O331" s="24">
        <v>488950</v>
      </c>
      <c r="P331" s="26">
        <v>97.11</v>
      </c>
      <c r="Q331" s="24">
        <v>0</v>
      </c>
      <c r="R331" s="24">
        <v>474.81934000000001</v>
      </c>
      <c r="S331" s="13">
        <v>2.2000000000000001E-3</v>
      </c>
      <c r="T331" s="13">
        <f t="shared" si="8"/>
        <v>1.0798897687765725E-3</v>
      </c>
      <c r="U331" s="65">
        <f>+R331/'סכום נכסי הקרן'!$C$42</f>
        <v>3.8921432666104021E-4</v>
      </c>
    </row>
    <row r="332" spans="2:21" ht="13.5" thickBot="1" x14ac:dyDescent="0.25">
      <c r="B332" s="61" t="s">
        <v>905</v>
      </c>
      <c r="C332" s="14" t="s">
        <v>906</v>
      </c>
      <c r="D332" s="14" t="s">
        <v>160</v>
      </c>
      <c r="E332" s="14" t="s">
        <v>231</v>
      </c>
      <c r="F332" s="22">
        <v>1682</v>
      </c>
      <c r="G332" s="14" t="s">
        <v>306</v>
      </c>
      <c r="H332" s="14" t="s">
        <v>595</v>
      </c>
      <c r="I332" s="14" t="s">
        <v>96</v>
      </c>
      <c r="J332" s="57" t="s">
        <v>2507</v>
      </c>
      <c r="K332" s="24">
        <v>3.54</v>
      </c>
      <c r="L332" s="14" t="s">
        <v>49</v>
      </c>
      <c r="M332" s="13">
        <v>2.5000000000000001E-2</v>
      </c>
      <c r="N332" s="13">
        <v>5.3900000000000003E-2</v>
      </c>
      <c r="O332" s="24">
        <v>622326</v>
      </c>
      <c r="P332" s="26">
        <v>91.27</v>
      </c>
      <c r="Q332" s="24">
        <v>0</v>
      </c>
      <c r="R332" s="24">
        <v>567.99694</v>
      </c>
      <c r="S332" s="13">
        <v>7.3148817400000004E-4</v>
      </c>
      <c r="T332" s="13">
        <f t="shared" si="8"/>
        <v>1.2918051825824969E-3</v>
      </c>
      <c r="U332" s="65">
        <f>+R332/'סכום נכסי הקרן'!$C$42</f>
        <v>4.6559296962847226E-4</v>
      </c>
    </row>
    <row r="333" spans="2:21" ht="13.5" thickBot="1" x14ac:dyDescent="0.25">
      <c r="B333" s="61" t="s">
        <v>907</v>
      </c>
      <c r="C333" s="14" t="s">
        <v>908</v>
      </c>
      <c r="D333" s="14" t="s">
        <v>160</v>
      </c>
      <c r="E333" s="14" t="s">
        <v>231</v>
      </c>
      <c r="F333" s="22">
        <v>1696</v>
      </c>
      <c r="G333" s="14" t="s">
        <v>526</v>
      </c>
      <c r="H333" s="14" t="s">
        <v>592</v>
      </c>
      <c r="I333" s="14" t="s">
        <v>276</v>
      </c>
      <c r="J333" s="57" t="s">
        <v>2507</v>
      </c>
      <c r="K333" s="24">
        <v>0.01</v>
      </c>
      <c r="L333" s="14" t="s">
        <v>49</v>
      </c>
      <c r="M333" s="13">
        <v>3.61E-2</v>
      </c>
      <c r="N333" s="13">
        <v>0.47810000000000002</v>
      </c>
      <c r="O333" s="24">
        <v>35200</v>
      </c>
      <c r="P333" s="26">
        <v>101.37</v>
      </c>
      <c r="Q333" s="24">
        <v>0</v>
      </c>
      <c r="R333" s="24">
        <v>35.68224</v>
      </c>
      <c r="S333" s="13">
        <v>8.7780548599999996E-4</v>
      </c>
      <c r="T333" s="13">
        <f t="shared" si="8"/>
        <v>8.1152730432231692E-5</v>
      </c>
      <c r="U333" s="65">
        <f>+R333/'סכום נכסי הקרן'!$C$42</f>
        <v>2.9249101385292425E-5</v>
      </c>
    </row>
    <row r="334" spans="2:21" ht="13.5" thickBot="1" x14ac:dyDescent="0.25">
      <c r="B334" s="61" t="s">
        <v>909</v>
      </c>
      <c r="C334" s="14" t="s">
        <v>910</v>
      </c>
      <c r="D334" s="14" t="s">
        <v>160</v>
      </c>
      <c r="E334" s="14" t="s">
        <v>231</v>
      </c>
      <c r="F334" s="22">
        <v>1729</v>
      </c>
      <c r="G334" s="14" t="s">
        <v>338</v>
      </c>
      <c r="H334" s="14" t="s">
        <v>595</v>
      </c>
      <c r="I334" s="14" t="s">
        <v>96</v>
      </c>
      <c r="J334" s="57" t="s">
        <v>2507</v>
      </c>
      <c r="K334" s="24">
        <v>0.5</v>
      </c>
      <c r="L334" s="14" t="s">
        <v>49</v>
      </c>
      <c r="M334" s="13">
        <v>6.5000000000000002E-2</v>
      </c>
      <c r="N334" s="13">
        <v>0.10050000000000001</v>
      </c>
      <c r="O334" s="24">
        <v>233293.23</v>
      </c>
      <c r="P334" s="26">
        <v>98.46</v>
      </c>
      <c r="Q334" s="24">
        <v>0</v>
      </c>
      <c r="R334" s="24">
        <v>229.70051000000001</v>
      </c>
      <c r="S334" s="13">
        <v>1.678750784E-3</v>
      </c>
      <c r="T334" s="13">
        <f t="shared" si="8"/>
        <v>5.2241180957742959E-4</v>
      </c>
      <c r="U334" s="65">
        <f>+R334/'סכום נכסי הקרן'!$C$42</f>
        <v>1.8828788510035741E-4</v>
      </c>
    </row>
    <row r="335" spans="2:21" ht="13.5" thickBot="1" x14ac:dyDescent="0.25">
      <c r="B335" s="61" t="s">
        <v>911</v>
      </c>
      <c r="C335" s="14" t="s">
        <v>912</v>
      </c>
      <c r="D335" s="14" t="s">
        <v>160</v>
      </c>
      <c r="E335" s="14" t="s">
        <v>231</v>
      </c>
      <c r="F335" s="22">
        <v>1264</v>
      </c>
      <c r="G335" s="14" t="s">
        <v>338</v>
      </c>
      <c r="H335" s="14" t="s">
        <v>592</v>
      </c>
      <c r="I335" s="14" t="s">
        <v>276</v>
      </c>
      <c r="J335" s="57" t="s">
        <v>2507</v>
      </c>
      <c r="K335" s="24">
        <v>3.14</v>
      </c>
      <c r="L335" s="14" t="s">
        <v>49</v>
      </c>
      <c r="M335" s="13">
        <v>2.8500000000000001E-2</v>
      </c>
      <c r="N335" s="13">
        <v>5.5E-2</v>
      </c>
      <c r="O335" s="24">
        <v>131392.88</v>
      </c>
      <c r="P335" s="26">
        <v>92.51</v>
      </c>
      <c r="Q335" s="24">
        <v>0</v>
      </c>
      <c r="R335" s="24">
        <v>121.55155000000001</v>
      </c>
      <c r="S335" s="13">
        <v>2.5660265299999997E-4</v>
      </c>
      <c r="T335" s="13">
        <f t="shared" si="8"/>
        <v>2.7644677494377968E-4</v>
      </c>
      <c r="U335" s="65">
        <f>+R335/'סכום נכסי הקרן'!$C$42</f>
        <v>9.9637063409960857E-5</v>
      </c>
    </row>
    <row r="336" spans="2:21" ht="13.5" thickBot="1" x14ac:dyDescent="0.25">
      <c r="B336" s="61" t="s">
        <v>913</v>
      </c>
      <c r="C336" s="14" t="s">
        <v>914</v>
      </c>
      <c r="D336" s="14" t="s">
        <v>160</v>
      </c>
      <c r="E336" s="14" t="s">
        <v>231</v>
      </c>
      <c r="F336" s="22">
        <v>422</v>
      </c>
      <c r="G336" s="14" t="s">
        <v>526</v>
      </c>
      <c r="H336" s="14" t="s">
        <v>592</v>
      </c>
      <c r="I336" s="14" t="s">
        <v>276</v>
      </c>
      <c r="J336" s="57" t="s">
        <v>2507</v>
      </c>
      <c r="K336" s="24">
        <v>0.49</v>
      </c>
      <c r="L336" s="14" t="s">
        <v>49</v>
      </c>
      <c r="M336" s="13">
        <v>3.2399999999999998E-2</v>
      </c>
      <c r="N336" s="13">
        <v>9.6199999999999994E-2</v>
      </c>
      <c r="O336" s="24">
        <v>425445.02</v>
      </c>
      <c r="P336" s="26">
        <v>97.12</v>
      </c>
      <c r="Q336" s="24">
        <v>0</v>
      </c>
      <c r="R336" s="24">
        <v>413.19220000000001</v>
      </c>
      <c r="S336" s="13">
        <v>3.708576289E-3</v>
      </c>
      <c r="T336" s="13">
        <f t="shared" si="8"/>
        <v>9.3973010728308438E-4</v>
      </c>
      <c r="U336" s="65">
        <f>+R336/'סכום נכסי הקרן'!$C$42</f>
        <v>3.3869792225521789E-4</v>
      </c>
    </row>
    <row r="337" spans="2:21" ht="13.5" thickBot="1" x14ac:dyDescent="0.25">
      <c r="B337" s="61" t="s">
        <v>915</v>
      </c>
      <c r="C337" s="14" t="s">
        <v>916</v>
      </c>
      <c r="D337" s="14" t="s">
        <v>160</v>
      </c>
      <c r="E337" s="14" t="s">
        <v>231</v>
      </c>
      <c r="F337" s="22">
        <v>1622</v>
      </c>
      <c r="G337" s="14" t="s">
        <v>500</v>
      </c>
      <c r="H337" s="14" t="s">
        <v>592</v>
      </c>
      <c r="I337" s="14" t="s">
        <v>276</v>
      </c>
      <c r="J337" s="57" t="s">
        <v>2507</v>
      </c>
      <c r="K337" s="24">
        <v>1.1599999999999999</v>
      </c>
      <c r="L337" s="14" t="s">
        <v>49</v>
      </c>
      <c r="M337" s="13">
        <v>7.0000000000000007E-2</v>
      </c>
      <c r="N337" s="13">
        <v>9.3899999999999997E-2</v>
      </c>
      <c r="O337" s="24">
        <v>681174</v>
      </c>
      <c r="P337" s="26">
        <v>99.3</v>
      </c>
      <c r="Q337" s="24">
        <v>0</v>
      </c>
      <c r="R337" s="24">
        <v>676.40578000000005</v>
      </c>
      <c r="S337" s="13">
        <v>1.13529E-3</v>
      </c>
      <c r="T337" s="13">
        <f t="shared" si="8"/>
        <v>1.5383612667574519E-3</v>
      </c>
      <c r="U337" s="65">
        <f>+R337/'סכום נכסי הקרן'!$C$42</f>
        <v>5.5445681764423437E-4</v>
      </c>
    </row>
    <row r="338" spans="2:21" ht="13.5" thickBot="1" x14ac:dyDescent="0.25">
      <c r="B338" s="61" t="s">
        <v>917</v>
      </c>
      <c r="C338" s="14" t="s">
        <v>918</v>
      </c>
      <c r="D338" s="14" t="s">
        <v>160</v>
      </c>
      <c r="E338" s="14" t="s">
        <v>231</v>
      </c>
      <c r="F338" s="22">
        <v>2360</v>
      </c>
      <c r="G338" s="14" t="s">
        <v>500</v>
      </c>
      <c r="H338" s="14" t="s">
        <v>592</v>
      </c>
      <c r="I338" s="14" t="s">
        <v>276</v>
      </c>
      <c r="J338" s="57" t="s">
        <v>2507</v>
      </c>
      <c r="K338" s="24">
        <v>2.94</v>
      </c>
      <c r="L338" s="14" t="s">
        <v>49</v>
      </c>
      <c r="M338" s="13">
        <v>4.53E-2</v>
      </c>
      <c r="N338" s="13">
        <v>5.6000000000000001E-2</v>
      </c>
      <c r="O338" s="24">
        <v>1898482</v>
      </c>
      <c r="P338" s="26">
        <v>97.2</v>
      </c>
      <c r="Q338" s="24">
        <v>0</v>
      </c>
      <c r="R338" s="24">
        <v>1845.3244999999999</v>
      </c>
      <c r="S338" s="13">
        <v>2.7121171419999999E-3</v>
      </c>
      <c r="T338" s="13">
        <f t="shared" si="8"/>
        <v>4.1968531602414177E-3</v>
      </c>
      <c r="U338" s="65">
        <f>+R338/'סכום נכסי הקרן'!$C$42</f>
        <v>1.5126315889715458E-3</v>
      </c>
    </row>
    <row r="339" spans="2:21" ht="13.5" thickBot="1" x14ac:dyDescent="0.25">
      <c r="B339" s="61" t="s">
        <v>919</v>
      </c>
      <c r="C339" s="14" t="s">
        <v>920</v>
      </c>
      <c r="D339" s="14" t="s">
        <v>160</v>
      </c>
      <c r="E339" s="14" t="s">
        <v>231</v>
      </c>
      <c r="F339" s="22">
        <v>1422</v>
      </c>
      <c r="G339" s="14" t="s">
        <v>439</v>
      </c>
      <c r="H339" s="14" t="s">
        <v>592</v>
      </c>
      <c r="I339" s="14" t="s">
        <v>276</v>
      </c>
      <c r="J339" s="57" t="s">
        <v>2507</v>
      </c>
      <c r="K339" s="24">
        <v>2.78</v>
      </c>
      <c r="L339" s="14" t="s">
        <v>49</v>
      </c>
      <c r="M339" s="13">
        <v>3.6499999999999998E-2</v>
      </c>
      <c r="N339" s="13">
        <v>5.2999999999999999E-2</v>
      </c>
      <c r="O339" s="24">
        <v>100000</v>
      </c>
      <c r="P339" s="26">
        <v>96.07</v>
      </c>
      <c r="Q339" s="24">
        <v>0</v>
      </c>
      <c r="R339" s="24">
        <v>96.07</v>
      </c>
      <c r="S339" s="13">
        <v>4.9757020496910001E-5</v>
      </c>
      <c r="T339" s="13">
        <f t="shared" si="8"/>
        <v>2.1849364873462255E-4</v>
      </c>
      <c r="U339" s="65">
        <f>+R339/'סכום נכסי הקרן'!$C$42</f>
        <v>7.8749573179403627E-5</v>
      </c>
    </row>
    <row r="340" spans="2:21" ht="13.5" thickBot="1" x14ac:dyDescent="0.25">
      <c r="B340" s="61" t="s">
        <v>921</v>
      </c>
      <c r="C340" s="14" t="s">
        <v>922</v>
      </c>
      <c r="D340" s="14" t="s">
        <v>160</v>
      </c>
      <c r="E340" s="14" t="s">
        <v>231</v>
      </c>
      <c r="F340" s="22">
        <v>1361</v>
      </c>
      <c r="G340" s="14" t="s">
        <v>306</v>
      </c>
      <c r="H340" s="14" t="s">
        <v>592</v>
      </c>
      <c r="I340" s="14" t="s">
        <v>276</v>
      </c>
      <c r="J340" s="57" t="s">
        <v>2507</v>
      </c>
      <c r="K340" s="24">
        <v>3.33</v>
      </c>
      <c r="L340" s="14" t="s">
        <v>49</v>
      </c>
      <c r="M340" s="13">
        <v>7.2499999999999995E-2</v>
      </c>
      <c r="N340" s="13">
        <v>5.8299999999999998E-2</v>
      </c>
      <c r="O340" s="24">
        <v>2381000</v>
      </c>
      <c r="P340" s="26">
        <v>106.22</v>
      </c>
      <c r="Q340" s="24">
        <v>0</v>
      </c>
      <c r="R340" s="24">
        <v>2529.0981999999999</v>
      </c>
      <c r="S340" s="13">
        <v>2.9762500000000002E-3</v>
      </c>
      <c r="T340" s="13">
        <f t="shared" si="8"/>
        <v>5.7519714138249836E-3</v>
      </c>
      <c r="U340" s="65">
        <f>+R340/'סכום נכסי הקרן'!$C$42</f>
        <v>2.0731279668866243E-3</v>
      </c>
    </row>
    <row r="341" spans="2:21" ht="13.5" thickBot="1" x14ac:dyDescent="0.25">
      <c r="B341" s="61" t="s">
        <v>923</v>
      </c>
      <c r="C341" s="14" t="s">
        <v>924</v>
      </c>
      <c r="D341" s="14" t="s">
        <v>160</v>
      </c>
      <c r="E341" s="14" t="s">
        <v>231</v>
      </c>
      <c r="F341" s="22">
        <v>1095</v>
      </c>
      <c r="G341" s="14" t="s">
        <v>725</v>
      </c>
      <c r="H341" s="14" t="s">
        <v>592</v>
      </c>
      <c r="I341" s="14" t="s">
        <v>276</v>
      </c>
      <c r="J341" s="57" t="s">
        <v>2507</v>
      </c>
      <c r="K341" s="24">
        <v>3.29</v>
      </c>
      <c r="L341" s="14" t="s">
        <v>49</v>
      </c>
      <c r="M341" s="13">
        <v>6.7500000000000004E-2</v>
      </c>
      <c r="N341" s="13">
        <v>5.7000000000000002E-2</v>
      </c>
      <c r="O341" s="24">
        <v>3924649.72</v>
      </c>
      <c r="P341" s="26">
        <v>106.55</v>
      </c>
      <c r="Q341" s="24">
        <v>0</v>
      </c>
      <c r="R341" s="24">
        <v>4181.7142800000001</v>
      </c>
      <c r="S341" s="13">
        <v>2.242656982E-3</v>
      </c>
      <c r="T341" s="13">
        <f t="shared" si="8"/>
        <v>9.5105445092419603E-3</v>
      </c>
      <c r="U341" s="65">
        <f>+R341/'סכום נכסי הקרן'!$C$42</f>
        <v>3.4277944697430744E-3</v>
      </c>
    </row>
    <row r="342" spans="2:21" ht="13.5" thickBot="1" x14ac:dyDescent="0.25">
      <c r="B342" s="61" t="s">
        <v>925</v>
      </c>
      <c r="C342" s="14" t="s">
        <v>926</v>
      </c>
      <c r="D342" s="14" t="s">
        <v>160</v>
      </c>
      <c r="E342" s="14" t="s">
        <v>231</v>
      </c>
      <c r="F342" s="22">
        <v>1944</v>
      </c>
      <c r="G342" s="14" t="s">
        <v>526</v>
      </c>
      <c r="H342" s="14" t="s">
        <v>592</v>
      </c>
      <c r="I342" s="14" t="s">
        <v>276</v>
      </c>
      <c r="J342" s="57" t="s">
        <v>2507</v>
      </c>
      <c r="K342" s="24">
        <v>1.4</v>
      </c>
      <c r="L342" s="14" t="s">
        <v>49</v>
      </c>
      <c r="M342" s="13">
        <v>9.7000000000000003E-2</v>
      </c>
      <c r="N342" s="13">
        <v>7.6100000000000001E-2</v>
      </c>
      <c r="O342" s="24">
        <v>551250</v>
      </c>
      <c r="P342" s="26">
        <v>103.21</v>
      </c>
      <c r="Q342" s="24">
        <v>0</v>
      </c>
      <c r="R342" s="24">
        <v>568.94511999999997</v>
      </c>
      <c r="S342" s="13">
        <v>4.7419354830000003E-3</v>
      </c>
      <c r="T342" s="13">
        <f t="shared" si="8"/>
        <v>1.2939616446191078E-3</v>
      </c>
      <c r="U342" s="65">
        <f>+R342/'סכום נכסי הקרן'!$C$42</f>
        <v>4.6637020258670319E-4</v>
      </c>
    </row>
    <row r="343" spans="2:21" ht="13.5" thickBot="1" x14ac:dyDescent="0.25">
      <c r="B343" s="61" t="s">
        <v>927</v>
      </c>
      <c r="C343" s="14" t="s">
        <v>928</v>
      </c>
      <c r="D343" s="14" t="s">
        <v>160</v>
      </c>
      <c r="E343" s="14" t="s">
        <v>231</v>
      </c>
      <c r="F343" s="22">
        <v>1828</v>
      </c>
      <c r="G343" s="14" t="s">
        <v>526</v>
      </c>
      <c r="H343" s="14" t="s">
        <v>592</v>
      </c>
      <c r="I343" s="14" t="s">
        <v>276</v>
      </c>
      <c r="J343" s="57" t="s">
        <v>2507</v>
      </c>
      <c r="K343" s="24">
        <v>1.63</v>
      </c>
      <c r="L343" s="14" t="s">
        <v>49</v>
      </c>
      <c r="M343" s="13">
        <v>7.1499999999999994E-2</v>
      </c>
      <c r="N343" s="13">
        <v>8.6499999999999994E-2</v>
      </c>
      <c r="O343" s="24">
        <v>1590000</v>
      </c>
      <c r="P343" s="26">
        <v>99.7</v>
      </c>
      <c r="Q343" s="24">
        <v>0</v>
      </c>
      <c r="R343" s="24">
        <v>1585.23</v>
      </c>
      <c r="S343" s="13">
        <v>4.9687500000000001E-3</v>
      </c>
      <c r="T343" s="13">
        <f t="shared" si="8"/>
        <v>3.6053157779076272E-3</v>
      </c>
      <c r="U343" s="65">
        <f>+R343/'סכום נכסי הקרן'!$C$42</f>
        <v>1.2994294357362966E-3</v>
      </c>
    </row>
    <row r="344" spans="2:21" ht="13.5" thickBot="1" x14ac:dyDescent="0.25">
      <c r="B344" s="61" t="s">
        <v>929</v>
      </c>
      <c r="C344" s="14" t="s">
        <v>930</v>
      </c>
      <c r="D344" s="14" t="s">
        <v>160</v>
      </c>
      <c r="E344" s="14" t="s">
        <v>231</v>
      </c>
      <c r="F344" s="22">
        <v>1828</v>
      </c>
      <c r="G344" s="14" t="s">
        <v>526</v>
      </c>
      <c r="H344" s="14" t="s">
        <v>592</v>
      </c>
      <c r="I344" s="14" t="s">
        <v>276</v>
      </c>
      <c r="J344" s="57" t="s">
        <v>2507</v>
      </c>
      <c r="K344" s="24">
        <v>3.12</v>
      </c>
      <c r="L344" s="14" t="s">
        <v>49</v>
      </c>
      <c r="M344" s="13">
        <v>7.22E-2</v>
      </c>
      <c r="N344" s="13">
        <v>7.46E-2</v>
      </c>
      <c r="O344" s="24">
        <v>215000</v>
      </c>
      <c r="P344" s="26">
        <v>102.39</v>
      </c>
      <c r="Q344" s="24">
        <v>0</v>
      </c>
      <c r="R344" s="24">
        <v>220.13849999999999</v>
      </c>
      <c r="S344" s="13">
        <v>1.4144736839999999E-3</v>
      </c>
      <c r="T344" s="13">
        <f t="shared" si="8"/>
        <v>5.0066476623260856E-4</v>
      </c>
      <c r="U344" s="65">
        <f>+R344/'סכום נכסי הקרן'!$C$42</f>
        <v>1.8044980655099557E-4</v>
      </c>
    </row>
    <row r="345" spans="2:21" ht="13.5" thickBot="1" x14ac:dyDescent="0.25">
      <c r="B345" s="61" t="s">
        <v>931</v>
      </c>
      <c r="C345" s="14" t="s">
        <v>932</v>
      </c>
      <c r="D345" s="14" t="s">
        <v>160</v>
      </c>
      <c r="E345" s="14" t="s">
        <v>231</v>
      </c>
      <c r="F345" s="22">
        <v>1688</v>
      </c>
      <c r="G345" s="14" t="s">
        <v>725</v>
      </c>
      <c r="H345" s="14" t="s">
        <v>595</v>
      </c>
      <c r="I345" s="14" t="s">
        <v>96</v>
      </c>
      <c r="J345" s="57" t="s">
        <v>2507</v>
      </c>
      <c r="K345" s="24">
        <v>2.12</v>
      </c>
      <c r="L345" s="14" t="s">
        <v>49</v>
      </c>
      <c r="M345" s="13">
        <v>6.5000000000000002E-2</v>
      </c>
      <c r="N345" s="13">
        <v>5.6599999999999998E-2</v>
      </c>
      <c r="O345" s="24">
        <v>4612067</v>
      </c>
      <c r="P345" s="26">
        <v>101.9</v>
      </c>
      <c r="Q345" s="24">
        <v>0</v>
      </c>
      <c r="R345" s="24">
        <v>4699.6962700000004</v>
      </c>
      <c r="S345" s="13">
        <v>6.5886671419999997E-3</v>
      </c>
      <c r="T345" s="13">
        <f t="shared" ref="T345:T394" si="9">+R345/$R$11</f>
        <v>1.068859983321324E-2</v>
      </c>
      <c r="U345" s="65">
        <f>+R345/'סכום נכסי הקרן'!$C$42</f>
        <v>3.8523896672773531E-3</v>
      </c>
    </row>
    <row r="346" spans="2:21" ht="13.5" thickBot="1" x14ac:dyDescent="0.25">
      <c r="B346" s="61" t="s">
        <v>933</v>
      </c>
      <c r="C346" s="14" t="s">
        <v>934</v>
      </c>
      <c r="D346" s="14" t="s">
        <v>160</v>
      </c>
      <c r="E346" s="14" t="s">
        <v>231</v>
      </c>
      <c r="F346" s="22">
        <v>1688</v>
      </c>
      <c r="G346" s="14" t="s">
        <v>725</v>
      </c>
      <c r="H346" s="14" t="s">
        <v>595</v>
      </c>
      <c r="I346" s="14" t="s">
        <v>96</v>
      </c>
      <c r="J346" s="57" t="s">
        <v>2507</v>
      </c>
      <c r="K346" s="24">
        <v>2.99</v>
      </c>
      <c r="L346" s="14" t="s">
        <v>49</v>
      </c>
      <c r="M346" s="13">
        <v>5.2499999999999998E-2</v>
      </c>
      <c r="N346" s="13">
        <v>6.4299999999999996E-2</v>
      </c>
      <c r="O346" s="24">
        <v>450000</v>
      </c>
      <c r="P346" s="26">
        <v>99.23</v>
      </c>
      <c r="Q346" s="24">
        <v>0</v>
      </c>
      <c r="R346" s="24">
        <v>446.53500000000003</v>
      </c>
      <c r="S346" s="13">
        <v>1.363636363E-3</v>
      </c>
      <c r="T346" s="13">
        <f t="shared" si="9"/>
        <v>1.0155622091986541E-3</v>
      </c>
      <c r="U346" s="65">
        <f>+R346/'סכום נכסי הקרן'!$C$42</f>
        <v>3.6602936046283962E-4</v>
      </c>
    </row>
    <row r="347" spans="2:21" ht="13.5" thickBot="1" x14ac:dyDescent="0.25">
      <c r="B347" s="61" t="s">
        <v>935</v>
      </c>
      <c r="C347" s="14" t="s">
        <v>936</v>
      </c>
      <c r="D347" s="14" t="s">
        <v>160</v>
      </c>
      <c r="E347" s="14" t="s">
        <v>231</v>
      </c>
      <c r="F347" s="22">
        <v>1083</v>
      </c>
      <c r="G347" s="14" t="s">
        <v>500</v>
      </c>
      <c r="H347" s="14" t="s">
        <v>592</v>
      </c>
      <c r="I347" s="14" t="s">
        <v>276</v>
      </c>
      <c r="J347" s="57" t="s">
        <v>2507</v>
      </c>
      <c r="K347" s="24">
        <v>3.15</v>
      </c>
      <c r="L347" s="14" t="s">
        <v>49</v>
      </c>
      <c r="M347" s="13">
        <v>2.5000000000000001E-2</v>
      </c>
      <c r="N347" s="13">
        <v>6.0999999999999999E-2</v>
      </c>
      <c r="O347" s="24">
        <v>94444.44</v>
      </c>
      <c r="P347" s="26">
        <v>89.63</v>
      </c>
      <c r="Q347" s="24">
        <v>0</v>
      </c>
      <c r="R347" s="24">
        <v>84.650549999999996</v>
      </c>
      <c r="S347" s="13">
        <v>4.7416801400000002E-4</v>
      </c>
      <c r="T347" s="13">
        <f t="shared" si="9"/>
        <v>1.9252219774011246E-4</v>
      </c>
      <c r="U347" s="65">
        <f>+R347/'סכום נכסי הקרן'!$C$42</f>
        <v>6.9388931840343136E-5</v>
      </c>
    </row>
    <row r="348" spans="2:21" ht="13.5" thickBot="1" x14ac:dyDescent="0.25">
      <c r="B348" s="61" t="s">
        <v>937</v>
      </c>
      <c r="C348" s="14" t="s">
        <v>938</v>
      </c>
      <c r="D348" s="14" t="s">
        <v>160</v>
      </c>
      <c r="E348" s="14" t="s">
        <v>231</v>
      </c>
      <c r="F348" s="22">
        <v>1930</v>
      </c>
      <c r="G348" s="14" t="s">
        <v>306</v>
      </c>
      <c r="H348" s="14" t="s">
        <v>592</v>
      </c>
      <c r="I348" s="14" t="s">
        <v>276</v>
      </c>
      <c r="J348" s="57" t="s">
        <v>2507</v>
      </c>
      <c r="K348" s="24">
        <v>4.8</v>
      </c>
      <c r="L348" s="14" t="s">
        <v>49</v>
      </c>
      <c r="M348" s="13">
        <v>6.7699999999999996E-2</v>
      </c>
      <c r="N348" s="13">
        <v>5.96E-2</v>
      </c>
      <c r="O348" s="24">
        <v>2189000</v>
      </c>
      <c r="P348" s="26">
        <v>107.02</v>
      </c>
      <c r="Q348" s="24">
        <v>0</v>
      </c>
      <c r="R348" s="24">
        <v>2342.6678000000002</v>
      </c>
      <c r="S348" s="13">
        <v>2.9186666659999998E-3</v>
      </c>
      <c r="T348" s="13">
        <f t="shared" si="9"/>
        <v>5.3279695575633506E-3</v>
      </c>
      <c r="U348" s="65">
        <f>+R348/'סכום נכסי הקרן'!$C$42</f>
        <v>1.9203090387335537E-3</v>
      </c>
    </row>
    <row r="349" spans="2:21" ht="13.5" thickBot="1" x14ac:dyDescent="0.25">
      <c r="B349" s="61" t="s">
        <v>939</v>
      </c>
      <c r="C349" s="14" t="s">
        <v>940</v>
      </c>
      <c r="D349" s="14" t="s">
        <v>160</v>
      </c>
      <c r="E349" s="14" t="s">
        <v>231</v>
      </c>
      <c r="F349" s="22">
        <v>1496</v>
      </c>
      <c r="G349" s="14" t="s">
        <v>232</v>
      </c>
      <c r="H349" s="14" t="s">
        <v>592</v>
      </c>
      <c r="I349" s="14" t="s">
        <v>276</v>
      </c>
      <c r="J349" s="57" t="s">
        <v>2507</v>
      </c>
      <c r="K349" s="24">
        <v>3.42</v>
      </c>
      <c r="L349" s="14" t="s">
        <v>49</v>
      </c>
      <c r="M349" s="13">
        <v>4.1000000000000002E-2</v>
      </c>
      <c r="N349" s="13">
        <v>6.1100000000000002E-2</v>
      </c>
      <c r="O349" s="24">
        <v>1403063.57</v>
      </c>
      <c r="P349" s="26">
        <v>94.37</v>
      </c>
      <c r="Q349" s="24">
        <v>0</v>
      </c>
      <c r="R349" s="24">
        <v>1324.0710899999999</v>
      </c>
      <c r="S349" s="13">
        <v>3.2440827790000001E-3</v>
      </c>
      <c r="T349" s="13">
        <f t="shared" si="9"/>
        <v>3.0113575896547184E-3</v>
      </c>
      <c r="U349" s="65">
        <f>+R349/'סכום נכסי הקרן'!$C$42</f>
        <v>1.0853547746090112E-3</v>
      </c>
    </row>
    <row r="350" spans="2:21" ht="13.5" thickBot="1" x14ac:dyDescent="0.25">
      <c r="B350" s="61" t="s">
        <v>941</v>
      </c>
      <c r="C350" s="14" t="s">
        <v>942</v>
      </c>
      <c r="D350" s="14" t="s">
        <v>160</v>
      </c>
      <c r="E350" s="14" t="s">
        <v>231</v>
      </c>
      <c r="F350" s="22">
        <v>444</v>
      </c>
      <c r="G350" s="14" t="s">
        <v>500</v>
      </c>
      <c r="H350" s="14" t="s">
        <v>943</v>
      </c>
      <c r="I350" s="14" t="s">
        <v>276</v>
      </c>
      <c r="J350" s="57" t="s">
        <v>2507</v>
      </c>
      <c r="K350" s="24">
        <v>2.02</v>
      </c>
      <c r="L350" s="14" t="s">
        <v>49</v>
      </c>
      <c r="M350" s="13">
        <v>6.9000000000000006E-2</v>
      </c>
      <c r="N350" s="13">
        <v>6.3799999999999996E-2</v>
      </c>
      <c r="O350" s="24">
        <v>215000</v>
      </c>
      <c r="P350" s="26">
        <v>103.24</v>
      </c>
      <c r="Q350" s="24">
        <v>0</v>
      </c>
      <c r="R350" s="24">
        <v>221.96600000000001</v>
      </c>
      <c r="S350" s="13">
        <v>2.15E-3</v>
      </c>
      <c r="T350" s="13">
        <f t="shared" si="9"/>
        <v>5.0482108082678496E-4</v>
      </c>
      <c r="U350" s="65">
        <f>+R350/'סכום נכסי הקרן'!$C$42</f>
        <v>1.8194782721286048E-4</v>
      </c>
    </row>
    <row r="351" spans="2:21" ht="13.5" thickBot="1" x14ac:dyDescent="0.25">
      <c r="B351" s="61" t="s">
        <v>944</v>
      </c>
      <c r="C351" s="14" t="s">
        <v>945</v>
      </c>
      <c r="D351" s="14" t="s">
        <v>160</v>
      </c>
      <c r="E351" s="14" t="s">
        <v>231</v>
      </c>
      <c r="F351" s="22">
        <v>1632</v>
      </c>
      <c r="G351" s="14" t="s">
        <v>338</v>
      </c>
      <c r="H351" s="14" t="s">
        <v>943</v>
      </c>
      <c r="I351" s="14" t="s">
        <v>276</v>
      </c>
      <c r="J351" s="57" t="s">
        <v>2507</v>
      </c>
      <c r="K351" s="24">
        <v>1.06</v>
      </c>
      <c r="L351" s="14" t="s">
        <v>49</v>
      </c>
      <c r="M351" s="13">
        <v>7.7499999999999999E-2</v>
      </c>
      <c r="N351" s="13">
        <v>8.5300000000000001E-2</v>
      </c>
      <c r="O351" s="24">
        <v>586040</v>
      </c>
      <c r="P351" s="26">
        <v>102.25</v>
      </c>
      <c r="Q351" s="24">
        <v>0</v>
      </c>
      <c r="R351" s="24">
        <v>599.22590000000002</v>
      </c>
      <c r="S351" s="13">
        <v>3.8303518320000002E-3</v>
      </c>
      <c r="T351" s="13">
        <f t="shared" si="9"/>
        <v>1.3628297419307595E-3</v>
      </c>
      <c r="U351" s="65">
        <f>+R351/'סכום נכסי הקרן'!$C$42</f>
        <v>4.9119167131304257E-4</v>
      </c>
    </row>
    <row r="352" spans="2:21" ht="13.5" thickBot="1" x14ac:dyDescent="0.25">
      <c r="B352" s="61" t="s">
        <v>946</v>
      </c>
      <c r="C352" s="14" t="s">
        <v>947</v>
      </c>
      <c r="D352" s="14" t="s">
        <v>160</v>
      </c>
      <c r="E352" s="14" t="s">
        <v>231</v>
      </c>
      <c r="F352" s="22">
        <v>1632</v>
      </c>
      <c r="G352" s="14" t="s">
        <v>338</v>
      </c>
      <c r="H352" s="14" t="s">
        <v>943</v>
      </c>
      <c r="I352" s="14" t="s">
        <v>276</v>
      </c>
      <c r="J352" s="57" t="s">
        <v>2507</v>
      </c>
      <c r="K352" s="24">
        <v>1.42</v>
      </c>
      <c r="L352" s="14" t="s">
        <v>49</v>
      </c>
      <c r="M352" s="13">
        <v>0.1115</v>
      </c>
      <c r="N352" s="13">
        <v>7.9899999999999999E-2</v>
      </c>
      <c r="O352" s="24">
        <v>250000</v>
      </c>
      <c r="P352" s="26">
        <v>107.54</v>
      </c>
      <c r="Q352" s="24">
        <v>0</v>
      </c>
      <c r="R352" s="24">
        <v>268.85000000000002</v>
      </c>
      <c r="S352" s="13">
        <v>3.510644273E-3</v>
      </c>
      <c r="T352" s="13">
        <f t="shared" si="9"/>
        <v>6.1145016615283935E-4</v>
      </c>
      <c r="U352" s="65">
        <f>+R352/'סכום נכסי הקרן'!$C$42</f>
        <v>2.2037912719145069E-4</v>
      </c>
    </row>
    <row r="353" spans="2:21" ht="13.5" thickBot="1" x14ac:dyDescent="0.25">
      <c r="B353" s="61" t="s">
        <v>948</v>
      </c>
      <c r="C353" s="14" t="s">
        <v>949</v>
      </c>
      <c r="D353" s="14" t="s">
        <v>160</v>
      </c>
      <c r="E353" s="14" t="s">
        <v>231</v>
      </c>
      <c r="F353" s="22">
        <v>823</v>
      </c>
      <c r="G353" s="14" t="s">
        <v>500</v>
      </c>
      <c r="H353" s="14" t="s">
        <v>628</v>
      </c>
      <c r="I353" s="14" t="s">
        <v>96</v>
      </c>
      <c r="J353" s="57" t="s">
        <v>2507</v>
      </c>
      <c r="K353" s="24">
        <v>1</v>
      </c>
      <c r="L353" s="14" t="s">
        <v>49</v>
      </c>
      <c r="M353" s="13">
        <v>1.4999999999999999E-2</v>
      </c>
      <c r="N353" s="13">
        <v>5.4199999999999998E-2</v>
      </c>
      <c r="O353" s="24">
        <v>5.51</v>
      </c>
      <c r="P353" s="26">
        <v>96.3</v>
      </c>
      <c r="Q353" s="24">
        <v>0</v>
      </c>
      <c r="R353" s="24">
        <v>5.3099999999999996E-3</v>
      </c>
      <c r="S353" s="13">
        <v>9.9039274105031403E-8</v>
      </c>
      <c r="T353" s="13">
        <f t="shared" si="9"/>
        <v>1.2076624073913249E-8</v>
      </c>
      <c r="U353" s="65">
        <f>+R353/'סכום נכסי הקרן'!$C$42</f>
        <v>4.3526619504802039E-9</v>
      </c>
    </row>
    <row r="354" spans="2:21" ht="13.5" thickBot="1" x14ac:dyDescent="0.25">
      <c r="B354" s="61" t="s">
        <v>950</v>
      </c>
      <c r="C354" s="14" t="s">
        <v>951</v>
      </c>
      <c r="D354" s="14" t="s">
        <v>160</v>
      </c>
      <c r="E354" s="14" t="s">
        <v>231</v>
      </c>
      <c r="F354" s="22">
        <v>1787</v>
      </c>
      <c r="G354" s="14" t="s">
        <v>526</v>
      </c>
      <c r="H354" s="14" t="s">
        <v>628</v>
      </c>
      <c r="I354" s="14" t="s">
        <v>96</v>
      </c>
      <c r="J354" s="57" t="s">
        <v>2507</v>
      </c>
      <c r="K354" s="24">
        <v>0.76</v>
      </c>
      <c r="L354" s="14" t="s">
        <v>49</v>
      </c>
      <c r="M354" s="13">
        <v>4.9000000000000002E-2</v>
      </c>
      <c r="N354" s="13">
        <v>0.15840000000000001</v>
      </c>
      <c r="O354" s="24">
        <v>129190.52</v>
      </c>
      <c r="P354" s="26">
        <v>92.73</v>
      </c>
      <c r="Q354" s="24">
        <v>0</v>
      </c>
      <c r="R354" s="24">
        <v>119.79837000000001</v>
      </c>
      <c r="S354" s="13">
        <v>1.76967349E-3</v>
      </c>
      <c r="T354" s="13">
        <f t="shared" si="9"/>
        <v>2.7245948760029506E-4</v>
      </c>
      <c r="U354" s="65">
        <f>+R354/'סכום נכסי הקרן'!$C$42</f>
        <v>9.8199963621195722E-5</v>
      </c>
    </row>
    <row r="355" spans="2:21" ht="13.5" thickBot="1" x14ac:dyDescent="0.25">
      <c r="B355" s="61" t="s">
        <v>952</v>
      </c>
      <c r="C355" s="14" t="s">
        <v>953</v>
      </c>
      <c r="D355" s="14" t="s">
        <v>160</v>
      </c>
      <c r="E355" s="14" t="s">
        <v>231</v>
      </c>
      <c r="F355" s="22">
        <v>1442</v>
      </c>
      <c r="G355" s="14" t="s">
        <v>500</v>
      </c>
      <c r="H355" s="14" t="s">
        <v>943</v>
      </c>
      <c r="I355" s="14" t="s">
        <v>276</v>
      </c>
      <c r="J355" s="57" t="s">
        <v>2507</v>
      </c>
      <c r="K355" s="24">
        <v>2.64</v>
      </c>
      <c r="L355" s="14" t="s">
        <v>49</v>
      </c>
      <c r="M355" s="13">
        <v>5.5500000000000001E-2</v>
      </c>
      <c r="N355" s="13">
        <v>6.5000000000000002E-2</v>
      </c>
      <c r="O355" s="24">
        <v>250000</v>
      </c>
      <c r="P355" s="26">
        <v>97.66</v>
      </c>
      <c r="Q355" s="24">
        <v>0</v>
      </c>
      <c r="R355" s="24">
        <v>244.15</v>
      </c>
      <c r="S355" s="13">
        <v>1.5625000000000001E-3</v>
      </c>
      <c r="T355" s="13">
        <f t="shared" si="9"/>
        <v>5.5527453251335592E-4</v>
      </c>
      <c r="U355" s="65">
        <f>+R355/'סכום נכסי הקרן'!$C$42</f>
        <v>2.0013228158375555E-4</v>
      </c>
    </row>
    <row r="356" spans="2:21" ht="13.5" thickBot="1" x14ac:dyDescent="0.25">
      <c r="B356" s="61" t="s">
        <v>954</v>
      </c>
      <c r="C356" s="14" t="s">
        <v>955</v>
      </c>
      <c r="D356" s="14" t="s">
        <v>160</v>
      </c>
      <c r="E356" s="14" t="s">
        <v>231</v>
      </c>
      <c r="F356" s="22">
        <v>1644</v>
      </c>
      <c r="G356" s="14" t="s">
        <v>500</v>
      </c>
      <c r="H356" s="14" t="s">
        <v>956</v>
      </c>
      <c r="I356" s="14" t="s">
        <v>96</v>
      </c>
      <c r="J356" s="57" t="s">
        <v>2507</v>
      </c>
      <c r="K356" s="24">
        <v>1.2</v>
      </c>
      <c r="L356" s="14" t="s">
        <v>49</v>
      </c>
      <c r="M356" s="13">
        <v>5.0500000000000003E-2</v>
      </c>
      <c r="N356" s="13">
        <v>6.6900000000000001E-2</v>
      </c>
      <c r="O356" s="24">
        <v>55000</v>
      </c>
      <c r="P356" s="26">
        <v>99.47</v>
      </c>
      <c r="Q356" s="24">
        <v>0</v>
      </c>
      <c r="R356" s="24">
        <v>54.708500000000001</v>
      </c>
      <c r="S356" s="13">
        <v>5.0000000000000001E-4</v>
      </c>
      <c r="T356" s="13">
        <f t="shared" si="9"/>
        <v>1.2442447987715311E-4</v>
      </c>
      <c r="U356" s="65">
        <f>+R356/'סכום נכסי הקרן'!$C$42</f>
        <v>4.4845123600347698E-5</v>
      </c>
    </row>
    <row r="357" spans="2:21" ht="13.5" thickBot="1" x14ac:dyDescent="0.25">
      <c r="B357" s="61" t="s">
        <v>957</v>
      </c>
      <c r="C357" s="14" t="s">
        <v>958</v>
      </c>
      <c r="D357" s="14" t="s">
        <v>160</v>
      </c>
      <c r="E357" s="14" t="s">
        <v>231</v>
      </c>
      <c r="F357" s="22">
        <v>2352</v>
      </c>
      <c r="G357" s="14" t="s">
        <v>293</v>
      </c>
      <c r="H357" s="14" t="s">
        <v>959</v>
      </c>
      <c r="I357" s="14" t="s">
        <v>276</v>
      </c>
      <c r="J357" s="57" t="s">
        <v>2507</v>
      </c>
      <c r="K357" s="24">
        <v>2.06</v>
      </c>
      <c r="L357" s="14" t="s">
        <v>49</v>
      </c>
      <c r="M357" s="13">
        <v>8.0500000000000002E-2</v>
      </c>
      <c r="N357" s="13">
        <v>0.1077</v>
      </c>
      <c r="O357" s="24">
        <v>135913.13</v>
      </c>
      <c r="P357" s="26">
        <v>95.28</v>
      </c>
      <c r="Q357" s="24">
        <v>5.4705000000000004</v>
      </c>
      <c r="R357" s="24">
        <v>134.96852999999999</v>
      </c>
      <c r="S357" s="13">
        <v>1.263157913E-3</v>
      </c>
      <c r="T357" s="13">
        <f t="shared" si="9"/>
        <v>3.0696124267771795E-4</v>
      </c>
      <c r="U357" s="65">
        <f>+R357/'סכום נכסי הקרן'!$C$42</f>
        <v>1.1063510076143991E-4</v>
      </c>
    </row>
    <row r="358" spans="2:21" ht="13.5" thickBot="1" x14ac:dyDescent="0.25">
      <c r="B358" s="61" t="s">
        <v>960</v>
      </c>
      <c r="C358" s="14" t="s">
        <v>961</v>
      </c>
      <c r="D358" s="14" t="s">
        <v>160</v>
      </c>
      <c r="E358" s="14" t="s">
        <v>231</v>
      </c>
      <c r="F358" s="22">
        <v>1071</v>
      </c>
      <c r="G358" s="14" t="s">
        <v>526</v>
      </c>
      <c r="H358" s="14" t="s">
        <v>959</v>
      </c>
      <c r="I358" s="14" t="s">
        <v>276</v>
      </c>
      <c r="J358" s="57" t="s">
        <v>2507</v>
      </c>
      <c r="K358" s="24">
        <v>1.21</v>
      </c>
      <c r="L358" s="14" t="s">
        <v>49</v>
      </c>
      <c r="M358" s="13">
        <v>3.15E-2</v>
      </c>
      <c r="N358" s="13">
        <v>8.5599999999999996E-2</v>
      </c>
      <c r="O358" s="24">
        <v>251298.42</v>
      </c>
      <c r="P358" s="26">
        <v>93.99</v>
      </c>
      <c r="Q358" s="24">
        <v>0</v>
      </c>
      <c r="R358" s="24">
        <v>236.19538</v>
      </c>
      <c r="S358" s="13">
        <v>1.908149228E-3</v>
      </c>
      <c r="T358" s="13">
        <f t="shared" si="9"/>
        <v>5.3718320381451745E-4</v>
      </c>
      <c r="U358" s="65">
        <f>+R358/'סכום נכסי הקרן'!$C$42</f>
        <v>1.9361179725145257E-4</v>
      </c>
    </row>
    <row r="359" spans="2:21" ht="13.5" thickBot="1" x14ac:dyDescent="0.25">
      <c r="B359" s="61" t="s">
        <v>962</v>
      </c>
      <c r="C359" s="14" t="s">
        <v>963</v>
      </c>
      <c r="D359" s="14" t="s">
        <v>160</v>
      </c>
      <c r="E359" s="14" t="s">
        <v>231</v>
      </c>
      <c r="F359" s="22">
        <v>639</v>
      </c>
      <c r="G359" s="14" t="s">
        <v>519</v>
      </c>
      <c r="H359" s="14" t="s">
        <v>635</v>
      </c>
      <c r="I359" s="14" t="s">
        <v>96</v>
      </c>
      <c r="J359" s="57" t="s">
        <v>2507</v>
      </c>
      <c r="K359" s="24">
        <v>1.88</v>
      </c>
      <c r="L359" s="14" t="s">
        <v>49</v>
      </c>
      <c r="M359" s="13">
        <v>5.8000000000000003E-2</v>
      </c>
      <c r="N359" s="13">
        <v>8.4000000000000005E-2</v>
      </c>
      <c r="O359" s="24">
        <v>516795.54</v>
      </c>
      <c r="P359" s="26">
        <v>95.67</v>
      </c>
      <c r="Q359" s="24">
        <v>0</v>
      </c>
      <c r="R359" s="24">
        <v>494.41829000000001</v>
      </c>
      <c r="S359" s="13">
        <v>6.0745546799999999E-4</v>
      </c>
      <c r="T359" s="13">
        <f t="shared" si="9"/>
        <v>1.1244639969109269E-3</v>
      </c>
      <c r="U359" s="65">
        <f>+R359/'סכום נכסי הקרן'!$C$42</f>
        <v>4.0527978879557203E-4</v>
      </c>
    </row>
    <row r="360" spans="2:21" ht="13.5" thickBot="1" x14ac:dyDescent="0.25">
      <c r="B360" s="61" t="s">
        <v>964</v>
      </c>
      <c r="C360" s="14" t="s">
        <v>965</v>
      </c>
      <c r="D360" s="14" t="s">
        <v>160</v>
      </c>
      <c r="E360" s="14" t="s">
        <v>231</v>
      </c>
      <c r="F360" s="22">
        <v>639</v>
      </c>
      <c r="G360" s="14" t="s">
        <v>519</v>
      </c>
      <c r="H360" s="14" t="s">
        <v>635</v>
      </c>
      <c r="I360" s="14" t="s">
        <v>96</v>
      </c>
      <c r="J360" s="57" t="s">
        <v>2507</v>
      </c>
      <c r="K360" s="24">
        <v>3.07</v>
      </c>
      <c r="L360" s="14" t="s">
        <v>49</v>
      </c>
      <c r="M360" s="13">
        <v>4.3999999999999997E-2</v>
      </c>
      <c r="N360" s="13">
        <v>0.08</v>
      </c>
      <c r="O360" s="24">
        <v>40500</v>
      </c>
      <c r="P360" s="26">
        <v>90.17</v>
      </c>
      <c r="Q360" s="24">
        <v>0</v>
      </c>
      <c r="R360" s="24">
        <v>36.51885</v>
      </c>
      <c r="S360" s="13">
        <v>9.6130016088865404E-5</v>
      </c>
      <c r="T360" s="13">
        <f t="shared" si="9"/>
        <v>8.305544690426118E-5</v>
      </c>
      <c r="U360" s="65">
        <f>+R360/'סכום נכסי הקרן'!$C$42</f>
        <v>2.9934879259942376E-5</v>
      </c>
    </row>
    <row r="361" spans="2:21" ht="13.5" thickBot="1" x14ac:dyDescent="0.25">
      <c r="B361" s="61" t="s">
        <v>966</v>
      </c>
      <c r="C361" s="14" t="s">
        <v>967</v>
      </c>
      <c r="D361" s="14" t="s">
        <v>160</v>
      </c>
      <c r="E361" s="14" t="s">
        <v>231</v>
      </c>
      <c r="F361" s="22">
        <v>1036</v>
      </c>
      <c r="G361" s="14" t="s">
        <v>583</v>
      </c>
      <c r="H361" s="14" t="s">
        <v>233</v>
      </c>
      <c r="I361" s="14" t="s">
        <v>234</v>
      </c>
      <c r="J361" s="57" t="s">
        <v>2507</v>
      </c>
      <c r="K361" s="24">
        <v>4.09</v>
      </c>
      <c r="L361" s="14" t="s">
        <v>49</v>
      </c>
      <c r="M361" s="13">
        <v>4.8500000000000001E-2</v>
      </c>
      <c r="N361" s="13">
        <v>5.5399999999999998E-2</v>
      </c>
      <c r="O361" s="24">
        <v>705000</v>
      </c>
      <c r="P361" s="26">
        <v>97.6</v>
      </c>
      <c r="Q361" s="24">
        <v>0</v>
      </c>
      <c r="R361" s="24">
        <v>688.08</v>
      </c>
      <c r="S361" s="13">
        <v>2.8579767950000002E-3</v>
      </c>
      <c r="T361" s="13">
        <f t="shared" si="9"/>
        <v>1.5649121455326232E-3</v>
      </c>
      <c r="U361" s="65">
        <f>+R361/'סכום נכסי הקרן'!$C$42</f>
        <v>5.6402629658877949E-4</v>
      </c>
    </row>
    <row r="362" spans="2:21" ht="13.5" thickBot="1" x14ac:dyDescent="0.25">
      <c r="B362" s="61" t="s">
        <v>968</v>
      </c>
      <c r="C362" s="14" t="s">
        <v>969</v>
      </c>
      <c r="D362" s="14" t="s">
        <v>160</v>
      </c>
      <c r="E362" s="14" t="s">
        <v>231</v>
      </c>
      <c r="F362" s="22">
        <v>2101</v>
      </c>
      <c r="G362" s="14" t="s">
        <v>640</v>
      </c>
      <c r="H362" s="14" t="s">
        <v>233</v>
      </c>
      <c r="I362" s="14" t="s">
        <v>234</v>
      </c>
      <c r="J362" s="57" t="s">
        <v>2507</v>
      </c>
      <c r="K362" s="24">
        <v>3.33</v>
      </c>
      <c r="L362" s="14" t="s">
        <v>49</v>
      </c>
      <c r="M362" s="13">
        <v>6.0499999999999998E-2</v>
      </c>
      <c r="N362" s="13">
        <v>5.8999999999999997E-2</v>
      </c>
      <c r="O362" s="24">
        <v>524000</v>
      </c>
      <c r="P362" s="26">
        <v>102.3</v>
      </c>
      <c r="Q362" s="24">
        <v>0</v>
      </c>
      <c r="R362" s="24">
        <v>536.05200000000002</v>
      </c>
      <c r="S362" s="13">
        <v>2.3818181810000001E-3</v>
      </c>
      <c r="T362" s="13">
        <f t="shared" si="9"/>
        <v>1.2191522576401779E-3</v>
      </c>
      <c r="U362" s="65">
        <f>+R362/'סכום נכסי הקרן'!$C$42</f>
        <v>4.3940737172859035E-4</v>
      </c>
    </row>
    <row r="363" spans="2:21" ht="13.5" thickBot="1" x14ac:dyDescent="0.25">
      <c r="B363" s="61" t="s">
        <v>970</v>
      </c>
      <c r="C363" s="14" t="s">
        <v>971</v>
      </c>
      <c r="D363" s="14" t="s">
        <v>160</v>
      </c>
      <c r="E363" s="14" t="s">
        <v>231</v>
      </c>
      <c r="F363" s="22">
        <v>1756</v>
      </c>
      <c r="G363" s="14" t="s">
        <v>338</v>
      </c>
      <c r="H363" s="14" t="s">
        <v>233</v>
      </c>
      <c r="I363" s="14" t="s">
        <v>234</v>
      </c>
      <c r="J363" s="57" t="s">
        <v>2507</v>
      </c>
      <c r="K363" s="24">
        <v>2.39</v>
      </c>
      <c r="L363" s="14" t="s">
        <v>49</v>
      </c>
      <c r="M363" s="13">
        <v>4.4999999999999998E-2</v>
      </c>
      <c r="N363" s="13">
        <v>6.6400000000000001E-2</v>
      </c>
      <c r="O363" s="24">
        <v>1155000</v>
      </c>
      <c r="P363" s="26">
        <v>95.41</v>
      </c>
      <c r="Q363" s="24">
        <v>0</v>
      </c>
      <c r="R363" s="24">
        <v>1101.9855</v>
      </c>
      <c r="S363" s="13">
        <v>3.2083333329999998E-3</v>
      </c>
      <c r="T363" s="13">
        <f t="shared" si="9"/>
        <v>2.5062645232397981E-3</v>
      </c>
      <c r="U363" s="65">
        <f>+R363/'סכום נכסי הקרן'!$C$42</f>
        <v>9.0330891823557505E-4</v>
      </c>
    </row>
    <row r="364" spans="2:21" ht="13.5" thickBot="1" x14ac:dyDescent="0.25">
      <c r="B364" s="61" t="s">
        <v>972</v>
      </c>
      <c r="C364" s="14" t="s">
        <v>973</v>
      </c>
      <c r="D364" s="14" t="s">
        <v>160</v>
      </c>
      <c r="E364" s="14" t="s">
        <v>231</v>
      </c>
      <c r="F364" s="22">
        <v>531</v>
      </c>
      <c r="G364" s="14" t="s">
        <v>500</v>
      </c>
      <c r="H364" s="14" t="s">
        <v>233</v>
      </c>
      <c r="I364" s="14" t="s">
        <v>234</v>
      </c>
      <c r="J364" s="57" t="s">
        <v>2507</v>
      </c>
      <c r="K364" s="24">
        <v>3.55</v>
      </c>
      <c r="L364" s="14" t="s">
        <v>49</v>
      </c>
      <c r="M364" s="13">
        <v>7.7499999999999999E-2</v>
      </c>
      <c r="N364" s="13">
        <v>7.6600000000000001E-2</v>
      </c>
      <c r="O364" s="24">
        <v>48000</v>
      </c>
      <c r="P364" s="26">
        <v>100.82</v>
      </c>
      <c r="Q364" s="24">
        <v>0</v>
      </c>
      <c r="R364" s="24">
        <v>48.393599999999999</v>
      </c>
      <c r="S364" s="13">
        <v>5.6470588200000003E-4</v>
      </c>
      <c r="T364" s="13">
        <f t="shared" si="9"/>
        <v>1.1006239449780192E-4</v>
      </c>
      <c r="U364" s="65">
        <f>+R364/'סכום נכסי הקרן'!$C$42</f>
        <v>3.9668734720670209E-5</v>
      </c>
    </row>
    <row r="365" spans="2:21" ht="13.5" thickBot="1" x14ac:dyDescent="0.25">
      <c r="B365" s="61" t="s">
        <v>974</v>
      </c>
      <c r="C365" s="14" t="s">
        <v>975</v>
      </c>
      <c r="D365" s="14" t="s">
        <v>160</v>
      </c>
      <c r="E365" s="14" t="s">
        <v>231</v>
      </c>
      <c r="F365" s="22">
        <v>771</v>
      </c>
      <c r="G365" s="14" t="s">
        <v>500</v>
      </c>
      <c r="H365" s="14" t="s">
        <v>233</v>
      </c>
      <c r="I365" s="14" t="s">
        <v>234</v>
      </c>
      <c r="J365" s="57" t="s">
        <v>2507</v>
      </c>
      <c r="K365" s="24">
        <v>2.2799999999999998</v>
      </c>
      <c r="L365" s="14" t="s">
        <v>49</v>
      </c>
      <c r="M365" s="13">
        <v>3.8699999999999998E-2</v>
      </c>
      <c r="N365" s="13">
        <v>5.67E-2</v>
      </c>
      <c r="O365" s="24">
        <v>372985.4</v>
      </c>
      <c r="P365" s="26">
        <v>96.25</v>
      </c>
      <c r="Q365" s="24">
        <v>0</v>
      </c>
      <c r="R365" s="24">
        <v>358.99844999999999</v>
      </c>
      <c r="S365" s="13">
        <v>1.130105357E-3</v>
      </c>
      <c r="T365" s="13">
        <f t="shared" si="9"/>
        <v>8.1647633215961232E-4</v>
      </c>
      <c r="U365" s="65">
        <f>+R365/'סכום נכסי הקרן'!$C$42</f>
        <v>2.9427474455675519E-4</v>
      </c>
    </row>
    <row r="366" spans="2:21" ht="13.5" thickBot="1" x14ac:dyDescent="0.25">
      <c r="B366" s="61" t="s">
        <v>974</v>
      </c>
      <c r="C366" s="14" t="s">
        <v>976</v>
      </c>
      <c r="D366" s="14" t="s">
        <v>160</v>
      </c>
      <c r="E366" s="14" t="s">
        <v>231</v>
      </c>
      <c r="F366" s="22">
        <v>771</v>
      </c>
      <c r="G366" s="14" t="s">
        <v>500</v>
      </c>
      <c r="H366" s="14" t="s">
        <v>233</v>
      </c>
      <c r="I366" s="14" t="s">
        <v>234</v>
      </c>
      <c r="J366" s="57" t="s">
        <v>2507</v>
      </c>
      <c r="K366" s="24">
        <v>2.2839999999999998</v>
      </c>
      <c r="L366" s="14" t="s">
        <v>49</v>
      </c>
      <c r="M366" s="13">
        <v>3.8699999999999998E-2</v>
      </c>
      <c r="N366" s="13">
        <v>5.67E-2</v>
      </c>
      <c r="O366" s="24">
        <v>350000</v>
      </c>
      <c r="P366" s="26">
        <v>95.996399999999994</v>
      </c>
      <c r="Q366" s="24">
        <v>0</v>
      </c>
      <c r="R366" s="24">
        <v>335.98739999999998</v>
      </c>
      <c r="S366" s="13">
        <v>1.060462085E-3</v>
      </c>
      <c r="T366" s="13">
        <f t="shared" si="9"/>
        <v>7.6414190647297933E-4</v>
      </c>
      <c r="U366" s="65">
        <f>+R366/'סכום נכסי הקרן'!$C$42</f>
        <v>2.7541234874214172E-4</v>
      </c>
    </row>
    <row r="367" spans="2:21" ht="13.5" thickBot="1" x14ac:dyDescent="0.25">
      <c r="B367" s="61" t="s">
        <v>977</v>
      </c>
      <c r="C367" s="14" t="s">
        <v>978</v>
      </c>
      <c r="D367" s="14" t="s">
        <v>160</v>
      </c>
      <c r="E367" s="14" t="s">
        <v>231</v>
      </c>
      <c r="F367" s="22">
        <v>771</v>
      </c>
      <c r="G367" s="14" t="s">
        <v>500</v>
      </c>
      <c r="H367" s="14" t="s">
        <v>233</v>
      </c>
      <c r="I367" s="14" t="s">
        <v>234</v>
      </c>
      <c r="J367" s="57" t="s">
        <v>2507</v>
      </c>
      <c r="K367" s="24">
        <v>0.78</v>
      </c>
      <c r="L367" s="14" t="s">
        <v>49</v>
      </c>
      <c r="M367" s="13">
        <v>4.5900000000000003E-2</v>
      </c>
      <c r="N367" s="13">
        <v>7.0999999999999994E-2</v>
      </c>
      <c r="O367" s="24">
        <v>53219.6</v>
      </c>
      <c r="P367" s="26">
        <v>98.22</v>
      </c>
      <c r="Q367" s="24">
        <v>0</v>
      </c>
      <c r="R367" s="24">
        <v>52.272289999999998</v>
      </c>
      <c r="S367" s="13">
        <v>8.4475555500000004E-4</v>
      </c>
      <c r="T367" s="13">
        <f t="shared" si="9"/>
        <v>1.1888376568975042E-4</v>
      </c>
      <c r="U367" s="65">
        <f>+R367/'סכום נכסי הקרן'!$C$42</f>
        <v>4.2848137052253654E-5</v>
      </c>
    </row>
    <row r="368" spans="2:21" ht="13.5" thickBot="1" x14ac:dyDescent="0.25">
      <c r="B368" s="61" t="s">
        <v>979</v>
      </c>
      <c r="C368" s="14" t="s">
        <v>980</v>
      </c>
      <c r="D368" s="14" t="s">
        <v>160</v>
      </c>
      <c r="E368" s="14" t="s">
        <v>231</v>
      </c>
      <c r="F368" s="22">
        <v>771</v>
      </c>
      <c r="G368" s="14" t="s">
        <v>500</v>
      </c>
      <c r="H368" s="14" t="s">
        <v>233</v>
      </c>
      <c r="I368" s="14" t="s">
        <v>234</v>
      </c>
      <c r="J368" s="57" t="s">
        <v>2507</v>
      </c>
      <c r="K368" s="24">
        <v>1.83</v>
      </c>
      <c r="L368" s="14" t="s">
        <v>49</v>
      </c>
      <c r="M368" s="13">
        <v>6.25E-2</v>
      </c>
      <c r="N368" s="13">
        <v>9.7500000000000003E-2</v>
      </c>
      <c r="O368" s="24">
        <v>65000</v>
      </c>
      <c r="P368" s="26">
        <v>94.36</v>
      </c>
      <c r="Q368" s="24">
        <v>0</v>
      </c>
      <c r="R368" s="24">
        <v>61.334000000000003</v>
      </c>
      <c r="S368" s="13">
        <v>9.0092587399999999E-4</v>
      </c>
      <c r="T368" s="13">
        <f t="shared" si="9"/>
        <v>1.3949296816372791E-4</v>
      </c>
      <c r="U368" s="65">
        <f>+R368/'סכום נכסי הקרן'!$C$42</f>
        <v>5.0276114514266082E-5</v>
      </c>
    </row>
    <row r="369" spans="2:21" ht="13.5" thickBot="1" x14ac:dyDescent="0.25">
      <c r="B369" s="61" t="s">
        <v>981</v>
      </c>
      <c r="C369" s="14" t="s">
        <v>982</v>
      </c>
      <c r="D369" s="14" t="s">
        <v>160</v>
      </c>
      <c r="E369" s="14" t="s">
        <v>231</v>
      </c>
      <c r="F369" s="22">
        <v>771</v>
      </c>
      <c r="G369" s="14" t="s">
        <v>500</v>
      </c>
      <c r="H369" s="14" t="s">
        <v>233</v>
      </c>
      <c r="I369" s="14" t="s">
        <v>234</v>
      </c>
      <c r="J369" s="57" t="s">
        <v>2507</v>
      </c>
      <c r="K369" s="24">
        <v>3.41</v>
      </c>
      <c r="L369" s="14" t="s">
        <v>49</v>
      </c>
      <c r="M369" s="13">
        <v>6.3E-2</v>
      </c>
      <c r="N369" s="13">
        <v>6.7100000000000007E-2</v>
      </c>
      <c r="O369" s="24">
        <v>1649000</v>
      </c>
      <c r="P369" s="27">
        <v>99</v>
      </c>
      <c r="Q369" s="24">
        <v>0</v>
      </c>
      <c r="R369" s="24">
        <v>1632.51</v>
      </c>
      <c r="S369" s="13">
        <v>9.1892388600000006E-3</v>
      </c>
      <c r="T369" s="13">
        <f t="shared" si="9"/>
        <v>3.7128454928256342E-3</v>
      </c>
      <c r="U369" s="65">
        <f>+R369/'סכום נכסי הקרן'!$C$42</f>
        <v>1.3381853410128887E-3</v>
      </c>
    </row>
    <row r="370" spans="2:21" ht="13.5" thickBot="1" x14ac:dyDescent="0.25">
      <c r="B370" s="61" t="s">
        <v>983</v>
      </c>
      <c r="C370" s="14" t="s">
        <v>984</v>
      </c>
      <c r="D370" s="14" t="s">
        <v>160</v>
      </c>
      <c r="E370" s="14" t="s">
        <v>231</v>
      </c>
      <c r="F370" s="22">
        <v>1532</v>
      </c>
      <c r="G370" s="14" t="s">
        <v>500</v>
      </c>
      <c r="H370" s="14" t="s">
        <v>233</v>
      </c>
      <c r="I370" s="14" t="s">
        <v>234</v>
      </c>
      <c r="J370" s="57" t="s">
        <v>2507</v>
      </c>
      <c r="K370" s="24">
        <v>4.05</v>
      </c>
      <c r="L370" s="14" t="s">
        <v>49</v>
      </c>
      <c r="M370" s="13">
        <v>7.0000000000000007E-2</v>
      </c>
      <c r="N370" s="13">
        <v>6.6500000000000004E-2</v>
      </c>
      <c r="O370" s="24">
        <v>87000</v>
      </c>
      <c r="P370" s="26">
        <v>103.9</v>
      </c>
      <c r="Q370" s="24">
        <v>0</v>
      </c>
      <c r="R370" s="24">
        <v>90.393000000000001</v>
      </c>
      <c r="S370" s="13">
        <v>1.695113397E-3</v>
      </c>
      <c r="T370" s="13">
        <f t="shared" si="9"/>
        <v>2.0558235026614695E-4</v>
      </c>
      <c r="U370" s="65">
        <f>+R370/'סכום נכסי הקרן'!$C$42</f>
        <v>7.4096077531027703E-5</v>
      </c>
    </row>
    <row r="371" spans="2:21" ht="13.5" thickBot="1" x14ac:dyDescent="0.25">
      <c r="B371" s="61" t="s">
        <v>985</v>
      </c>
      <c r="C371" s="14" t="s">
        <v>986</v>
      </c>
      <c r="D371" s="14" t="s">
        <v>160</v>
      </c>
      <c r="E371" s="14" t="s">
        <v>231</v>
      </c>
      <c r="F371" s="22">
        <v>1095</v>
      </c>
      <c r="G371" s="14" t="s">
        <v>725</v>
      </c>
      <c r="H371" s="14" t="s">
        <v>233</v>
      </c>
      <c r="I371" s="14" t="s">
        <v>234</v>
      </c>
      <c r="J371" s="57" t="s">
        <v>2507</v>
      </c>
      <c r="K371" s="24">
        <v>2.69</v>
      </c>
      <c r="L371" s="14" t="s">
        <v>49</v>
      </c>
      <c r="M371" s="13">
        <v>7.1999999999999995E-2</v>
      </c>
      <c r="N371" s="13">
        <v>5.6399999999999999E-2</v>
      </c>
      <c r="O371" s="24">
        <v>1179988.92</v>
      </c>
      <c r="P371" s="26">
        <v>104.33</v>
      </c>
      <c r="Q371" s="24">
        <v>0</v>
      </c>
      <c r="R371" s="24">
        <v>1231.0824399999999</v>
      </c>
      <c r="S371" s="13">
        <v>2.3183045079999999E-3</v>
      </c>
      <c r="T371" s="13">
        <f t="shared" si="9"/>
        <v>2.7998719080745502E-3</v>
      </c>
      <c r="U371" s="65">
        <f>+R371/'סכום נכסי הקרן'!$C$42</f>
        <v>1.0091310159119264E-3</v>
      </c>
    </row>
    <row r="372" spans="2:21" ht="13.5" thickBot="1" x14ac:dyDescent="0.25">
      <c r="B372" s="61" t="s">
        <v>987</v>
      </c>
      <c r="C372" s="14" t="s">
        <v>988</v>
      </c>
      <c r="D372" s="14" t="s">
        <v>160</v>
      </c>
      <c r="E372" s="14" t="s">
        <v>231</v>
      </c>
      <c r="F372" s="22">
        <v>486</v>
      </c>
      <c r="G372" s="14" t="s">
        <v>500</v>
      </c>
      <c r="H372" s="14" t="s">
        <v>233</v>
      </c>
      <c r="I372" s="14" t="s">
        <v>234</v>
      </c>
      <c r="J372" s="57" t="s">
        <v>2507</v>
      </c>
      <c r="K372" s="24">
        <v>0.62</v>
      </c>
      <c r="L372" s="14" t="s">
        <v>49</v>
      </c>
      <c r="M372" s="13">
        <v>9.6500000000000002E-2</v>
      </c>
      <c r="N372" s="13">
        <v>8.2299999999999998E-2</v>
      </c>
      <c r="O372" s="24">
        <v>915300</v>
      </c>
      <c r="P372" s="27">
        <v>101</v>
      </c>
      <c r="Q372" s="24">
        <v>0</v>
      </c>
      <c r="R372" s="24">
        <v>924.45299999999997</v>
      </c>
      <c r="S372" s="13">
        <v>4.962089054E-3</v>
      </c>
      <c r="T372" s="13">
        <f t="shared" si="9"/>
        <v>2.1024993135595714E-3</v>
      </c>
      <c r="U372" s="65">
        <f>+R372/'סכום נכסי הקרן'!$C$42</f>
        <v>7.5778369079233083E-4</v>
      </c>
    </row>
    <row r="373" spans="2:21" ht="13.5" thickBot="1" x14ac:dyDescent="0.25">
      <c r="B373" s="61" t="s">
        <v>989</v>
      </c>
      <c r="C373" s="14" t="s">
        <v>990</v>
      </c>
      <c r="D373" s="14" t="s">
        <v>160</v>
      </c>
      <c r="E373" s="14" t="s">
        <v>231</v>
      </c>
      <c r="F373" s="22">
        <v>823</v>
      </c>
      <c r="G373" s="14" t="s">
        <v>500</v>
      </c>
      <c r="H373" s="14" t="s">
        <v>233</v>
      </c>
      <c r="I373" s="14" t="s">
        <v>234</v>
      </c>
      <c r="J373" s="57" t="s">
        <v>2507</v>
      </c>
      <c r="K373" s="24">
        <v>2.2599999999999998</v>
      </c>
      <c r="L373" s="14" t="s">
        <v>49</v>
      </c>
      <c r="M373" s="13">
        <v>2.9000000000000001E-2</v>
      </c>
      <c r="N373" s="13">
        <v>8.2799999999999999E-2</v>
      </c>
      <c r="O373" s="24">
        <v>649800</v>
      </c>
      <c r="P373" s="26">
        <v>89.05</v>
      </c>
      <c r="Q373" s="24">
        <v>9.4221000000000004</v>
      </c>
      <c r="R373" s="24">
        <v>588.06899999999996</v>
      </c>
      <c r="S373" s="13">
        <v>3.022325581E-3</v>
      </c>
      <c r="T373" s="13">
        <f t="shared" si="9"/>
        <v>1.3374554129043483E-3</v>
      </c>
      <c r="U373" s="65">
        <f>+R373/'סכום נכסי הקרן'!$C$42</f>
        <v>4.8204624492597802E-4</v>
      </c>
    </row>
    <row r="374" spans="2:21" ht="13.5" thickBot="1" x14ac:dyDescent="0.25">
      <c r="B374" s="61" t="s">
        <v>991</v>
      </c>
      <c r="C374" s="14" t="s">
        <v>992</v>
      </c>
      <c r="D374" s="14" t="s">
        <v>160</v>
      </c>
      <c r="E374" s="14" t="s">
        <v>231</v>
      </c>
      <c r="F374" s="22">
        <v>823</v>
      </c>
      <c r="G374" s="14" t="s">
        <v>500</v>
      </c>
      <c r="H374" s="14" t="s">
        <v>233</v>
      </c>
      <c r="I374" s="14" t="s">
        <v>234</v>
      </c>
      <c r="J374" s="57" t="s">
        <v>2507</v>
      </c>
      <c r="K374" s="24">
        <v>1.1100000000000001</v>
      </c>
      <c r="L374" s="14" t="s">
        <v>49</v>
      </c>
      <c r="M374" s="13">
        <v>5.62E-2</v>
      </c>
      <c r="N374" s="13">
        <v>8.6999999999999994E-2</v>
      </c>
      <c r="O374" s="24">
        <v>871000</v>
      </c>
      <c r="P374" s="26">
        <v>96.93</v>
      </c>
      <c r="Q374" s="24">
        <v>14.6401</v>
      </c>
      <c r="R374" s="24">
        <v>858.90039999999999</v>
      </c>
      <c r="S374" s="13">
        <v>3.686803697E-3</v>
      </c>
      <c r="T374" s="13">
        <f t="shared" si="9"/>
        <v>1.953411911060964E-3</v>
      </c>
      <c r="U374" s="65">
        <f>+R374/'סכום נכסי הקרן'!$C$42</f>
        <v>7.0404954620192613E-4</v>
      </c>
    </row>
    <row r="375" spans="2:21" ht="13.5" thickBot="1" x14ac:dyDescent="0.25">
      <c r="B375" s="61" t="s">
        <v>991</v>
      </c>
      <c r="C375" s="14" t="s">
        <v>993</v>
      </c>
      <c r="D375" s="14" t="s">
        <v>160</v>
      </c>
      <c r="E375" s="14" t="s">
        <v>231</v>
      </c>
      <c r="F375" s="22">
        <v>823</v>
      </c>
      <c r="G375" s="14" t="s">
        <v>500</v>
      </c>
      <c r="H375" s="14" t="s">
        <v>233</v>
      </c>
      <c r="I375" s="14" t="s">
        <v>234</v>
      </c>
      <c r="J375" s="57" t="s">
        <v>2507</v>
      </c>
      <c r="K375" s="57" t="s">
        <v>2507</v>
      </c>
      <c r="L375" s="14" t="s">
        <v>49</v>
      </c>
      <c r="M375" s="13">
        <v>5.62E-2</v>
      </c>
      <c r="N375" s="57" t="s">
        <v>2507</v>
      </c>
      <c r="O375" s="57" t="s">
        <v>2507</v>
      </c>
      <c r="P375" s="26">
        <v>96.93</v>
      </c>
      <c r="Q375" s="24">
        <v>9.8350000000000009</v>
      </c>
      <c r="R375" s="24">
        <v>9.8350000000000009</v>
      </c>
      <c r="S375" s="57" t="s">
        <v>2507</v>
      </c>
      <c r="T375" s="13">
        <f t="shared" si="9"/>
        <v>2.2367909183980568E-5</v>
      </c>
      <c r="U375" s="65">
        <f>+R375/'סכום נכסי הקרן'!$C$42</f>
        <v>8.0618512773960099E-6</v>
      </c>
    </row>
    <row r="376" spans="2:21" ht="13.5" thickBot="1" x14ac:dyDescent="0.25">
      <c r="B376" s="61" t="s">
        <v>994</v>
      </c>
      <c r="C376" s="14" t="s">
        <v>995</v>
      </c>
      <c r="D376" s="14" t="s">
        <v>160</v>
      </c>
      <c r="E376" s="14" t="s">
        <v>231</v>
      </c>
      <c r="F376" s="22">
        <v>823</v>
      </c>
      <c r="G376" s="14" t="s">
        <v>500</v>
      </c>
      <c r="H376" s="14" t="s">
        <v>233</v>
      </c>
      <c r="I376" s="14" t="s">
        <v>234</v>
      </c>
      <c r="J376" s="57" t="s">
        <v>2507</v>
      </c>
      <c r="K376" s="57" t="s">
        <v>2507</v>
      </c>
      <c r="L376" s="14" t="s">
        <v>49</v>
      </c>
      <c r="M376" s="13">
        <v>0</v>
      </c>
      <c r="N376" s="57" t="s">
        <v>2507</v>
      </c>
      <c r="O376" s="24">
        <v>800000</v>
      </c>
      <c r="P376" s="26">
        <v>88.708500000000001</v>
      </c>
      <c r="Q376" s="24">
        <v>11.6</v>
      </c>
      <c r="R376" s="24">
        <v>721.26800000000003</v>
      </c>
      <c r="S376" s="13">
        <v>1.3549606965000001E-2</v>
      </c>
      <c r="T376" s="13">
        <f t="shared" si="9"/>
        <v>1.6403921831531566E-3</v>
      </c>
      <c r="U376" s="65">
        <f>+R376/'סכום נכסי הקרן'!$C$42</f>
        <v>5.9123084363445504E-4</v>
      </c>
    </row>
    <row r="377" spans="2:21" ht="13.5" thickBot="1" x14ac:dyDescent="0.25">
      <c r="B377" s="61" t="s">
        <v>996</v>
      </c>
      <c r="C377" s="14" t="s">
        <v>997</v>
      </c>
      <c r="D377" s="14" t="s">
        <v>160</v>
      </c>
      <c r="E377" s="14" t="s">
        <v>231</v>
      </c>
      <c r="F377" s="22">
        <v>1331</v>
      </c>
      <c r="G377" s="14" t="s">
        <v>500</v>
      </c>
      <c r="H377" s="14" t="s">
        <v>233</v>
      </c>
      <c r="I377" s="14" t="s">
        <v>234</v>
      </c>
      <c r="J377" s="57" t="s">
        <v>2507</v>
      </c>
      <c r="K377" s="24">
        <v>1.68</v>
      </c>
      <c r="L377" s="14" t="s">
        <v>49</v>
      </c>
      <c r="M377" s="13">
        <v>4.3999999999999997E-2</v>
      </c>
      <c r="N377" s="13">
        <v>0.86419999999999997</v>
      </c>
      <c r="O377" s="24">
        <v>400000</v>
      </c>
      <c r="P377" s="26">
        <v>35.65</v>
      </c>
      <c r="Q377" s="24">
        <v>0</v>
      </c>
      <c r="R377" s="24">
        <v>142.6</v>
      </c>
      <c r="S377" s="13">
        <v>2.355026136E-3</v>
      </c>
      <c r="T377" s="13">
        <f t="shared" si="9"/>
        <v>3.2431762578908274E-4</v>
      </c>
      <c r="U377" s="65">
        <f>+R377/'סכום נכסי הקרן'!$C$42</f>
        <v>1.1689069569462847E-4</v>
      </c>
    </row>
    <row r="378" spans="2:21" ht="13.5" thickBot="1" x14ac:dyDescent="0.25">
      <c r="B378" s="81" t="s">
        <v>2390</v>
      </c>
      <c r="C378" s="14">
        <v>4480190</v>
      </c>
      <c r="D378" s="14" t="s">
        <v>160</v>
      </c>
      <c r="E378" s="14" t="s">
        <v>231</v>
      </c>
      <c r="F378" s="22">
        <v>448</v>
      </c>
      <c r="G378" s="14" t="s">
        <v>526</v>
      </c>
      <c r="H378" s="14" t="s">
        <v>233</v>
      </c>
      <c r="I378" s="14" t="s">
        <v>234</v>
      </c>
      <c r="J378" s="57" t="s">
        <v>2507</v>
      </c>
      <c r="K378" s="24">
        <v>1.99</v>
      </c>
      <c r="L378" s="14" t="s">
        <v>49</v>
      </c>
      <c r="M378" s="13">
        <v>0</v>
      </c>
      <c r="N378" s="13">
        <v>0.56630000000000003</v>
      </c>
      <c r="O378" s="24">
        <v>280250</v>
      </c>
      <c r="P378" s="27">
        <v>25</v>
      </c>
      <c r="Q378" s="24">
        <v>0</v>
      </c>
      <c r="R378" s="24">
        <v>70.0625</v>
      </c>
      <c r="S378" s="13">
        <v>2.1991784759999998E-3</v>
      </c>
      <c r="T378" s="13">
        <f t="shared" si="9"/>
        <v>1.5934434541968871E-4</v>
      </c>
      <c r="U378" s="65">
        <f>+R378/'סכום נכסי הקרן'!$C$42</f>
        <v>5.7430956291058253E-5</v>
      </c>
    </row>
    <row r="379" spans="2:21" ht="13.5" thickBot="1" x14ac:dyDescent="0.25">
      <c r="B379" s="61" t="s">
        <v>998</v>
      </c>
      <c r="C379" s="14" t="s">
        <v>999</v>
      </c>
      <c r="D379" s="14" t="s">
        <v>160</v>
      </c>
      <c r="E379" s="14" t="s">
        <v>231</v>
      </c>
      <c r="F379" s="22">
        <v>1903</v>
      </c>
      <c r="G379" s="14" t="s">
        <v>500</v>
      </c>
      <c r="H379" s="14" t="s">
        <v>233</v>
      </c>
      <c r="I379" s="14" t="s">
        <v>234</v>
      </c>
      <c r="J379" s="57" t="s">
        <v>2507</v>
      </c>
      <c r="K379" s="24">
        <v>2.19</v>
      </c>
      <c r="L379" s="14" t="s">
        <v>49</v>
      </c>
      <c r="M379" s="13">
        <v>5.6000000000000001E-2</v>
      </c>
      <c r="N379" s="13">
        <v>8.8400000000000006E-2</v>
      </c>
      <c r="O379" s="24">
        <v>670000</v>
      </c>
      <c r="P379" s="26">
        <v>93.69</v>
      </c>
      <c r="Q379" s="24">
        <v>18.760000000000002</v>
      </c>
      <c r="R379" s="24">
        <v>646.48299999999995</v>
      </c>
      <c r="S379" s="13">
        <v>3.9411764700000001E-3</v>
      </c>
      <c r="T379" s="13">
        <f t="shared" si="9"/>
        <v>1.4703073749859996E-3</v>
      </c>
      <c r="U379" s="65">
        <f>+R379/'סכום נכסי הקרן'!$C$42</f>
        <v>5.2992880522265422E-4</v>
      </c>
    </row>
    <row r="380" spans="2:21" ht="13.5" thickBot="1" x14ac:dyDescent="0.25">
      <c r="B380" s="61" t="s">
        <v>1000</v>
      </c>
      <c r="C380" s="14" t="s">
        <v>1001</v>
      </c>
      <c r="D380" s="14" t="s">
        <v>160</v>
      </c>
      <c r="E380" s="14" t="s">
        <v>231</v>
      </c>
      <c r="F380" s="22">
        <v>1903</v>
      </c>
      <c r="G380" s="14" t="s">
        <v>500</v>
      </c>
      <c r="H380" s="14" t="s">
        <v>233</v>
      </c>
      <c r="I380" s="14" t="s">
        <v>234</v>
      </c>
      <c r="J380" s="57" t="s">
        <v>2507</v>
      </c>
      <c r="K380" s="24">
        <v>2.23</v>
      </c>
      <c r="L380" s="14" t="s">
        <v>49</v>
      </c>
      <c r="M380" s="13">
        <v>8.8900000000000007E-2</v>
      </c>
      <c r="N380" s="13">
        <v>7.1999999999999995E-2</v>
      </c>
      <c r="O380" s="24">
        <v>100000</v>
      </c>
      <c r="P380" s="26">
        <v>103.86</v>
      </c>
      <c r="Q380" s="24">
        <v>3.629</v>
      </c>
      <c r="R380" s="24">
        <v>107.489</v>
      </c>
      <c r="S380" s="13">
        <v>1.020408163E-3</v>
      </c>
      <c r="T380" s="13">
        <f t="shared" si="9"/>
        <v>2.4446407628641453E-4</v>
      </c>
      <c r="U380" s="65">
        <f>+R380/'סכום נכסי הקרן'!$C$42</f>
        <v>8.8109845648807293E-5</v>
      </c>
    </row>
    <row r="381" spans="2:21" ht="13.5" thickBot="1" x14ac:dyDescent="0.25">
      <c r="B381" s="61" t="s">
        <v>1002</v>
      </c>
      <c r="C381" s="14" t="s">
        <v>1003</v>
      </c>
      <c r="D381" s="14" t="s">
        <v>160</v>
      </c>
      <c r="E381" s="14" t="s">
        <v>231</v>
      </c>
      <c r="F381" s="22">
        <v>434</v>
      </c>
      <c r="G381" s="14" t="s">
        <v>500</v>
      </c>
      <c r="H381" s="14" t="s">
        <v>233</v>
      </c>
      <c r="I381" s="14" t="s">
        <v>234</v>
      </c>
      <c r="J381" s="57" t="s">
        <v>2507</v>
      </c>
      <c r="K381" s="24">
        <v>2.41</v>
      </c>
      <c r="L381" s="14" t="s">
        <v>49</v>
      </c>
      <c r="M381" s="13">
        <v>3.95E-2</v>
      </c>
      <c r="N381" s="13">
        <v>7.3400000000000007E-2</v>
      </c>
      <c r="O381" s="24">
        <v>512445</v>
      </c>
      <c r="P381" s="26">
        <v>92.62</v>
      </c>
      <c r="Q381" s="24">
        <v>0</v>
      </c>
      <c r="R381" s="24">
        <v>474.62655999999998</v>
      </c>
      <c r="S381" s="13">
        <v>6.1120467299999998E-4</v>
      </c>
      <c r="T381" s="13">
        <f t="shared" si="9"/>
        <v>1.0794513259161263E-3</v>
      </c>
      <c r="U381" s="65">
        <f>+R381/'סכום נכסי הקרן'!$C$42</f>
        <v>3.8905630290005832E-4</v>
      </c>
    </row>
    <row r="382" spans="2:21" ht="13.5" thickBot="1" x14ac:dyDescent="0.25">
      <c r="B382" s="61" t="s">
        <v>1004</v>
      </c>
      <c r="C382" s="14" t="s">
        <v>1005</v>
      </c>
      <c r="D382" s="14" t="s">
        <v>160</v>
      </c>
      <c r="E382" s="14" t="s">
        <v>231</v>
      </c>
      <c r="F382" s="22">
        <v>473</v>
      </c>
      <c r="G382" s="14" t="s">
        <v>500</v>
      </c>
      <c r="H382" s="14" t="s">
        <v>233</v>
      </c>
      <c r="I382" s="14" t="s">
        <v>234</v>
      </c>
      <c r="J382" s="57" t="s">
        <v>2507</v>
      </c>
      <c r="K382" s="24">
        <v>1.39</v>
      </c>
      <c r="L382" s="14" t="s">
        <v>49</v>
      </c>
      <c r="M382" s="13">
        <v>0.10249999999999999</v>
      </c>
      <c r="N382" s="13">
        <v>5.67E-2</v>
      </c>
      <c r="O382" s="24">
        <v>31161.27</v>
      </c>
      <c r="P382" s="26">
        <v>105.51</v>
      </c>
      <c r="Q382" s="24">
        <v>0</v>
      </c>
      <c r="R382" s="24">
        <v>32.878259999999997</v>
      </c>
      <c r="S382" s="13">
        <v>5.9509137199999999E-4</v>
      </c>
      <c r="T382" s="13">
        <f t="shared" si="9"/>
        <v>7.4775590626060078E-5</v>
      </c>
      <c r="U382" s="65">
        <f>+R382/'סכום נכסי הקרן'!$C$42</f>
        <v>2.6950649962334328E-5</v>
      </c>
    </row>
    <row r="383" spans="2:21" ht="13.5" thickBot="1" x14ac:dyDescent="0.25">
      <c r="B383" s="61" t="s">
        <v>1006</v>
      </c>
      <c r="C383" s="14" t="s">
        <v>1007</v>
      </c>
      <c r="D383" s="14" t="s">
        <v>160</v>
      </c>
      <c r="E383" s="14" t="s">
        <v>231</v>
      </c>
      <c r="F383" s="22">
        <v>2429</v>
      </c>
      <c r="G383" s="14" t="s">
        <v>500</v>
      </c>
      <c r="H383" s="14" t="s">
        <v>233</v>
      </c>
      <c r="I383" s="14" t="s">
        <v>234</v>
      </c>
      <c r="J383" s="57" t="s">
        <v>2507</v>
      </c>
      <c r="K383" s="24">
        <v>3.96</v>
      </c>
      <c r="L383" s="14" t="s">
        <v>49</v>
      </c>
      <c r="M383" s="13">
        <v>8.1500000000000003E-2</v>
      </c>
      <c r="N383" s="13">
        <v>8.3099999999999993E-2</v>
      </c>
      <c r="O383" s="24">
        <v>1100000</v>
      </c>
      <c r="P383" s="27">
        <v>0</v>
      </c>
      <c r="Q383" s="24">
        <v>0</v>
      </c>
      <c r="R383" s="24">
        <v>1094.5</v>
      </c>
      <c r="S383" s="13">
        <v>5.332325039E-3</v>
      </c>
      <c r="T383" s="13">
        <f t="shared" si="9"/>
        <v>2.4892401222030226E-3</v>
      </c>
      <c r="U383" s="65">
        <f>+R383/'סכום נכסי הקרן'!$C$42</f>
        <v>8.9717297642195556E-4</v>
      </c>
    </row>
    <row r="384" spans="2:21" ht="13.5" thickBot="1" x14ac:dyDescent="0.25">
      <c r="B384" s="61" t="s">
        <v>1008</v>
      </c>
      <c r="C384" s="14" t="s">
        <v>1009</v>
      </c>
      <c r="D384" s="14" t="s">
        <v>160</v>
      </c>
      <c r="E384" s="14" t="s">
        <v>231</v>
      </c>
      <c r="F384" s="22">
        <v>1831</v>
      </c>
      <c r="G384" s="14" t="s">
        <v>640</v>
      </c>
      <c r="H384" s="14" t="s">
        <v>233</v>
      </c>
      <c r="I384" s="14" t="s">
        <v>234</v>
      </c>
      <c r="J384" s="57" t="s">
        <v>2507</v>
      </c>
      <c r="K384" s="24">
        <v>4.49</v>
      </c>
      <c r="L384" s="14" t="s">
        <v>49</v>
      </c>
      <c r="M384" s="13">
        <v>0.05</v>
      </c>
      <c r="N384" s="13">
        <v>4.2799999999999998E-2</v>
      </c>
      <c r="O384" s="24">
        <v>1018000</v>
      </c>
      <c r="P384" s="26">
        <v>103.4</v>
      </c>
      <c r="Q384" s="24">
        <v>0</v>
      </c>
      <c r="R384" s="24">
        <v>1052.6120000000001</v>
      </c>
      <c r="S384" s="13">
        <v>2.4978530239999999E-3</v>
      </c>
      <c r="T384" s="13">
        <f t="shared" si="9"/>
        <v>2.3939735253653434E-3</v>
      </c>
      <c r="U384" s="65">
        <f>+R384/'סכום נכסי הקרן'!$C$42</f>
        <v>8.6283694934441988E-4</v>
      </c>
    </row>
    <row r="385" spans="2:21" ht="13.5" thickBot="1" x14ac:dyDescent="0.25">
      <c r="B385" s="61" t="s">
        <v>1010</v>
      </c>
      <c r="C385" s="14" t="s">
        <v>1011</v>
      </c>
      <c r="D385" s="14" t="s">
        <v>160</v>
      </c>
      <c r="E385" s="14" t="s">
        <v>231</v>
      </c>
      <c r="F385" s="22">
        <v>1831</v>
      </c>
      <c r="G385" s="14" t="s">
        <v>640</v>
      </c>
      <c r="H385" s="14" t="s">
        <v>233</v>
      </c>
      <c r="I385" s="14" t="s">
        <v>234</v>
      </c>
      <c r="J385" s="57" t="s">
        <v>2507</v>
      </c>
      <c r="K385" s="24">
        <v>4.24</v>
      </c>
      <c r="L385" s="14" t="s">
        <v>49</v>
      </c>
      <c r="M385" s="13">
        <v>6.9500000000000006E-2</v>
      </c>
      <c r="N385" s="13">
        <v>6.0900000000000003E-2</v>
      </c>
      <c r="O385" s="24">
        <v>498000</v>
      </c>
      <c r="P385" s="27">
        <v>104</v>
      </c>
      <c r="Q385" s="24">
        <v>0</v>
      </c>
      <c r="R385" s="24">
        <v>517.91999999999996</v>
      </c>
      <c r="S385" s="13">
        <v>2.1286508710000001E-3</v>
      </c>
      <c r="T385" s="13">
        <f t="shared" si="9"/>
        <v>1.1779143390510639E-3</v>
      </c>
      <c r="U385" s="65">
        <f>+R385/'סכום נכסי הקרן'!$C$42</f>
        <v>4.2454438368977538E-4</v>
      </c>
    </row>
    <row r="386" spans="2:21" ht="13.5" thickBot="1" x14ac:dyDescent="0.25">
      <c r="B386" s="61" t="s">
        <v>1012</v>
      </c>
      <c r="C386" s="14" t="s">
        <v>1013</v>
      </c>
      <c r="D386" s="14" t="s">
        <v>160</v>
      </c>
      <c r="E386" s="14" t="s">
        <v>231</v>
      </c>
      <c r="F386" s="22">
        <v>1298</v>
      </c>
      <c r="G386" s="14" t="s">
        <v>293</v>
      </c>
      <c r="H386" s="14" t="s">
        <v>233</v>
      </c>
      <c r="I386" s="14" t="s">
        <v>234</v>
      </c>
      <c r="J386" s="57" t="s">
        <v>2507</v>
      </c>
      <c r="K386" s="24">
        <v>0.5</v>
      </c>
      <c r="L386" s="14" t="s">
        <v>49</v>
      </c>
      <c r="M386" s="13">
        <v>4.65E-2</v>
      </c>
      <c r="N386" s="13">
        <v>4.8599999999999997E-2</v>
      </c>
      <c r="O386" s="24">
        <v>20000</v>
      </c>
      <c r="P386" s="26">
        <v>99.93</v>
      </c>
      <c r="Q386" s="24">
        <v>0</v>
      </c>
      <c r="R386" s="24">
        <v>19.986000000000001</v>
      </c>
      <c r="S386" s="13">
        <v>1.282873636E-3</v>
      </c>
      <c r="T386" s="13">
        <f t="shared" si="9"/>
        <v>4.5454502587802297E-5</v>
      </c>
      <c r="U386" s="65">
        <f>+R386/'סכום נכסי הקרן'!$C$42</f>
        <v>1.6382731024914759E-5</v>
      </c>
    </row>
    <row r="387" spans="2:21" ht="13.5" thickBot="1" x14ac:dyDescent="0.25">
      <c r="B387" s="61" t="s">
        <v>1014</v>
      </c>
      <c r="C387" s="14" t="s">
        <v>1015</v>
      </c>
      <c r="D387" s="14" t="s">
        <v>160</v>
      </c>
      <c r="E387" s="14" t="s">
        <v>231</v>
      </c>
      <c r="F387" s="22">
        <v>365</v>
      </c>
      <c r="G387" s="14" t="s">
        <v>338</v>
      </c>
      <c r="H387" s="14" t="s">
        <v>233</v>
      </c>
      <c r="I387" s="14" t="s">
        <v>234</v>
      </c>
      <c r="J387" s="57" t="s">
        <v>2507</v>
      </c>
      <c r="K387" s="24">
        <v>0.96</v>
      </c>
      <c r="L387" s="14" t="s">
        <v>49</v>
      </c>
      <c r="M387" s="13">
        <v>0.06</v>
      </c>
      <c r="N387" s="13">
        <v>0.16259999999999999</v>
      </c>
      <c r="O387" s="24">
        <v>516805.92</v>
      </c>
      <c r="P387" s="27">
        <v>94</v>
      </c>
      <c r="Q387" s="24">
        <v>0</v>
      </c>
      <c r="R387" s="24">
        <v>485.79755999999998</v>
      </c>
      <c r="S387" s="13">
        <v>3.52929412E-3</v>
      </c>
      <c r="T387" s="13">
        <f t="shared" si="9"/>
        <v>1.104857722814372E-3</v>
      </c>
      <c r="U387" s="65">
        <f>+R387/'סכום נכסי הקרן'!$C$42</f>
        <v>3.9821328720303654E-4</v>
      </c>
    </row>
    <row r="388" spans="2:21" ht="13.5" thickBot="1" x14ac:dyDescent="0.25">
      <c r="B388" s="61" t="s">
        <v>1016</v>
      </c>
      <c r="C388" s="14" t="s">
        <v>1017</v>
      </c>
      <c r="D388" s="14" t="s">
        <v>160</v>
      </c>
      <c r="E388" s="14" t="s">
        <v>231</v>
      </c>
      <c r="F388" s="22">
        <v>365</v>
      </c>
      <c r="G388" s="14" t="s">
        <v>338</v>
      </c>
      <c r="H388" s="14" t="s">
        <v>233</v>
      </c>
      <c r="I388" s="14" t="s">
        <v>234</v>
      </c>
      <c r="J388" s="57" t="s">
        <v>2507</v>
      </c>
      <c r="K388" s="24">
        <v>2.34</v>
      </c>
      <c r="L388" s="14" t="s">
        <v>49</v>
      </c>
      <c r="M388" s="13">
        <v>6.7500000000000004E-2</v>
      </c>
      <c r="N388" s="13">
        <v>7.9399999999999998E-2</v>
      </c>
      <c r="O388" s="24">
        <v>800000</v>
      </c>
      <c r="P388" s="26">
        <v>97.72</v>
      </c>
      <c r="Q388" s="24">
        <v>0</v>
      </c>
      <c r="R388" s="24">
        <v>781.76</v>
      </c>
      <c r="S388" s="13">
        <v>2.5087583099999999E-3</v>
      </c>
      <c r="T388" s="13">
        <f t="shared" si="9"/>
        <v>1.777970176275409E-3</v>
      </c>
      <c r="U388" s="65">
        <f>+R388/'סכום נכסי הקרן'!$C$42</f>
        <v>6.4081676203529283E-4</v>
      </c>
    </row>
    <row r="389" spans="2:21" ht="13.5" thickBot="1" x14ac:dyDescent="0.25">
      <c r="B389" s="61" t="s">
        <v>1018</v>
      </c>
      <c r="C389" s="14" t="s">
        <v>1019</v>
      </c>
      <c r="D389" s="14" t="s">
        <v>160</v>
      </c>
      <c r="E389" s="14" t="s">
        <v>231</v>
      </c>
      <c r="F389" s="22">
        <v>2385</v>
      </c>
      <c r="G389" s="14" t="s">
        <v>500</v>
      </c>
      <c r="H389" s="14" t="s">
        <v>233</v>
      </c>
      <c r="I389" s="14" t="s">
        <v>234</v>
      </c>
      <c r="J389" s="57" t="s">
        <v>2507</v>
      </c>
      <c r="K389" s="24">
        <v>1.81</v>
      </c>
      <c r="L389" s="14" t="s">
        <v>49</v>
      </c>
      <c r="M389" s="13">
        <v>0.06</v>
      </c>
      <c r="N389" s="13">
        <v>7.4200000000000002E-2</v>
      </c>
      <c r="O389" s="24">
        <v>1201920</v>
      </c>
      <c r="P389" s="26">
        <v>98.26</v>
      </c>
      <c r="Q389" s="24">
        <v>0</v>
      </c>
      <c r="R389" s="24">
        <v>1181.00659</v>
      </c>
      <c r="S389" s="13">
        <v>4.8076799999999999E-3</v>
      </c>
      <c r="T389" s="13">
        <f t="shared" si="9"/>
        <v>2.6859835435488122E-3</v>
      </c>
      <c r="U389" s="65">
        <f>+R389/'סכום נכסי הקרן'!$C$42</f>
        <v>9.6808332345750948E-4</v>
      </c>
    </row>
    <row r="390" spans="2:21" ht="13.5" thickBot="1" x14ac:dyDescent="0.25">
      <c r="B390" s="61" t="s">
        <v>1018</v>
      </c>
      <c r="C390" s="14" t="s">
        <v>1020</v>
      </c>
      <c r="D390" s="14" t="s">
        <v>160</v>
      </c>
      <c r="E390" s="14" t="s">
        <v>231</v>
      </c>
      <c r="F390" s="22">
        <v>2385</v>
      </c>
      <c r="G390" s="14" t="s">
        <v>500</v>
      </c>
      <c r="H390" s="14" t="s">
        <v>233</v>
      </c>
      <c r="I390" s="14" t="s">
        <v>234</v>
      </c>
      <c r="J390" s="57" t="s">
        <v>2507</v>
      </c>
      <c r="K390" s="24">
        <v>1.8089999999999999</v>
      </c>
      <c r="L390" s="14" t="s">
        <v>49</v>
      </c>
      <c r="M390" s="13">
        <v>0.06</v>
      </c>
      <c r="N390" s="13">
        <v>7.4200000000000002E-2</v>
      </c>
      <c r="O390" s="24">
        <v>300000</v>
      </c>
      <c r="P390" s="26">
        <v>98.177199999999999</v>
      </c>
      <c r="Q390" s="24">
        <v>0</v>
      </c>
      <c r="R390" s="24">
        <v>294.53160000000003</v>
      </c>
      <c r="S390" s="13">
        <v>1.1999999999999999E-3</v>
      </c>
      <c r="T390" s="13">
        <f t="shared" si="9"/>
        <v>6.6985826950813332E-4</v>
      </c>
      <c r="U390" s="65">
        <f>+R390/'סכום נכסי הקרן'!$C$42</f>
        <v>2.4143060047722325E-4</v>
      </c>
    </row>
    <row r="391" spans="2:21" ht="13.5" thickBot="1" x14ac:dyDescent="0.25">
      <c r="B391" s="61" t="s">
        <v>1021</v>
      </c>
      <c r="C391" s="14" t="s">
        <v>1022</v>
      </c>
      <c r="D391" s="14" t="s">
        <v>160</v>
      </c>
      <c r="E391" s="14" t="s">
        <v>231</v>
      </c>
      <c r="F391" s="22">
        <v>2344</v>
      </c>
      <c r="G391" s="14" t="s">
        <v>583</v>
      </c>
      <c r="H391" s="14" t="s">
        <v>233</v>
      </c>
      <c r="I391" s="14" t="s">
        <v>234</v>
      </c>
      <c r="J391" s="57" t="s">
        <v>2507</v>
      </c>
      <c r="K391" s="24">
        <v>2.9</v>
      </c>
      <c r="L391" s="14" t="s">
        <v>49</v>
      </c>
      <c r="M391" s="13">
        <v>5.2999999999999999E-2</v>
      </c>
      <c r="N391" s="13">
        <v>8.7999999999999995E-2</v>
      </c>
      <c r="O391" s="24">
        <v>383800</v>
      </c>
      <c r="P391" s="26">
        <v>91.09</v>
      </c>
      <c r="Q391" s="24">
        <v>0</v>
      </c>
      <c r="R391" s="24">
        <v>349.60342000000003</v>
      </c>
      <c r="S391" s="13">
        <v>1.641982734E-3</v>
      </c>
      <c r="T391" s="13">
        <f t="shared" si="9"/>
        <v>7.9510905429273167E-4</v>
      </c>
      <c r="U391" s="65">
        <f>+R391/'סכום נכסי הקרן'!$C$42</f>
        <v>2.8657354124138421E-4</v>
      </c>
    </row>
    <row r="392" spans="2:21" ht="13.5" thickBot="1" x14ac:dyDescent="0.25">
      <c r="B392" s="61" t="s">
        <v>1021</v>
      </c>
      <c r="C392" s="14" t="s">
        <v>1023</v>
      </c>
      <c r="D392" s="14" t="s">
        <v>160</v>
      </c>
      <c r="E392" s="14" t="s">
        <v>231</v>
      </c>
      <c r="F392" s="22">
        <v>2344</v>
      </c>
      <c r="G392" s="14" t="s">
        <v>583</v>
      </c>
      <c r="H392" s="14" t="s">
        <v>233</v>
      </c>
      <c r="I392" s="14" t="s">
        <v>234</v>
      </c>
      <c r="J392" s="57" t="s">
        <v>2507</v>
      </c>
      <c r="K392" s="24">
        <v>2.8980000000000001</v>
      </c>
      <c r="L392" s="14" t="s">
        <v>49</v>
      </c>
      <c r="M392" s="13">
        <v>5.2999999999999999E-2</v>
      </c>
      <c r="N392" s="13">
        <v>8.7999999999999995E-2</v>
      </c>
      <c r="O392" s="24">
        <v>237500</v>
      </c>
      <c r="P392" s="26">
        <v>90.496600000000001</v>
      </c>
      <c r="Q392" s="24">
        <v>0</v>
      </c>
      <c r="R392" s="24">
        <v>214.92941999999999</v>
      </c>
      <c r="S392" s="13">
        <v>1.0160784239999999E-3</v>
      </c>
      <c r="T392" s="13">
        <f t="shared" si="9"/>
        <v>4.8881766624561424E-4</v>
      </c>
      <c r="U392" s="65">
        <f>+R392/'סכום נכסי הקרן'!$C$42</f>
        <v>1.7617986976888495E-4</v>
      </c>
    </row>
    <row r="393" spans="2:21" ht="13.5" thickBot="1" x14ac:dyDescent="0.25">
      <c r="B393" s="61" t="s">
        <v>1026</v>
      </c>
      <c r="C393" s="14" t="s">
        <v>1027</v>
      </c>
      <c r="D393" s="14" t="s">
        <v>160</v>
      </c>
      <c r="E393" s="14" t="s">
        <v>231</v>
      </c>
      <c r="F393" s="22">
        <v>328</v>
      </c>
      <c r="G393" s="14" t="s">
        <v>1028</v>
      </c>
      <c r="H393" s="14" t="s">
        <v>233</v>
      </c>
      <c r="I393" s="14" t="s">
        <v>234</v>
      </c>
      <c r="J393" s="57" t="s">
        <v>2507</v>
      </c>
      <c r="K393" s="24">
        <v>1.97</v>
      </c>
      <c r="L393" s="14" t="s">
        <v>49</v>
      </c>
      <c r="M393" s="13">
        <v>1.9900000000000001E-2</v>
      </c>
      <c r="N393" s="13">
        <v>5.0999999999999997E-2</v>
      </c>
      <c r="O393" s="24">
        <v>100000</v>
      </c>
      <c r="P393" s="26">
        <v>94.28</v>
      </c>
      <c r="Q393" s="24">
        <v>0</v>
      </c>
      <c r="R393" s="24">
        <v>94.28</v>
      </c>
      <c r="S393" s="13">
        <v>6.6666666600000005E-4</v>
      </c>
      <c r="T393" s="13">
        <f t="shared" si="9"/>
        <v>2.1442262103362356E-4</v>
      </c>
      <c r="U393" s="65">
        <f>+R393/'סכום נכסי הקרן'!$C$42</f>
        <v>7.7282291655607105E-5</v>
      </c>
    </row>
    <row r="394" spans="2:21" ht="13.5" thickBot="1" x14ac:dyDescent="0.25">
      <c r="B394" s="61" t="s">
        <v>1029</v>
      </c>
      <c r="C394" s="14" t="s">
        <v>1030</v>
      </c>
      <c r="D394" s="14" t="s">
        <v>160</v>
      </c>
      <c r="E394" s="14" t="s">
        <v>231</v>
      </c>
      <c r="F394" s="22">
        <v>1797</v>
      </c>
      <c r="G394" s="14" t="s">
        <v>500</v>
      </c>
      <c r="H394" s="14" t="s">
        <v>233</v>
      </c>
      <c r="I394" s="14" t="s">
        <v>234</v>
      </c>
      <c r="J394" s="57" t="s">
        <v>2507</v>
      </c>
      <c r="K394" s="24">
        <v>1.02</v>
      </c>
      <c r="L394" s="14" t="s">
        <v>49</v>
      </c>
      <c r="M394" s="13">
        <v>4.4900000000000002E-2</v>
      </c>
      <c r="N394" s="13">
        <v>6.6400000000000001E-2</v>
      </c>
      <c r="O394" s="24">
        <v>160590</v>
      </c>
      <c r="P394" s="26">
        <v>97.99</v>
      </c>
      <c r="Q394" s="24">
        <v>0</v>
      </c>
      <c r="R394" s="24">
        <v>157.36214000000001</v>
      </c>
      <c r="S394" s="13">
        <v>1.885925566E-3</v>
      </c>
      <c r="T394" s="13">
        <f t="shared" si="9"/>
        <v>3.5789141398239306E-4</v>
      </c>
      <c r="U394" s="65">
        <f>+R394/'סכום נכסי הקרן'!$C$42</f>
        <v>1.2899137461848195E-4</v>
      </c>
    </row>
    <row r="395" spans="2:21" ht="13.5" thickBot="1" x14ac:dyDescent="0.25">
      <c r="B395" s="60" t="s">
        <v>1031</v>
      </c>
      <c r="C395" s="57" t="s">
        <v>2507</v>
      </c>
      <c r="D395" s="57" t="s">
        <v>2507</v>
      </c>
      <c r="E395" s="57" t="s">
        <v>2507</v>
      </c>
      <c r="F395" s="57" t="s">
        <v>2507</v>
      </c>
      <c r="G395" s="57" t="s">
        <v>2507</v>
      </c>
      <c r="H395" s="57" t="s">
        <v>2507</v>
      </c>
      <c r="I395" s="57" t="s">
        <v>2507</v>
      </c>
      <c r="J395" s="57" t="s">
        <v>2507</v>
      </c>
      <c r="K395" s="23">
        <v>2.883651988525</v>
      </c>
      <c r="L395" s="57" t="s">
        <v>2507</v>
      </c>
      <c r="M395" s="57" t="s">
        <v>2507</v>
      </c>
      <c r="N395" s="57" t="s">
        <v>2507</v>
      </c>
      <c r="O395" s="57" t="s">
        <v>2507</v>
      </c>
      <c r="P395" s="57" t="s">
        <v>2507</v>
      </c>
      <c r="Q395" s="57" t="s">
        <v>2507</v>
      </c>
      <c r="R395" s="23">
        <f>SUM(R396:R409)</f>
        <v>16040.22392</v>
      </c>
      <c r="S395" s="57" t="s">
        <v>2507</v>
      </c>
      <c r="T395" s="20">
        <f t="shared" ref="T395:U395" si="10">SUM(T396:T409)</f>
        <v>3.6480556373489861E-2</v>
      </c>
      <c r="U395" s="64">
        <f t="shared" si="10"/>
        <v>1.3148337539315713E-2</v>
      </c>
    </row>
    <row r="396" spans="2:21" ht="13.5" thickBot="1" x14ac:dyDescent="0.25">
      <c r="B396" s="61" t="s">
        <v>1032</v>
      </c>
      <c r="C396" s="14" t="s">
        <v>1033</v>
      </c>
      <c r="D396" s="14" t="s">
        <v>160</v>
      </c>
      <c r="E396" s="14" t="s">
        <v>231</v>
      </c>
      <c r="F396" s="22">
        <v>232</v>
      </c>
      <c r="G396" s="14" t="s">
        <v>725</v>
      </c>
      <c r="H396" s="14" t="s">
        <v>333</v>
      </c>
      <c r="I396" s="14" t="s">
        <v>96</v>
      </c>
      <c r="J396" s="57" t="s">
        <v>2507</v>
      </c>
      <c r="K396" s="24">
        <v>1</v>
      </c>
      <c r="L396" s="14" t="s">
        <v>49</v>
      </c>
      <c r="M396" s="13">
        <v>3.49E-2</v>
      </c>
      <c r="N396" s="13">
        <v>5.67E-2</v>
      </c>
      <c r="O396" s="24">
        <v>72727.259999999995</v>
      </c>
      <c r="P396" s="26">
        <v>99.2</v>
      </c>
      <c r="Q396" s="24">
        <v>0</v>
      </c>
      <c r="R396" s="24">
        <v>72.145439999999994</v>
      </c>
      <c r="S396" s="13">
        <v>1.08280055E-4</v>
      </c>
      <c r="T396" s="13">
        <f t="shared" ref="T396:T409" si="11">+R396/$R$11</f>
        <v>1.6408161158701766E-4</v>
      </c>
      <c r="U396" s="65">
        <f>+R396/'סכום נכסי הקרן'!$C$42</f>
        <v>5.9138363764341344E-5</v>
      </c>
    </row>
    <row r="397" spans="2:21" ht="13.5" thickBot="1" x14ac:dyDescent="0.25">
      <c r="B397" s="61" t="s">
        <v>1034</v>
      </c>
      <c r="C397" s="14" t="s">
        <v>1035</v>
      </c>
      <c r="D397" s="14" t="s">
        <v>160</v>
      </c>
      <c r="E397" s="14" t="s">
        <v>231</v>
      </c>
      <c r="F397" s="22">
        <v>2356</v>
      </c>
      <c r="G397" s="14" t="s">
        <v>338</v>
      </c>
      <c r="H397" s="14" t="s">
        <v>434</v>
      </c>
      <c r="I397" s="14" t="s">
        <v>96</v>
      </c>
      <c r="J397" s="57" t="s">
        <v>2507</v>
      </c>
      <c r="K397" s="24">
        <v>2.92</v>
      </c>
      <c r="L397" s="14" t="s">
        <v>49</v>
      </c>
      <c r="M397" s="13">
        <v>4.7199999999999999E-2</v>
      </c>
      <c r="N397" s="13">
        <v>8.0199999999999994E-2</v>
      </c>
      <c r="O397" s="24">
        <v>1150000</v>
      </c>
      <c r="P397" s="26">
        <v>105.21</v>
      </c>
      <c r="Q397" s="24">
        <v>0</v>
      </c>
      <c r="R397" s="24">
        <v>1209.915</v>
      </c>
      <c r="S397" s="13">
        <v>3.4958445039999998E-3</v>
      </c>
      <c r="T397" s="13">
        <f t="shared" si="11"/>
        <v>2.7517304362314025E-3</v>
      </c>
      <c r="U397" s="65">
        <f>+R397/'סכום נכסי הקרן'!$C$42</f>
        <v>9.9177984629289203E-4</v>
      </c>
    </row>
    <row r="398" spans="2:21" ht="13.5" thickBot="1" x14ac:dyDescent="0.25">
      <c r="B398" s="61" t="s">
        <v>1036</v>
      </c>
      <c r="C398" s="14" t="s">
        <v>1037</v>
      </c>
      <c r="D398" s="14" t="s">
        <v>160</v>
      </c>
      <c r="E398" s="14" t="s">
        <v>231</v>
      </c>
      <c r="F398" s="22">
        <v>1146</v>
      </c>
      <c r="G398" s="14" t="s">
        <v>1038</v>
      </c>
      <c r="H398" s="14" t="s">
        <v>434</v>
      </c>
      <c r="I398" s="14" t="s">
        <v>96</v>
      </c>
      <c r="J398" s="57" t="s">
        <v>2507</v>
      </c>
      <c r="K398" s="24">
        <v>1.47</v>
      </c>
      <c r="L398" s="14" t="s">
        <v>49</v>
      </c>
      <c r="M398" s="13">
        <v>3.3700000000000001E-2</v>
      </c>
      <c r="N398" s="13">
        <v>5.4800000000000001E-2</v>
      </c>
      <c r="O398" s="24">
        <v>36540</v>
      </c>
      <c r="P398" s="26">
        <v>99.6</v>
      </c>
      <c r="Q398" s="24">
        <v>0.99370999999999998</v>
      </c>
      <c r="R398" s="24">
        <v>37.387549999999997</v>
      </c>
      <c r="S398" s="13">
        <v>2.61E-4</v>
      </c>
      <c r="T398" s="13">
        <f t="shared" si="11"/>
        <v>8.5031146213678961E-5</v>
      </c>
      <c r="U398" s="65">
        <f>+R398/'סכום נכסי הקרן'!$C$42</f>
        <v>3.0646961639675358E-5</v>
      </c>
    </row>
    <row r="399" spans="2:21" ht="13.5" thickBot="1" x14ac:dyDescent="0.25">
      <c r="B399" s="61" t="s">
        <v>1039</v>
      </c>
      <c r="C399" s="14" t="s">
        <v>1040</v>
      </c>
      <c r="D399" s="14" t="s">
        <v>160</v>
      </c>
      <c r="E399" s="14" t="s">
        <v>231</v>
      </c>
      <c r="F399" s="22">
        <v>1742</v>
      </c>
      <c r="G399" s="14" t="s">
        <v>338</v>
      </c>
      <c r="H399" s="14" t="s">
        <v>450</v>
      </c>
      <c r="I399" s="14" t="s">
        <v>276</v>
      </c>
      <c r="J399" s="57" t="s">
        <v>2507</v>
      </c>
      <c r="K399" s="24">
        <v>3.39</v>
      </c>
      <c r="L399" s="14" t="s">
        <v>49</v>
      </c>
      <c r="M399" s="13">
        <v>4.2999999999999997E-2</v>
      </c>
      <c r="N399" s="13">
        <v>8.3299999999999999E-2</v>
      </c>
      <c r="O399" s="24">
        <v>1129676.3</v>
      </c>
      <c r="P399" s="26">
        <v>85.95</v>
      </c>
      <c r="Q399" s="24">
        <v>0</v>
      </c>
      <c r="R399" s="24">
        <v>970.95677999999998</v>
      </c>
      <c r="S399" s="13">
        <v>9.72864961E-4</v>
      </c>
      <c r="T399" s="13">
        <f t="shared" si="11"/>
        <v>2.2082636580183219E-3</v>
      </c>
      <c r="U399" s="65">
        <f>+R399/'סכום נכסי הקרן'!$C$42</f>
        <v>7.9590332050221823E-4</v>
      </c>
    </row>
    <row r="400" spans="2:21" ht="13.5" thickBot="1" x14ac:dyDescent="0.25">
      <c r="B400" s="61" t="s">
        <v>1041</v>
      </c>
      <c r="C400" s="14" t="s">
        <v>1042</v>
      </c>
      <c r="D400" s="14" t="s">
        <v>160</v>
      </c>
      <c r="E400" s="14" t="s">
        <v>231</v>
      </c>
      <c r="F400" s="22">
        <v>1390</v>
      </c>
      <c r="G400" s="14" t="s">
        <v>1043</v>
      </c>
      <c r="H400" s="14" t="s">
        <v>504</v>
      </c>
      <c r="I400" s="14" t="s">
        <v>96</v>
      </c>
      <c r="J400" s="57" t="s">
        <v>2507</v>
      </c>
      <c r="K400" s="24">
        <v>1.46</v>
      </c>
      <c r="L400" s="14" t="s">
        <v>49</v>
      </c>
      <c r="M400" s="13">
        <v>3.9E-2</v>
      </c>
      <c r="N400" s="13">
        <v>5.9200000000000003E-2</v>
      </c>
      <c r="O400" s="24">
        <v>164289.20000000001</v>
      </c>
      <c r="P400" s="26">
        <v>96.5</v>
      </c>
      <c r="Q400" s="24">
        <v>0</v>
      </c>
      <c r="R400" s="24">
        <v>158.53908000000001</v>
      </c>
      <c r="S400" s="13">
        <v>2.0840631619999999E-3</v>
      </c>
      <c r="T400" s="13">
        <f t="shared" si="11"/>
        <v>3.6056814881055716E-4</v>
      </c>
      <c r="U400" s="65">
        <f>+R400/'סכום נכסי הקרן'!$C$42</f>
        <v>1.2995612451603339E-4</v>
      </c>
    </row>
    <row r="401" spans="2:21" ht="13.5" thickBot="1" x14ac:dyDescent="0.25">
      <c r="B401" s="61" t="s">
        <v>1044</v>
      </c>
      <c r="C401" s="14" t="s">
        <v>1045</v>
      </c>
      <c r="D401" s="14" t="s">
        <v>160</v>
      </c>
      <c r="E401" s="14" t="s">
        <v>231</v>
      </c>
      <c r="F401" s="22">
        <v>576</v>
      </c>
      <c r="G401" s="14" t="s">
        <v>519</v>
      </c>
      <c r="H401" s="14" t="s">
        <v>504</v>
      </c>
      <c r="I401" s="14" t="s">
        <v>96</v>
      </c>
      <c r="J401" s="57" t="s">
        <v>2507</v>
      </c>
      <c r="K401" s="24">
        <v>0.41</v>
      </c>
      <c r="L401" s="14" t="s">
        <v>49</v>
      </c>
      <c r="M401" s="13">
        <v>5.45E-2</v>
      </c>
      <c r="N401" s="13">
        <v>6.4000000000000001E-2</v>
      </c>
      <c r="O401" s="24">
        <v>43607.81</v>
      </c>
      <c r="P401" s="26">
        <v>94.2</v>
      </c>
      <c r="Q401" s="24">
        <v>0</v>
      </c>
      <c r="R401" s="24">
        <v>41.078560000000003</v>
      </c>
      <c r="S401" s="13">
        <v>1.34096284E-4</v>
      </c>
      <c r="T401" s="13">
        <f t="shared" si="11"/>
        <v>9.3425673562653455E-5</v>
      </c>
      <c r="U401" s="65">
        <f>+R401/'סכום נכסי הקרן'!$C$42</f>
        <v>3.3672520733054264E-5</v>
      </c>
    </row>
    <row r="402" spans="2:21" ht="13.5" thickBot="1" x14ac:dyDescent="0.25">
      <c r="B402" s="61" t="s">
        <v>1046</v>
      </c>
      <c r="C402" s="14" t="s">
        <v>1047</v>
      </c>
      <c r="D402" s="14" t="s">
        <v>160</v>
      </c>
      <c r="E402" s="14" t="s">
        <v>231</v>
      </c>
      <c r="F402" s="22">
        <v>576</v>
      </c>
      <c r="G402" s="14" t="s">
        <v>519</v>
      </c>
      <c r="H402" s="14" t="s">
        <v>504</v>
      </c>
      <c r="I402" s="14" t="s">
        <v>96</v>
      </c>
      <c r="J402" s="57" t="s">
        <v>2507</v>
      </c>
      <c r="K402" s="24">
        <v>1.69</v>
      </c>
      <c r="L402" s="14" t="s">
        <v>49</v>
      </c>
      <c r="M402" s="13">
        <v>5.8500000000000003E-2</v>
      </c>
      <c r="N402" s="13">
        <v>5.4100000000000002E-2</v>
      </c>
      <c r="O402" s="24">
        <v>33000</v>
      </c>
      <c r="P402" s="26">
        <v>106.3</v>
      </c>
      <c r="Q402" s="24">
        <v>0</v>
      </c>
      <c r="R402" s="24">
        <v>35.079000000000001</v>
      </c>
      <c r="S402" s="13">
        <v>2.0886346899999999E-4</v>
      </c>
      <c r="T402" s="13">
        <f t="shared" si="11"/>
        <v>7.9780771353823518E-5</v>
      </c>
      <c r="U402" s="65">
        <f>+R402/'סכום נכסי הקרן'!$C$42</f>
        <v>2.875461931466951E-5</v>
      </c>
    </row>
    <row r="403" spans="2:21" ht="13.5" thickBot="1" x14ac:dyDescent="0.25">
      <c r="B403" s="61" t="s">
        <v>1048</v>
      </c>
      <c r="C403" s="14" t="s">
        <v>1049</v>
      </c>
      <c r="D403" s="14" t="s">
        <v>160</v>
      </c>
      <c r="E403" s="14" t="s">
        <v>231</v>
      </c>
      <c r="F403" s="22">
        <v>2409</v>
      </c>
      <c r="G403" s="14" t="s">
        <v>526</v>
      </c>
      <c r="H403" s="14" t="s">
        <v>501</v>
      </c>
      <c r="I403" s="14" t="s">
        <v>276</v>
      </c>
      <c r="J403" s="57" t="s">
        <v>2507</v>
      </c>
      <c r="K403" s="24">
        <v>2.39</v>
      </c>
      <c r="L403" s="14" t="s">
        <v>49</v>
      </c>
      <c r="M403" s="13">
        <v>9.2200000000000004E-2</v>
      </c>
      <c r="N403" s="13">
        <v>6.7699999999999996E-2</v>
      </c>
      <c r="O403" s="24">
        <v>3245000</v>
      </c>
      <c r="P403" s="26">
        <v>105.99</v>
      </c>
      <c r="Q403" s="24">
        <v>0</v>
      </c>
      <c r="R403" s="24">
        <v>3439.3755000000001</v>
      </c>
      <c r="S403" s="13">
        <v>7.7077215269999999E-3</v>
      </c>
      <c r="T403" s="13">
        <f t="shared" si="11"/>
        <v>7.8222306897415099E-3</v>
      </c>
      <c r="U403" s="65">
        <f>+R403/'סכום נכסי הקרן'!$C$42</f>
        <v>2.8192916896918698E-3</v>
      </c>
    </row>
    <row r="404" spans="2:21" ht="13.5" thickBot="1" x14ac:dyDescent="0.25">
      <c r="B404" s="61" t="s">
        <v>1048</v>
      </c>
      <c r="C404" s="14" t="s">
        <v>1050</v>
      </c>
      <c r="D404" s="14" t="s">
        <v>160</v>
      </c>
      <c r="E404" s="14" t="s">
        <v>231</v>
      </c>
      <c r="F404" s="22">
        <v>2409</v>
      </c>
      <c r="G404" s="14" t="s">
        <v>526</v>
      </c>
      <c r="H404" s="14" t="s">
        <v>501</v>
      </c>
      <c r="I404" s="14" t="s">
        <v>276</v>
      </c>
      <c r="J404" s="57" t="s">
        <v>2507</v>
      </c>
      <c r="K404" s="24">
        <v>2.3860000000000001</v>
      </c>
      <c r="L404" s="14" t="s">
        <v>49</v>
      </c>
      <c r="M404" s="13">
        <v>9.2200000000000004E-2</v>
      </c>
      <c r="N404" s="13">
        <v>6.7699999999999996E-2</v>
      </c>
      <c r="O404" s="24">
        <v>900000</v>
      </c>
      <c r="P404" s="26">
        <v>104.47029999999999</v>
      </c>
      <c r="Q404" s="24">
        <v>0</v>
      </c>
      <c r="R404" s="24">
        <v>940.23270000000002</v>
      </c>
      <c r="S404" s="13">
        <v>2.137734784E-3</v>
      </c>
      <c r="T404" s="13">
        <f t="shared" si="11"/>
        <v>2.1383873559134565E-3</v>
      </c>
      <c r="U404" s="65">
        <f>+R404/'סכום נכסי הקרן'!$C$42</f>
        <v>7.7071847417839348E-4</v>
      </c>
    </row>
    <row r="405" spans="2:21" ht="13.5" thickBot="1" x14ac:dyDescent="0.25">
      <c r="B405" s="61" t="s">
        <v>1051</v>
      </c>
      <c r="C405" s="14" t="s">
        <v>1052</v>
      </c>
      <c r="D405" s="14" t="s">
        <v>160</v>
      </c>
      <c r="E405" s="14" t="s">
        <v>231</v>
      </c>
      <c r="F405" s="22">
        <v>1689</v>
      </c>
      <c r="G405" s="14" t="s">
        <v>725</v>
      </c>
      <c r="H405" s="14" t="s">
        <v>501</v>
      </c>
      <c r="I405" s="14" t="s">
        <v>276</v>
      </c>
      <c r="J405" s="57" t="s">
        <v>2507</v>
      </c>
      <c r="K405" s="24">
        <v>3.3</v>
      </c>
      <c r="L405" s="14" t="s">
        <v>49</v>
      </c>
      <c r="M405" s="13">
        <v>4.6899999999999997E-2</v>
      </c>
      <c r="N405" s="13">
        <v>7.4099999999999999E-2</v>
      </c>
      <c r="O405" s="24">
        <v>5653710.2000000002</v>
      </c>
      <c r="P405" s="26">
        <v>96.21</v>
      </c>
      <c r="Q405" s="24">
        <v>0</v>
      </c>
      <c r="R405" s="24">
        <v>5439.4345800000001</v>
      </c>
      <c r="S405" s="13">
        <v>3.8588327869999999E-3</v>
      </c>
      <c r="T405" s="13">
        <f t="shared" si="11"/>
        <v>1.2370999359190999E-2</v>
      </c>
      <c r="U405" s="65">
        <f>+R405/'סכום נכסי הקרן'!$C$42</f>
        <v>4.4587608151586203E-3</v>
      </c>
    </row>
    <row r="406" spans="2:21" ht="13.5" thickBot="1" x14ac:dyDescent="0.25">
      <c r="B406" s="61" t="s">
        <v>1053</v>
      </c>
      <c r="C406" s="14" t="s">
        <v>1054</v>
      </c>
      <c r="D406" s="14" t="s">
        <v>160</v>
      </c>
      <c r="E406" s="14" t="s">
        <v>231</v>
      </c>
      <c r="F406" s="22">
        <v>1689</v>
      </c>
      <c r="G406" s="14" t="s">
        <v>725</v>
      </c>
      <c r="H406" s="14" t="s">
        <v>501</v>
      </c>
      <c r="I406" s="14" t="s">
        <v>276</v>
      </c>
      <c r="J406" s="57" t="s">
        <v>2507</v>
      </c>
      <c r="K406" s="24">
        <v>3.45</v>
      </c>
      <c r="L406" s="14" t="s">
        <v>49</v>
      </c>
      <c r="M406" s="13">
        <v>4.6899999999999997E-2</v>
      </c>
      <c r="N406" s="13">
        <v>7.5300000000000006E-2</v>
      </c>
      <c r="O406" s="24">
        <v>2869320.04</v>
      </c>
      <c r="P406" s="26">
        <v>97.2</v>
      </c>
      <c r="Q406" s="24">
        <v>0</v>
      </c>
      <c r="R406" s="24">
        <v>2788.9790800000001</v>
      </c>
      <c r="S406" s="13">
        <v>2.3180449380000002E-3</v>
      </c>
      <c r="T406" s="13">
        <f t="shared" si="11"/>
        <v>6.3430229565288937E-3</v>
      </c>
      <c r="U406" s="65">
        <f>+R406/'סכום נכסי הקרן'!$C$42</f>
        <v>2.286155013597229E-3</v>
      </c>
    </row>
    <row r="407" spans="2:21" ht="13.5" thickBot="1" x14ac:dyDescent="0.25">
      <c r="B407" s="61" t="s">
        <v>1055</v>
      </c>
      <c r="C407" s="14" t="s">
        <v>1056</v>
      </c>
      <c r="D407" s="14" t="s">
        <v>160</v>
      </c>
      <c r="E407" s="14" t="s">
        <v>231</v>
      </c>
      <c r="F407" s="22">
        <v>1613</v>
      </c>
      <c r="G407" s="14" t="s">
        <v>338</v>
      </c>
      <c r="H407" s="14" t="s">
        <v>943</v>
      </c>
      <c r="I407" s="14" t="s">
        <v>276</v>
      </c>
      <c r="J407" s="57" t="s">
        <v>2507</v>
      </c>
      <c r="K407" s="24">
        <v>0.5</v>
      </c>
      <c r="L407" s="14" t="s">
        <v>49</v>
      </c>
      <c r="M407" s="13">
        <v>5.8999999999999997E-2</v>
      </c>
      <c r="N407" s="13">
        <v>8.4400000000000003E-2</v>
      </c>
      <c r="O407" s="24">
        <v>185000</v>
      </c>
      <c r="P407" s="26">
        <v>104.44</v>
      </c>
      <c r="Q407" s="24">
        <v>0</v>
      </c>
      <c r="R407" s="24">
        <v>193.214</v>
      </c>
      <c r="S407" s="13">
        <v>1.317596558E-3</v>
      </c>
      <c r="T407" s="13">
        <f t="shared" si="11"/>
        <v>4.3942991408984453E-4</v>
      </c>
      <c r="U407" s="65">
        <f>+R407/'סכום נכסי הקרן'!$C$42</f>
        <v>1.5837951527308518E-4</v>
      </c>
    </row>
    <row r="408" spans="2:21" ht="13.5" thickBot="1" x14ac:dyDescent="0.25">
      <c r="B408" s="61" t="s">
        <v>1057</v>
      </c>
      <c r="C408" s="14" t="s">
        <v>1058</v>
      </c>
      <c r="D408" s="14" t="s">
        <v>160</v>
      </c>
      <c r="E408" s="14" t="s">
        <v>231</v>
      </c>
      <c r="F408" s="22">
        <v>1132</v>
      </c>
      <c r="G408" s="14" t="s">
        <v>439</v>
      </c>
      <c r="H408" s="14" t="s">
        <v>233</v>
      </c>
      <c r="I408" s="14" t="s">
        <v>234</v>
      </c>
      <c r="J408" s="57" t="s">
        <v>2507</v>
      </c>
      <c r="K408" s="24">
        <v>0.5</v>
      </c>
      <c r="L408" s="14" t="s">
        <v>49</v>
      </c>
      <c r="M408" s="13">
        <v>6.4500000000000002E-2</v>
      </c>
      <c r="N408" s="13">
        <v>0.61150000000000004</v>
      </c>
      <c r="O408" s="24">
        <v>700075</v>
      </c>
      <c r="P408" s="27">
        <v>75</v>
      </c>
      <c r="Q408" s="24">
        <v>0</v>
      </c>
      <c r="R408" s="24">
        <v>525.05624999999998</v>
      </c>
      <c r="S408" s="13">
        <v>8.4763954399999996E-4</v>
      </c>
      <c r="T408" s="13">
        <f t="shared" si="11"/>
        <v>1.1941444348227144E-3</v>
      </c>
      <c r="U408" s="65">
        <f>+R408/'סכום נכסי הקרן'!$C$42</f>
        <v>4.3039404166418492E-4</v>
      </c>
    </row>
    <row r="409" spans="2:21" ht="13.5" thickBot="1" x14ac:dyDescent="0.25">
      <c r="B409" s="61" t="s">
        <v>1059</v>
      </c>
      <c r="C409" s="14" t="s">
        <v>1060</v>
      </c>
      <c r="D409" s="14" t="s">
        <v>160</v>
      </c>
      <c r="E409" s="14" t="s">
        <v>231</v>
      </c>
      <c r="F409" s="22">
        <v>1625</v>
      </c>
      <c r="G409" s="14" t="s">
        <v>725</v>
      </c>
      <c r="H409" s="14" t="s">
        <v>233</v>
      </c>
      <c r="I409" s="14" t="s">
        <v>234</v>
      </c>
      <c r="J409" s="57" t="s">
        <v>2507</v>
      </c>
      <c r="K409" s="24">
        <v>3.18</v>
      </c>
      <c r="L409" s="14" t="s">
        <v>49</v>
      </c>
      <c r="M409" s="13">
        <v>5.7000000000000002E-2</v>
      </c>
      <c r="N409" s="13">
        <v>7.2900000000000006E-2</v>
      </c>
      <c r="O409" s="24">
        <v>176000</v>
      </c>
      <c r="P409" s="26">
        <v>107.29</v>
      </c>
      <c r="Q409" s="24">
        <v>0</v>
      </c>
      <c r="R409" s="24">
        <v>188.8304</v>
      </c>
      <c r="S409" s="13">
        <v>6.6666666600000005E-4</v>
      </c>
      <c r="T409" s="13">
        <f t="shared" si="11"/>
        <v>4.2946021742498459E-4</v>
      </c>
      <c r="U409" s="65">
        <f>+R409/'סכום נכסי הקרן'!$C$42</f>
        <v>1.5478623298944582E-4</v>
      </c>
    </row>
    <row r="410" spans="2:21" ht="13.5" thickBot="1" x14ac:dyDescent="0.25">
      <c r="B410" s="60" t="s">
        <v>1061</v>
      </c>
      <c r="C410" s="57" t="s">
        <v>2507</v>
      </c>
      <c r="D410" s="57" t="s">
        <v>2507</v>
      </c>
      <c r="E410" s="57" t="s">
        <v>2507</v>
      </c>
      <c r="F410" s="57" t="s">
        <v>2507</v>
      </c>
      <c r="G410" s="57" t="s">
        <v>2507</v>
      </c>
      <c r="H410" s="57" t="s">
        <v>2507</v>
      </c>
      <c r="I410" s="57" t="s">
        <v>2507</v>
      </c>
      <c r="J410" s="57" t="s">
        <v>2507</v>
      </c>
      <c r="K410" s="57" t="s">
        <v>2507</v>
      </c>
      <c r="L410" s="57" t="s">
        <v>2507</v>
      </c>
      <c r="M410" s="57" t="s">
        <v>2507</v>
      </c>
      <c r="N410" s="57" t="s">
        <v>2507</v>
      </c>
      <c r="O410" s="57" t="s">
        <v>2507</v>
      </c>
      <c r="P410" s="57" t="s">
        <v>2507</v>
      </c>
      <c r="Q410" s="57" t="s">
        <v>2507</v>
      </c>
      <c r="R410" s="57" t="s">
        <v>2507</v>
      </c>
      <c r="S410" s="57" t="s">
        <v>2507</v>
      </c>
      <c r="T410" s="57" t="s">
        <v>2507</v>
      </c>
      <c r="U410" s="71" t="s">
        <v>2507</v>
      </c>
    </row>
    <row r="411" spans="2:21" ht="13.5" thickBot="1" x14ac:dyDescent="0.25">
      <c r="B411" s="60" t="s">
        <v>1062</v>
      </c>
      <c r="C411" s="57" t="s">
        <v>2507</v>
      </c>
      <c r="D411" s="57" t="s">
        <v>2507</v>
      </c>
      <c r="E411" s="57" t="s">
        <v>2507</v>
      </c>
      <c r="F411" s="57" t="s">
        <v>2507</v>
      </c>
      <c r="G411" s="57" t="s">
        <v>2507</v>
      </c>
      <c r="H411" s="57" t="s">
        <v>2507</v>
      </c>
      <c r="I411" s="57" t="s">
        <v>2507</v>
      </c>
      <c r="J411" s="57" t="s">
        <v>2507</v>
      </c>
      <c r="K411" s="23">
        <v>3.4495038972169998</v>
      </c>
      <c r="L411" s="57" t="s">
        <v>2507</v>
      </c>
      <c r="M411" s="57" t="s">
        <v>2507</v>
      </c>
      <c r="N411" s="57" t="s">
        <v>2507</v>
      </c>
      <c r="O411" s="57" t="s">
        <v>2507</v>
      </c>
      <c r="P411" s="57" t="s">
        <v>2507</v>
      </c>
      <c r="Q411" s="57" t="s">
        <v>2507</v>
      </c>
      <c r="R411" s="23">
        <f>+R412+R433</f>
        <v>106131.39367999999</v>
      </c>
      <c r="S411" s="57" t="s">
        <v>2507</v>
      </c>
      <c r="T411" s="20">
        <f t="shared" ref="T411:U411" si="12">+T412+T433</f>
        <v>0.24137644894799484</v>
      </c>
      <c r="U411" s="64">
        <f t="shared" si="12"/>
        <v>8.6997001699128287E-2</v>
      </c>
    </row>
    <row r="412" spans="2:21" ht="13.5" thickBot="1" x14ac:dyDescent="0.25">
      <c r="B412" s="60" t="s">
        <v>1063</v>
      </c>
      <c r="C412" s="57" t="s">
        <v>2507</v>
      </c>
      <c r="D412" s="57" t="s">
        <v>2507</v>
      </c>
      <c r="E412" s="57" t="s">
        <v>2507</v>
      </c>
      <c r="F412" s="57" t="s">
        <v>2507</v>
      </c>
      <c r="G412" s="57" t="s">
        <v>2507</v>
      </c>
      <c r="H412" s="57" t="s">
        <v>2507</v>
      </c>
      <c r="I412" s="57" t="s">
        <v>2507</v>
      </c>
      <c r="J412" s="57" t="s">
        <v>2507</v>
      </c>
      <c r="K412" s="23">
        <v>3.3257326720929998</v>
      </c>
      <c r="L412" s="57" t="s">
        <v>2507</v>
      </c>
      <c r="M412" s="57" t="s">
        <v>2507</v>
      </c>
      <c r="N412" s="57" t="s">
        <v>2507</v>
      </c>
      <c r="O412" s="57" t="s">
        <v>2507</v>
      </c>
      <c r="P412" s="57" t="s">
        <v>2507</v>
      </c>
      <c r="Q412" s="57" t="s">
        <v>2507</v>
      </c>
      <c r="R412" s="23">
        <f>SUM(R413:R432)</f>
        <v>46465.51885</v>
      </c>
      <c r="S412" s="57" t="s">
        <v>2507</v>
      </c>
      <c r="T412" s="20">
        <f t="shared" ref="T412:U412" si="13">SUM(T413:T432)</f>
        <v>0.10567732646907343</v>
      </c>
      <c r="U412" s="64">
        <f t="shared" si="13"/>
        <v>3.8088266649287328E-2</v>
      </c>
    </row>
    <row r="413" spans="2:21" ht="13.5" thickBot="1" x14ac:dyDescent="0.25">
      <c r="B413" s="61" t="s">
        <v>1064</v>
      </c>
      <c r="C413" s="14" t="s">
        <v>1065</v>
      </c>
      <c r="D413" s="14" t="s">
        <v>204</v>
      </c>
      <c r="E413" s="14" t="s">
        <v>1066</v>
      </c>
      <c r="F413" s="57" t="s">
        <v>2507</v>
      </c>
      <c r="G413" s="14" t="s">
        <v>1067</v>
      </c>
      <c r="H413" s="14" t="s">
        <v>1068</v>
      </c>
      <c r="I413" s="14" t="s">
        <v>200</v>
      </c>
      <c r="J413" s="57" t="s">
        <v>2507</v>
      </c>
      <c r="K413" s="24">
        <v>3.6160000000000001</v>
      </c>
      <c r="L413" s="14" t="s">
        <v>50</v>
      </c>
      <c r="M413" s="13">
        <v>5.3749999999999999E-2</v>
      </c>
      <c r="N413" s="13">
        <v>6.1010000000000002E-2</v>
      </c>
      <c r="O413" s="24">
        <v>180000</v>
      </c>
      <c r="P413" s="26">
        <v>99.744200000000006</v>
      </c>
      <c r="Q413" s="24">
        <v>0</v>
      </c>
      <c r="R413" s="24">
        <v>651.18997999999999</v>
      </c>
      <c r="S413" s="13">
        <v>2.2499999999999999E-4</v>
      </c>
      <c r="T413" s="13">
        <f t="shared" ref="T413:T432" si="14">+R413/$R$11</f>
        <v>1.4810125403312781E-3</v>
      </c>
      <c r="U413" s="65">
        <f>+R413/'סכום נכסי הקרן'!$C$42</f>
        <v>5.3378716543878819E-4</v>
      </c>
    </row>
    <row r="414" spans="2:21" ht="13.5" thickBot="1" x14ac:dyDescent="0.25">
      <c r="B414" s="61" t="s">
        <v>1069</v>
      </c>
      <c r="C414" s="14" t="s">
        <v>1070</v>
      </c>
      <c r="D414" s="14" t="s">
        <v>204</v>
      </c>
      <c r="E414" s="14" t="s">
        <v>1066</v>
      </c>
      <c r="F414" s="57" t="s">
        <v>2507</v>
      </c>
      <c r="G414" s="14" t="s">
        <v>1067</v>
      </c>
      <c r="H414" s="14" t="s">
        <v>1071</v>
      </c>
      <c r="I414" s="14" t="s">
        <v>206</v>
      </c>
      <c r="J414" s="57" t="s">
        <v>2507</v>
      </c>
      <c r="K414" s="24">
        <v>2.6419999999999999</v>
      </c>
      <c r="L414" s="14" t="s">
        <v>50</v>
      </c>
      <c r="M414" s="13">
        <v>3.2550000000000003E-2</v>
      </c>
      <c r="N414" s="13">
        <v>6.9409999999999999E-2</v>
      </c>
      <c r="O414" s="24">
        <v>1673025</v>
      </c>
      <c r="P414" s="26">
        <v>88.303799999999995</v>
      </c>
      <c r="Q414" s="24">
        <v>0</v>
      </c>
      <c r="R414" s="24">
        <v>5358.3290500000003</v>
      </c>
      <c r="S414" s="13">
        <v>1.6730250000000001E-3</v>
      </c>
      <c r="T414" s="13">
        <f t="shared" si="14"/>
        <v>1.218653966123893E-2</v>
      </c>
      <c r="U414" s="65">
        <f>+R414/'סכום נכסי הקרן'!$C$42</f>
        <v>4.3922777728978802E-3</v>
      </c>
    </row>
    <row r="415" spans="2:21" ht="13.5" thickBot="1" x14ac:dyDescent="0.25">
      <c r="B415" s="61" t="s">
        <v>1072</v>
      </c>
      <c r="C415" s="14" t="s">
        <v>1073</v>
      </c>
      <c r="D415" s="14" t="s">
        <v>204</v>
      </c>
      <c r="E415" s="14" t="s">
        <v>1066</v>
      </c>
      <c r="F415" s="57" t="s">
        <v>2507</v>
      </c>
      <c r="G415" s="14" t="s">
        <v>1067</v>
      </c>
      <c r="H415" s="14" t="s">
        <v>1071</v>
      </c>
      <c r="I415" s="14" t="s">
        <v>206</v>
      </c>
      <c r="J415" s="57" t="s">
        <v>2507</v>
      </c>
      <c r="K415" s="24">
        <v>1.9870000000000001</v>
      </c>
      <c r="L415" s="14" t="s">
        <v>50</v>
      </c>
      <c r="M415" s="13">
        <v>3.2750000000000001E-2</v>
      </c>
      <c r="N415" s="13">
        <v>6.3990000000000005E-2</v>
      </c>
      <c r="O415" s="24">
        <v>1725000</v>
      </c>
      <c r="P415" s="26">
        <v>91.988</v>
      </c>
      <c r="Q415" s="24">
        <v>0</v>
      </c>
      <c r="R415" s="24">
        <v>5755.2982099999999</v>
      </c>
      <c r="S415" s="13">
        <v>2.3E-3</v>
      </c>
      <c r="T415" s="13">
        <f t="shared" si="14"/>
        <v>1.3089373430402227E-2</v>
      </c>
      <c r="U415" s="65">
        <f>+R415/'סכום נכסי הקרן'!$C$42</f>
        <v>4.7176775013811354E-3</v>
      </c>
    </row>
    <row r="416" spans="2:21" ht="13.5" thickBot="1" x14ac:dyDescent="0.25">
      <c r="B416" s="61" t="s">
        <v>1074</v>
      </c>
      <c r="C416" s="14" t="s">
        <v>1075</v>
      </c>
      <c r="D416" s="14" t="s">
        <v>204</v>
      </c>
      <c r="E416" s="14" t="s">
        <v>1066</v>
      </c>
      <c r="F416" s="57" t="s">
        <v>2507</v>
      </c>
      <c r="G416" s="14" t="s">
        <v>1067</v>
      </c>
      <c r="H416" s="14" t="s">
        <v>1071</v>
      </c>
      <c r="I416" s="14" t="s">
        <v>206</v>
      </c>
      <c r="J416" s="57" t="s">
        <v>2507</v>
      </c>
      <c r="K416" s="24">
        <v>3.8250000000000002</v>
      </c>
      <c r="L416" s="14" t="s">
        <v>50</v>
      </c>
      <c r="M416" s="13">
        <v>7.1290000000000006E-2</v>
      </c>
      <c r="N416" s="13">
        <v>7.4120000000000005E-2</v>
      </c>
      <c r="O416" s="24">
        <v>60000</v>
      </c>
      <c r="P416" s="26">
        <v>101.8933</v>
      </c>
      <c r="Q416" s="24">
        <v>0</v>
      </c>
      <c r="R416" s="24">
        <v>221.74019999999999</v>
      </c>
      <c r="S416" s="13">
        <v>1.2E-4</v>
      </c>
      <c r="T416" s="13">
        <f t="shared" si="14"/>
        <v>5.0430754001399973E-4</v>
      </c>
      <c r="U416" s="65">
        <f>+R416/'סכום נכסי הקרן'!$C$42</f>
        <v>1.8176273661617149E-4</v>
      </c>
    </row>
    <row r="417" spans="2:21" ht="13.5" thickBot="1" x14ac:dyDescent="0.25">
      <c r="B417" s="61" t="s">
        <v>1076</v>
      </c>
      <c r="C417" s="14" t="s">
        <v>1077</v>
      </c>
      <c r="D417" s="14" t="s">
        <v>204</v>
      </c>
      <c r="E417" s="14" t="s">
        <v>1066</v>
      </c>
      <c r="F417" s="57" t="s">
        <v>2507</v>
      </c>
      <c r="G417" s="14" t="s">
        <v>1078</v>
      </c>
      <c r="H417" s="14" t="s">
        <v>1079</v>
      </c>
      <c r="I417" s="14" t="s">
        <v>206</v>
      </c>
      <c r="J417" s="57" t="s">
        <v>2507</v>
      </c>
      <c r="K417" s="24">
        <v>9.4570000000000007</v>
      </c>
      <c r="L417" s="14" t="s">
        <v>50</v>
      </c>
      <c r="M417" s="13">
        <v>6.3750000000000001E-2</v>
      </c>
      <c r="N417" s="13">
        <v>6.8720000000000003E-2</v>
      </c>
      <c r="O417" s="24">
        <v>383000</v>
      </c>
      <c r="P417" s="26">
        <v>96.061700000000002</v>
      </c>
      <c r="Q417" s="24">
        <v>0</v>
      </c>
      <c r="R417" s="24">
        <v>1334.43246</v>
      </c>
      <c r="S417" s="13">
        <v>5.5258981300000004E-4</v>
      </c>
      <c r="T417" s="13">
        <f t="shared" si="14"/>
        <v>3.0349226311576797E-3</v>
      </c>
      <c r="U417" s="65">
        <f>+R417/'סכום נכסי הקרן'!$C$42</f>
        <v>1.0938480968225419E-3</v>
      </c>
    </row>
    <row r="418" spans="2:21" ht="13.5" thickBot="1" x14ac:dyDescent="0.25">
      <c r="B418" s="61" t="s">
        <v>1080</v>
      </c>
      <c r="C418" s="14" t="s">
        <v>1081</v>
      </c>
      <c r="D418" s="14" t="s">
        <v>204</v>
      </c>
      <c r="E418" s="14" t="s">
        <v>1066</v>
      </c>
      <c r="F418" s="57" t="s">
        <v>2507</v>
      </c>
      <c r="G418" s="14" t="s">
        <v>1067</v>
      </c>
      <c r="H418" s="14" t="s">
        <v>1079</v>
      </c>
      <c r="I418" s="14" t="s">
        <v>206</v>
      </c>
      <c r="J418" s="57" t="s">
        <v>2507</v>
      </c>
      <c r="K418" s="24">
        <v>3.8839999999999999</v>
      </c>
      <c r="L418" s="14" t="s">
        <v>52</v>
      </c>
      <c r="M418" s="13">
        <v>6.6250000000000003E-2</v>
      </c>
      <c r="N418" s="13">
        <v>6.2609999999999999E-2</v>
      </c>
      <c r="O418" s="24">
        <v>170000</v>
      </c>
      <c r="P418" s="26">
        <v>102.9332</v>
      </c>
      <c r="Q418" s="24">
        <v>0</v>
      </c>
      <c r="R418" s="24">
        <v>808.59483999999998</v>
      </c>
      <c r="S418" s="13">
        <v>2.2666666600000001E-4</v>
      </c>
      <c r="T418" s="13">
        <f t="shared" si="14"/>
        <v>1.8390011131423788E-3</v>
      </c>
      <c r="U418" s="65">
        <f>+R418/'סכום נכסי הקרן'!$C$42</f>
        <v>6.6281355808335757E-4</v>
      </c>
    </row>
    <row r="419" spans="2:21" ht="13.5" thickBot="1" x14ac:dyDescent="0.25">
      <c r="B419" s="61" t="s">
        <v>1082</v>
      </c>
      <c r="C419" s="14" t="s">
        <v>1083</v>
      </c>
      <c r="D419" s="14" t="s">
        <v>204</v>
      </c>
      <c r="E419" s="14" t="s">
        <v>1066</v>
      </c>
      <c r="F419" s="57" t="s">
        <v>2507</v>
      </c>
      <c r="G419" s="14" t="s">
        <v>1067</v>
      </c>
      <c r="H419" s="14" t="s">
        <v>1079</v>
      </c>
      <c r="I419" s="14" t="s">
        <v>206</v>
      </c>
      <c r="J419" s="57" t="s">
        <v>2507</v>
      </c>
      <c r="K419" s="24">
        <v>2.1829999999999998</v>
      </c>
      <c r="L419" s="14" t="s">
        <v>50</v>
      </c>
      <c r="M419" s="13">
        <v>3.0769999999999999E-2</v>
      </c>
      <c r="N419" s="13">
        <v>6.9750000000000006E-2</v>
      </c>
      <c r="O419" s="24">
        <v>1882665</v>
      </c>
      <c r="P419" s="26">
        <v>89.531499999999994</v>
      </c>
      <c r="Q419" s="24">
        <v>0</v>
      </c>
      <c r="R419" s="24">
        <v>6113.5921799999996</v>
      </c>
      <c r="S419" s="13">
        <v>3.1377750000000002E-3</v>
      </c>
      <c r="T419" s="13">
        <f t="shared" si="14"/>
        <v>1.3904247551615024E-2</v>
      </c>
      <c r="U419" s="65">
        <f>+R419/'סכום נכסי הקרן'!$C$42</f>
        <v>5.0113747763915863E-3</v>
      </c>
    </row>
    <row r="420" spans="2:21" ht="13.5" thickBot="1" x14ac:dyDescent="0.25">
      <c r="B420" s="61" t="s">
        <v>1084</v>
      </c>
      <c r="C420" s="14" t="s">
        <v>1085</v>
      </c>
      <c r="D420" s="14" t="s">
        <v>204</v>
      </c>
      <c r="E420" s="14" t="s">
        <v>1066</v>
      </c>
      <c r="F420" s="57" t="s">
        <v>2507</v>
      </c>
      <c r="G420" s="14" t="s">
        <v>1086</v>
      </c>
      <c r="H420" s="14" t="s">
        <v>1087</v>
      </c>
      <c r="I420" s="14" t="s">
        <v>206</v>
      </c>
      <c r="J420" s="57" t="s">
        <v>2507</v>
      </c>
      <c r="K420" s="24">
        <v>2.1219999999999999</v>
      </c>
      <c r="L420" s="14" t="s">
        <v>50</v>
      </c>
      <c r="M420" s="13">
        <v>4.8750000000000002E-2</v>
      </c>
      <c r="N420" s="13">
        <v>8.6300000000000002E-2</v>
      </c>
      <c r="O420" s="24">
        <v>30000</v>
      </c>
      <c r="P420" s="26">
        <v>93.716800000000006</v>
      </c>
      <c r="Q420" s="24">
        <v>0</v>
      </c>
      <c r="R420" s="24">
        <v>101.97324999999999</v>
      </c>
      <c r="S420" s="13">
        <v>4.8000000000000001E-5</v>
      </c>
      <c r="T420" s="13">
        <f t="shared" si="14"/>
        <v>2.3191951145860152E-4</v>
      </c>
      <c r="U420" s="65">
        <f>+R420/'סכום נכסי הקרן'!$C$42</f>
        <v>8.3588528294125324E-5</v>
      </c>
    </row>
    <row r="421" spans="2:21" ht="13.5" thickBot="1" x14ac:dyDescent="0.25">
      <c r="B421" s="61" t="s">
        <v>1088</v>
      </c>
      <c r="C421" s="14" t="s">
        <v>1089</v>
      </c>
      <c r="D421" s="14" t="s">
        <v>204</v>
      </c>
      <c r="E421" s="14" t="s">
        <v>1066</v>
      </c>
      <c r="F421" s="57" t="s">
        <v>2507</v>
      </c>
      <c r="G421" s="14" t="s">
        <v>1086</v>
      </c>
      <c r="H421" s="14" t="s">
        <v>1087</v>
      </c>
      <c r="I421" s="14" t="s">
        <v>206</v>
      </c>
      <c r="J421" s="57" t="s">
        <v>2507</v>
      </c>
      <c r="K421" s="24">
        <v>3.7639999999999998</v>
      </c>
      <c r="L421" s="14" t="s">
        <v>50</v>
      </c>
      <c r="M421" s="13">
        <v>5.3749999999999999E-2</v>
      </c>
      <c r="N421" s="13">
        <v>8.7669999999999998E-2</v>
      </c>
      <c r="O421" s="24">
        <v>150000</v>
      </c>
      <c r="P421" s="26">
        <v>89.549599999999998</v>
      </c>
      <c r="Q421" s="24">
        <v>0</v>
      </c>
      <c r="R421" s="24">
        <v>487.19459999999998</v>
      </c>
      <c r="S421" s="13">
        <v>2.4000000000000001E-4</v>
      </c>
      <c r="T421" s="13">
        <f t="shared" si="14"/>
        <v>1.1080350348475585E-3</v>
      </c>
      <c r="U421" s="65">
        <f>+R421/'סכום נכסי הקרן'!$C$42</f>
        <v>3.9935845534829059E-4</v>
      </c>
    </row>
    <row r="422" spans="2:21" ht="13.5" thickBot="1" x14ac:dyDescent="0.25">
      <c r="B422" s="61" t="s">
        <v>1090</v>
      </c>
      <c r="C422" s="14" t="s">
        <v>1091</v>
      </c>
      <c r="D422" s="14" t="s">
        <v>204</v>
      </c>
      <c r="E422" s="14" t="s">
        <v>1066</v>
      </c>
      <c r="F422" s="57" t="s">
        <v>2507</v>
      </c>
      <c r="G422" s="14" t="s">
        <v>1086</v>
      </c>
      <c r="H422" s="14" t="s">
        <v>1087</v>
      </c>
      <c r="I422" s="14" t="s">
        <v>206</v>
      </c>
      <c r="J422" s="57" t="s">
        <v>2507</v>
      </c>
      <c r="K422" s="24">
        <v>5.7750000000000004</v>
      </c>
      <c r="L422" s="14" t="s">
        <v>50</v>
      </c>
      <c r="M422" s="13">
        <v>5.8749999999999997E-2</v>
      </c>
      <c r="N422" s="13">
        <v>8.7620000000000003E-2</v>
      </c>
      <c r="O422" s="24">
        <v>35000</v>
      </c>
      <c r="P422" s="26">
        <v>86.240399999999994</v>
      </c>
      <c r="Q422" s="24">
        <v>0</v>
      </c>
      <c r="R422" s="24">
        <v>109.47788</v>
      </c>
      <c r="S422" s="13">
        <v>5.5999999999999999E-5</v>
      </c>
      <c r="T422" s="13">
        <f t="shared" si="14"/>
        <v>2.489874201824832E-4</v>
      </c>
      <c r="U422" s="65">
        <f>+R422/'סכום נכסי הקרן'!$C$42</f>
        <v>8.974015116671145E-5</v>
      </c>
    </row>
    <row r="423" spans="2:21" ht="13.5" thickBot="1" x14ac:dyDescent="0.25">
      <c r="B423" s="61" t="s">
        <v>1092</v>
      </c>
      <c r="C423" s="14" t="s">
        <v>1093</v>
      </c>
      <c r="D423" s="14" t="s">
        <v>204</v>
      </c>
      <c r="E423" s="14" t="s">
        <v>1066</v>
      </c>
      <c r="F423" s="57" t="s">
        <v>2507</v>
      </c>
      <c r="G423" s="14" t="s">
        <v>1086</v>
      </c>
      <c r="H423" s="14" t="s">
        <v>1087</v>
      </c>
      <c r="I423" s="14" t="s">
        <v>206</v>
      </c>
      <c r="J423" s="57" t="s">
        <v>2507</v>
      </c>
      <c r="K423" s="24">
        <v>6.48</v>
      </c>
      <c r="L423" s="14" t="s">
        <v>50</v>
      </c>
      <c r="M423" s="13">
        <v>8.5000000000000006E-2</v>
      </c>
      <c r="N423" s="13">
        <v>9.1850000000000001E-2</v>
      </c>
      <c r="O423" s="24">
        <v>1090000</v>
      </c>
      <c r="P423" s="26">
        <v>99.626499999999993</v>
      </c>
      <c r="Q423" s="24">
        <v>0</v>
      </c>
      <c r="R423" s="24">
        <v>3938.6639399999999</v>
      </c>
      <c r="S423" s="13">
        <v>1.453333333E-3</v>
      </c>
      <c r="T423" s="13">
        <f t="shared" si="14"/>
        <v>8.9577709523273076E-3</v>
      </c>
      <c r="U423" s="65">
        <f>+R423/'סכום נכסי הקרן'!$C$42</f>
        <v>3.2285635908411389E-3</v>
      </c>
    </row>
    <row r="424" spans="2:21" ht="13.5" thickBot="1" x14ac:dyDescent="0.25">
      <c r="B424" s="61" t="s">
        <v>1094</v>
      </c>
      <c r="C424" s="14" t="s">
        <v>1095</v>
      </c>
      <c r="D424" s="14" t="s">
        <v>204</v>
      </c>
      <c r="E424" s="14" t="s">
        <v>1066</v>
      </c>
      <c r="F424" s="57" t="s">
        <v>2507</v>
      </c>
      <c r="G424" s="14" t="s">
        <v>1086</v>
      </c>
      <c r="H424" s="14" t="s">
        <v>1087</v>
      </c>
      <c r="I424" s="14" t="s">
        <v>206</v>
      </c>
      <c r="J424" s="57" t="s">
        <v>2507</v>
      </c>
      <c r="K424" s="24">
        <v>1.4470000000000001</v>
      </c>
      <c r="L424" s="14" t="s">
        <v>50</v>
      </c>
      <c r="M424" s="13">
        <v>6.1249999999999999E-2</v>
      </c>
      <c r="N424" s="13">
        <v>8.2489999999999994E-2</v>
      </c>
      <c r="O424" s="24">
        <v>2647890</v>
      </c>
      <c r="P424" s="26">
        <v>97.125</v>
      </c>
      <c r="Q424" s="24">
        <v>0</v>
      </c>
      <c r="R424" s="24">
        <v>9327.7849900000001</v>
      </c>
      <c r="S424" s="13">
        <v>4.4131500000000002E-3</v>
      </c>
      <c r="T424" s="13">
        <f t="shared" si="14"/>
        <v>2.1214341387292026E-2</v>
      </c>
      <c r="U424" s="65">
        <f>+R424/'סכום נכסי הקרן'!$C$42</f>
        <v>7.6460818847897127E-3</v>
      </c>
    </row>
    <row r="425" spans="2:21" ht="13.5" thickBot="1" x14ac:dyDescent="0.25">
      <c r="B425" s="61" t="s">
        <v>1096</v>
      </c>
      <c r="C425" s="14" t="s">
        <v>1097</v>
      </c>
      <c r="D425" s="14" t="s">
        <v>204</v>
      </c>
      <c r="E425" s="14" t="s">
        <v>1066</v>
      </c>
      <c r="F425" s="57" t="s">
        <v>2507</v>
      </c>
      <c r="G425" s="14" t="s">
        <v>1086</v>
      </c>
      <c r="H425" s="14" t="s">
        <v>1087</v>
      </c>
      <c r="I425" s="14" t="s">
        <v>206</v>
      </c>
      <c r="J425" s="57" t="s">
        <v>2507</v>
      </c>
      <c r="K425" s="24">
        <v>3.1669999999999998</v>
      </c>
      <c r="L425" s="14" t="s">
        <v>50</v>
      </c>
      <c r="M425" s="13">
        <v>6.5000000000000002E-2</v>
      </c>
      <c r="N425" s="13">
        <v>8.362E-2</v>
      </c>
      <c r="O425" s="24">
        <v>469160</v>
      </c>
      <c r="P425" s="26">
        <v>94.515199999999993</v>
      </c>
      <c r="Q425" s="24">
        <v>0</v>
      </c>
      <c r="R425" s="24">
        <v>1608.31159</v>
      </c>
      <c r="S425" s="13">
        <v>7.8193333300000003E-4</v>
      </c>
      <c r="T425" s="13">
        <f t="shared" si="14"/>
        <v>3.6578106339261196E-3</v>
      </c>
      <c r="U425" s="65">
        <f>+R425/'סכום נכסי הקרן'!$C$42</f>
        <v>1.3183496539188925E-3</v>
      </c>
    </row>
    <row r="426" spans="2:21" ht="13.5" thickBot="1" x14ac:dyDescent="0.25">
      <c r="B426" s="61" t="s">
        <v>1098</v>
      </c>
      <c r="C426" s="14" t="s">
        <v>1099</v>
      </c>
      <c r="D426" s="14" t="s">
        <v>204</v>
      </c>
      <c r="E426" s="14" t="s">
        <v>1066</v>
      </c>
      <c r="F426" s="57" t="s">
        <v>2507</v>
      </c>
      <c r="G426" s="14" t="s">
        <v>1086</v>
      </c>
      <c r="H426" s="14" t="s">
        <v>1087</v>
      </c>
      <c r="I426" s="14" t="s">
        <v>206</v>
      </c>
      <c r="J426" s="57" t="s">
        <v>2507</v>
      </c>
      <c r="K426" s="24">
        <v>5.2990000000000004</v>
      </c>
      <c r="L426" s="14" t="s">
        <v>50</v>
      </c>
      <c r="M426" s="13">
        <v>6.7500000000000004E-2</v>
      </c>
      <c r="N426" s="13">
        <v>8.4370000000000001E-2</v>
      </c>
      <c r="O426" s="24">
        <v>789740</v>
      </c>
      <c r="P426" s="26">
        <v>91.753299999999996</v>
      </c>
      <c r="Q426" s="24">
        <v>0</v>
      </c>
      <c r="R426" s="24">
        <v>2628.1695800000002</v>
      </c>
      <c r="S426" s="13">
        <v>1.4358909090000001E-3</v>
      </c>
      <c r="T426" s="13">
        <f t="shared" si="14"/>
        <v>5.9772911525714642E-3</v>
      </c>
      <c r="U426" s="65">
        <f>+R426/'סכום נכסי הקרן'!$C$42</f>
        <v>2.1543378023117779E-3</v>
      </c>
    </row>
    <row r="427" spans="2:21" ht="13.5" thickBot="1" x14ac:dyDescent="0.25">
      <c r="B427" s="61" t="s">
        <v>1100</v>
      </c>
      <c r="C427" s="14" t="s">
        <v>1101</v>
      </c>
      <c r="D427" s="14" t="s">
        <v>204</v>
      </c>
      <c r="E427" s="14" t="s">
        <v>1066</v>
      </c>
      <c r="F427" s="57" t="s">
        <v>2507</v>
      </c>
      <c r="G427" s="14" t="s">
        <v>1102</v>
      </c>
      <c r="H427" s="14" t="s">
        <v>1087</v>
      </c>
      <c r="I427" s="14" t="s">
        <v>206</v>
      </c>
      <c r="J427" s="57" t="s">
        <v>2507</v>
      </c>
      <c r="K427" s="24">
        <v>3.1240000000000001</v>
      </c>
      <c r="L427" s="14" t="s">
        <v>51</v>
      </c>
      <c r="M427" s="13">
        <v>1.8749999999999999E-2</v>
      </c>
      <c r="N427" s="13">
        <v>4.8489999999999998E-2</v>
      </c>
      <c r="O427" s="24">
        <v>50000</v>
      </c>
      <c r="P427" s="26">
        <v>92.691199999999995</v>
      </c>
      <c r="Q427" s="24">
        <v>0</v>
      </c>
      <c r="R427" s="24">
        <v>185.92000999999999</v>
      </c>
      <c r="S427" s="13">
        <v>7.1428571428571393E-5</v>
      </c>
      <c r="T427" s="13">
        <f t="shared" si="14"/>
        <v>4.2284106753073293E-4</v>
      </c>
      <c r="U427" s="65">
        <f>+R427/'סכום נכסי הקרן'!$C$42</f>
        <v>1.524005561883049E-4</v>
      </c>
    </row>
    <row r="428" spans="2:21" ht="13.5" thickBot="1" x14ac:dyDescent="0.25">
      <c r="B428" s="61" t="s">
        <v>1103</v>
      </c>
      <c r="C428" s="14" t="s">
        <v>1104</v>
      </c>
      <c r="D428" s="14" t="s">
        <v>204</v>
      </c>
      <c r="E428" s="14" t="s">
        <v>1066</v>
      </c>
      <c r="F428" s="57" t="s">
        <v>2507</v>
      </c>
      <c r="G428" s="14" t="s">
        <v>1102</v>
      </c>
      <c r="H428" s="14" t="s">
        <v>1087</v>
      </c>
      <c r="I428" s="14" t="s">
        <v>206</v>
      </c>
      <c r="J428" s="57" t="s">
        <v>2507</v>
      </c>
      <c r="K428" s="24">
        <v>3.1589999999999998</v>
      </c>
      <c r="L428" s="14" t="s">
        <v>51</v>
      </c>
      <c r="M428" s="13">
        <v>3.7499999999999999E-2</v>
      </c>
      <c r="N428" s="13">
        <v>4.8079999999999998E-2</v>
      </c>
      <c r="O428" s="24">
        <v>503335</v>
      </c>
      <c r="P428" s="26">
        <v>97.3185</v>
      </c>
      <c r="Q428" s="24">
        <v>0</v>
      </c>
      <c r="R428" s="24">
        <v>1965.03441</v>
      </c>
      <c r="S428" s="13">
        <v>4.5757727200000002E-4</v>
      </c>
      <c r="T428" s="13">
        <f t="shared" si="14"/>
        <v>4.4691114617465E-3</v>
      </c>
      <c r="U428" s="65">
        <f>+R428/'סכום נכסי הקרן'!$C$42</f>
        <v>1.6107590410153142E-3</v>
      </c>
    </row>
    <row r="429" spans="2:21" ht="13.5" thickBot="1" x14ac:dyDescent="0.25">
      <c r="B429" s="61" t="s">
        <v>1105</v>
      </c>
      <c r="C429" s="14" t="s">
        <v>1106</v>
      </c>
      <c r="D429" s="14" t="s">
        <v>204</v>
      </c>
      <c r="E429" s="14" t="s">
        <v>1066</v>
      </c>
      <c r="F429" s="57" t="s">
        <v>2507</v>
      </c>
      <c r="G429" s="14" t="s">
        <v>1102</v>
      </c>
      <c r="H429" s="14" t="s">
        <v>1087</v>
      </c>
      <c r="I429" s="14" t="s">
        <v>206</v>
      </c>
      <c r="J429" s="57" t="s">
        <v>2507</v>
      </c>
      <c r="K429" s="24">
        <v>5.548</v>
      </c>
      <c r="L429" s="14" t="s">
        <v>51</v>
      </c>
      <c r="M429" s="13">
        <v>4.3749999999999997E-2</v>
      </c>
      <c r="N429" s="13">
        <v>5.4780000000000002E-2</v>
      </c>
      <c r="O429" s="24">
        <v>466765</v>
      </c>
      <c r="P429" s="26">
        <v>94.801299999999998</v>
      </c>
      <c r="Q429" s="24">
        <v>0</v>
      </c>
      <c r="R429" s="24">
        <v>1775.13014</v>
      </c>
      <c r="S429" s="13">
        <v>3.1117666600000003E-4</v>
      </c>
      <c r="T429" s="13">
        <f t="shared" si="14"/>
        <v>4.0372089233621459E-3</v>
      </c>
      <c r="U429" s="65">
        <f>+R429/'סכום נכסי הקרן'!$C$42</f>
        <v>1.4550925456739358E-3</v>
      </c>
    </row>
    <row r="430" spans="2:21" ht="13.5" thickBot="1" x14ac:dyDescent="0.25">
      <c r="B430" s="61" t="s">
        <v>1107</v>
      </c>
      <c r="C430" s="14" t="s">
        <v>1108</v>
      </c>
      <c r="D430" s="14" t="s">
        <v>204</v>
      </c>
      <c r="E430" s="14" t="s">
        <v>1066</v>
      </c>
      <c r="F430" s="57" t="s">
        <v>2507</v>
      </c>
      <c r="G430" s="14" t="s">
        <v>1102</v>
      </c>
      <c r="H430" s="14" t="s">
        <v>1087</v>
      </c>
      <c r="I430" s="14" t="s">
        <v>206</v>
      </c>
      <c r="J430" s="57" t="s">
        <v>2507</v>
      </c>
      <c r="K430" s="24">
        <v>0.79900000000000004</v>
      </c>
      <c r="L430" s="14" t="s">
        <v>51</v>
      </c>
      <c r="M430" s="13">
        <v>0.06</v>
      </c>
      <c r="N430" s="13">
        <v>4.7109999999999999E-2</v>
      </c>
      <c r="O430" s="24">
        <v>140000</v>
      </c>
      <c r="P430" s="26">
        <v>103.86799999999999</v>
      </c>
      <c r="Q430" s="24">
        <v>0</v>
      </c>
      <c r="R430" s="24">
        <v>583.34762000000001</v>
      </c>
      <c r="S430" s="13">
        <v>1.3999999999999999E-4</v>
      </c>
      <c r="T430" s="13">
        <f t="shared" si="14"/>
        <v>1.32671749739209E-3</v>
      </c>
      <c r="U430" s="65">
        <f>+R430/'סכום נכסי הקרן'!$C$42</f>
        <v>4.7817608088082582E-4</v>
      </c>
    </row>
    <row r="431" spans="2:21" ht="13.5" thickBot="1" x14ac:dyDescent="0.25">
      <c r="B431" s="61" t="s">
        <v>1109</v>
      </c>
      <c r="C431" s="14" t="s">
        <v>1110</v>
      </c>
      <c r="D431" s="14" t="s">
        <v>204</v>
      </c>
      <c r="E431" s="14" t="s">
        <v>1066</v>
      </c>
      <c r="F431" s="57" t="s">
        <v>2507</v>
      </c>
      <c r="G431" s="14" t="s">
        <v>1102</v>
      </c>
      <c r="H431" s="14" t="s">
        <v>1087</v>
      </c>
      <c r="I431" s="14" t="s">
        <v>206</v>
      </c>
      <c r="J431" s="57" t="s">
        <v>2507</v>
      </c>
      <c r="K431" s="24">
        <v>4.54</v>
      </c>
      <c r="L431" s="14" t="s">
        <v>51</v>
      </c>
      <c r="M431" s="13">
        <v>7.3749999999999996E-2</v>
      </c>
      <c r="N431" s="13">
        <v>5.3879999999999997E-2</v>
      </c>
      <c r="O431" s="24">
        <v>265000</v>
      </c>
      <c r="P431" s="26">
        <v>111.8425</v>
      </c>
      <c r="Q431" s="24">
        <v>0</v>
      </c>
      <c r="R431" s="24">
        <v>1188.9685400000001</v>
      </c>
      <c r="S431" s="13">
        <v>3.3125E-4</v>
      </c>
      <c r="T431" s="13">
        <f t="shared" si="14"/>
        <v>2.7040915429923707E-3</v>
      </c>
      <c r="U431" s="65">
        <f>+R431/'סכום נכסי הקרן'!$C$42</f>
        <v>9.7460981626666698E-4</v>
      </c>
    </row>
    <row r="432" spans="2:21" ht="13.5" thickBot="1" x14ac:dyDescent="0.25">
      <c r="B432" s="61" t="s">
        <v>1111</v>
      </c>
      <c r="C432" s="14" t="s">
        <v>1112</v>
      </c>
      <c r="D432" s="14" t="s">
        <v>204</v>
      </c>
      <c r="E432" s="14" t="s">
        <v>1066</v>
      </c>
      <c r="F432" s="57" t="s">
        <v>2507</v>
      </c>
      <c r="G432" s="14" t="s">
        <v>1102</v>
      </c>
      <c r="H432" s="14" t="s">
        <v>1087</v>
      </c>
      <c r="I432" s="14" t="s">
        <v>206</v>
      </c>
      <c r="J432" s="57" t="s">
        <v>2507</v>
      </c>
      <c r="K432" s="24">
        <v>5.7729999999999997</v>
      </c>
      <c r="L432" s="14" t="s">
        <v>51</v>
      </c>
      <c r="M432" s="13">
        <v>7.8750000000000001E-2</v>
      </c>
      <c r="N432" s="13">
        <v>5.6959999999999997E-2</v>
      </c>
      <c r="O432" s="24">
        <v>500000</v>
      </c>
      <c r="P432" s="26">
        <v>115.7825</v>
      </c>
      <c r="Q432" s="24">
        <v>0</v>
      </c>
      <c r="R432" s="24">
        <v>2322.3653800000002</v>
      </c>
      <c r="S432" s="13">
        <v>1E-3</v>
      </c>
      <c r="T432" s="13">
        <f t="shared" si="14"/>
        <v>5.2817954155425029E-3</v>
      </c>
      <c r="U432" s="65">
        <f>+R432/'סכום נכסי הקרן'!$C$42</f>
        <v>1.9036669349601699E-3</v>
      </c>
    </row>
    <row r="433" spans="2:21" ht="13.5" thickBot="1" x14ac:dyDescent="0.25">
      <c r="B433" s="60" t="s">
        <v>1113</v>
      </c>
      <c r="C433" s="57" t="s">
        <v>2507</v>
      </c>
      <c r="D433" s="57" t="s">
        <v>2507</v>
      </c>
      <c r="E433" s="57" t="s">
        <v>2507</v>
      </c>
      <c r="F433" s="57" t="s">
        <v>2507</v>
      </c>
      <c r="G433" s="57" t="s">
        <v>2507</v>
      </c>
      <c r="H433" s="57" t="s">
        <v>2507</v>
      </c>
      <c r="I433" s="57" t="s">
        <v>2507</v>
      </c>
      <c r="J433" s="57" t="s">
        <v>2507</v>
      </c>
      <c r="K433" s="23">
        <v>3.5458922299200002</v>
      </c>
      <c r="L433" s="57" t="s">
        <v>2507</v>
      </c>
      <c r="M433" s="57" t="s">
        <v>2507</v>
      </c>
      <c r="N433" s="57" t="s">
        <v>2507</v>
      </c>
      <c r="O433" s="57" t="s">
        <v>2507</v>
      </c>
      <c r="P433" s="57" t="s">
        <v>2507</v>
      </c>
      <c r="Q433" s="57" t="s">
        <v>2507</v>
      </c>
      <c r="R433" s="23">
        <f>SUM(R434:R493)</f>
        <v>59665.874829999993</v>
      </c>
      <c r="S433" s="57" t="s">
        <v>2507</v>
      </c>
      <c r="T433" s="39">
        <f>SUM(T434:T493)</f>
        <v>0.13569912247892141</v>
      </c>
      <c r="U433" s="82">
        <f>SUM(U434:U493)</f>
        <v>4.890873504984096E-2</v>
      </c>
    </row>
    <row r="434" spans="2:21" ht="13.5" thickBot="1" x14ac:dyDescent="0.25">
      <c r="B434" s="61" t="s">
        <v>1114</v>
      </c>
      <c r="C434" s="14" t="s">
        <v>1115</v>
      </c>
      <c r="D434" s="14" t="s">
        <v>204</v>
      </c>
      <c r="E434" s="14" t="s">
        <v>1066</v>
      </c>
      <c r="F434" s="57" t="s">
        <v>2507</v>
      </c>
      <c r="G434" s="14" t="s">
        <v>1116</v>
      </c>
      <c r="H434" s="14" t="s">
        <v>1117</v>
      </c>
      <c r="I434" s="14" t="s">
        <v>206</v>
      </c>
      <c r="J434" s="57" t="s">
        <v>2507</v>
      </c>
      <c r="K434" s="24">
        <v>7.0570000000000004</v>
      </c>
      <c r="L434" s="14" t="s">
        <v>50</v>
      </c>
      <c r="M434" s="13">
        <v>6.2E-2</v>
      </c>
      <c r="N434" s="13">
        <v>5.2600000000000001E-2</v>
      </c>
      <c r="O434" s="24">
        <v>213000</v>
      </c>
      <c r="P434" s="26">
        <v>108.05880000000001</v>
      </c>
      <c r="Q434" s="24">
        <v>0</v>
      </c>
      <c r="R434" s="24">
        <v>834.80934000000002</v>
      </c>
      <c r="S434" s="13">
        <v>2.3666666600000001E-4</v>
      </c>
      <c r="T434" s="13">
        <f t="shared" ref="T434:T492" si="15">+R434/$R$11</f>
        <v>1.8986212001076517E-3</v>
      </c>
      <c r="U434" s="65">
        <f>+R434/'סכום נכסי הקרן'!$C$42</f>
        <v>6.8430185501384033E-4</v>
      </c>
    </row>
    <row r="435" spans="2:21" ht="13.5" thickBot="1" x14ac:dyDescent="0.25">
      <c r="B435" s="61" t="s">
        <v>1118</v>
      </c>
      <c r="C435" s="14" t="s">
        <v>1119</v>
      </c>
      <c r="D435" s="14" t="s">
        <v>204</v>
      </c>
      <c r="E435" s="14" t="s">
        <v>1066</v>
      </c>
      <c r="F435" s="57" t="s">
        <v>2507</v>
      </c>
      <c r="G435" s="14" t="s">
        <v>1120</v>
      </c>
      <c r="H435" s="14" t="s">
        <v>199</v>
      </c>
      <c r="I435" s="14" t="s">
        <v>200</v>
      </c>
      <c r="J435" s="57" t="s">
        <v>2507</v>
      </c>
      <c r="K435" s="24">
        <v>7.266</v>
      </c>
      <c r="L435" s="14" t="s">
        <v>50</v>
      </c>
      <c r="M435" s="13">
        <v>3.85E-2</v>
      </c>
      <c r="N435" s="13">
        <v>4.5400000000000003E-2</v>
      </c>
      <c r="O435" s="24">
        <v>150000</v>
      </c>
      <c r="P435" s="26">
        <v>96.596800000000002</v>
      </c>
      <c r="Q435" s="24">
        <v>0</v>
      </c>
      <c r="R435" s="24">
        <v>525.53489000000002</v>
      </c>
      <c r="S435" s="13">
        <v>5.0355154907563002E-5</v>
      </c>
      <c r="T435" s="13">
        <f t="shared" si="15"/>
        <v>1.1952330139840587E-3</v>
      </c>
      <c r="U435" s="65">
        <f>+R435/'סכום נכסי הקרן'!$C$42</f>
        <v>4.3078638782538601E-4</v>
      </c>
    </row>
    <row r="436" spans="2:21" ht="13.5" thickBot="1" x14ac:dyDescent="0.25">
      <c r="B436" s="61" t="s">
        <v>1121</v>
      </c>
      <c r="C436" s="14" t="s">
        <v>1122</v>
      </c>
      <c r="D436" s="14" t="s">
        <v>204</v>
      </c>
      <c r="E436" s="14" t="s">
        <v>1066</v>
      </c>
      <c r="F436" s="57" t="s">
        <v>2507</v>
      </c>
      <c r="G436" s="14" t="s">
        <v>1123</v>
      </c>
      <c r="H436" s="14" t="s">
        <v>199</v>
      </c>
      <c r="I436" s="14" t="s">
        <v>200</v>
      </c>
      <c r="J436" s="57" t="s">
        <v>2507</v>
      </c>
      <c r="K436" s="24">
        <v>7.43</v>
      </c>
      <c r="L436" s="14" t="s">
        <v>50</v>
      </c>
      <c r="M436" s="13">
        <v>4.9500000000000002E-2</v>
      </c>
      <c r="N436" s="13">
        <v>4.5280000000000001E-2</v>
      </c>
      <c r="O436" s="24">
        <v>370000</v>
      </c>
      <c r="P436" s="26">
        <v>103.84399999999999</v>
      </c>
      <c r="Q436" s="24">
        <v>0</v>
      </c>
      <c r="R436" s="24">
        <v>1393.5761</v>
      </c>
      <c r="S436" s="13">
        <v>2.1142857099999999E-4</v>
      </c>
      <c r="T436" s="13">
        <f t="shared" si="15"/>
        <v>3.1694340260056755E-3</v>
      </c>
      <c r="U436" s="65">
        <f>+R436/'סכום נכסי הקרן'!$C$42</f>
        <v>1.1423287505778902E-3</v>
      </c>
    </row>
    <row r="437" spans="2:21" ht="13.5" thickBot="1" x14ac:dyDescent="0.25">
      <c r="B437" s="61" t="s">
        <v>1124</v>
      </c>
      <c r="C437" s="14" t="s">
        <v>1125</v>
      </c>
      <c r="D437" s="14" t="s">
        <v>209</v>
      </c>
      <c r="E437" s="14" t="s">
        <v>1066</v>
      </c>
      <c r="F437" s="57" t="s">
        <v>2507</v>
      </c>
      <c r="G437" s="14" t="s">
        <v>1067</v>
      </c>
      <c r="H437" s="14" t="s">
        <v>1126</v>
      </c>
      <c r="I437" s="14" t="s">
        <v>206</v>
      </c>
      <c r="J437" s="57" t="s">
        <v>2507</v>
      </c>
      <c r="K437" s="24">
        <v>6.93</v>
      </c>
      <c r="L437" s="14" t="s">
        <v>50</v>
      </c>
      <c r="M437" s="13">
        <v>4.9119999999999997E-2</v>
      </c>
      <c r="N437" s="13">
        <v>5.2839999999999998E-2</v>
      </c>
      <c r="O437" s="24">
        <v>486000</v>
      </c>
      <c r="P437" s="26">
        <v>100.99979999999999</v>
      </c>
      <c r="Q437" s="24">
        <v>0</v>
      </c>
      <c r="R437" s="24">
        <v>1780.3456900000001</v>
      </c>
      <c r="S437" s="13">
        <v>1.08E-4</v>
      </c>
      <c r="T437" s="13">
        <f t="shared" si="15"/>
        <v>4.0490707381811101E-3</v>
      </c>
      <c r="U437" s="65">
        <f>+R437/'סכום נכסי הקרן'!$C$42</f>
        <v>1.4593677859820011E-3</v>
      </c>
    </row>
    <row r="438" spans="2:21" ht="13.5" thickBot="1" x14ac:dyDescent="0.25">
      <c r="B438" s="61" t="s">
        <v>1127</v>
      </c>
      <c r="C438" s="14" t="s">
        <v>1128</v>
      </c>
      <c r="D438" s="14" t="s">
        <v>204</v>
      </c>
      <c r="E438" s="14" t="s">
        <v>1066</v>
      </c>
      <c r="F438" s="57" t="s">
        <v>2507</v>
      </c>
      <c r="G438" s="14" t="s">
        <v>1129</v>
      </c>
      <c r="H438" s="14" t="s">
        <v>1130</v>
      </c>
      <c r="I438" s="14" t="s">
        <v>206</v>
      </c>
      <c r="J438" s="57" t="s">
        <v>2507</v>
      </c>
      <c r="K438" s="24">
        <v>3.2549999999999999</v>
      </c>
      <c r="L438" s="14" t="s">
        <v>51</v>
      </c>
      <c r="M438" s="13">
        <v>3.7499999999999999E-3</v>
      </c>
      <c r="N438" s="13">
        <v>7.1929999999999994E-2</v>
      </c>
      <c r="O438" s="24">
        <v>180600</v>
      </c>
      <c r="P438" s="26">
        <v>80.948499999999996</v>
      </c>
      <c r="Q438" s="24">
        <v>0</v>
      </c>
      <c r="R438" s="24">
        <v>586.46780000000001</v>
      </c>
      <c r="S438" s="13">
        <v>1.4448E-4</v>
      </c>
      <c r="T438" s="13">
        <f t="shared" si="15"/>
        <v>1.3338137762815331E-3</v>
      </c>
      <c r="U438" s="65">
        <f>+R438/'סכום נכסי הקרן'!$C$42</f>
        <v>4.8073372471597636E-4</v>
      </c>
    </row>
    <row r="439" spans="2:21" ht="13.5" thickBot="1" x14ac:dyDescent="0.25">
      <c r="B439" s="61" t="s">
        <v>1131</v>
      </c>
      <c r="C439" s="14" t="s">
        <v>1132</v>
      </c>
      <c r="D439" s="14" t="s">
        <v>204</v>
      </c>
      <c r="E439" s="14" t="s">
        <v>1066</v>
      </c>
      <c r="F439" s="57" t="s">
        <v>2507</v>
      </c>
      <c r="G439" s="14" t="s">
        <v>1129</v>
      </c>
      <c r="H439" s="14" t="s">
        <v>1130</v>
      </c>
      <c r="I439" s="14" t="s">
        <v>206</v>
      </c>
      <c r="J439" s="57" t="s">
        <v>2507</v>
      </c>
      <c r="K439" s="24">
        <v>2.5329999999999999</v>
      </c>
      <c r="L439" s="14" t="s">
        <v>51</v>
      </c>
      <c r="M439" s="13">
        <v>0</v>
      </c>
      <c r="N439" s="13">
        <v>7.0660000000000001E-2</v>
      </c>
      <c r="O439" s="24">
        <v>940000</v>
      </c>
      <c r="P439" s="26">
        <v>84.119</v>
      </c>
      <c r="Q439" s="24">
        <v>0</v>
      </c>
      <c r="R439" s="24">
        <v>3172.0467400000002</v>
      </c>
      <c r="S439" s="13">
        <v>9.3999999999999997E-4</v>
      </c>
      <c r="T439" s="13">
        <f t="shared" si="15"/>
        <v>7.2142403058120608E-3</v>
      </c>
      <c r="U439" s="65">
        <f>+R439/'סכום נכסי הקרן'!$C$42</f>
        <v>2.6001595386709558E-3</v>
      </c>
    </row>
    <row r="440" spans="2:21" ht="13.5" thickBot="1" x14ac:dyDescent="0.25">
      <c r="B440" s="61" t="s">
        <v>1133</v>
      </c>
      <c r="C440" s="14" t="s">
        <v>1134</v>
      </c>
      <c r="D440" s="14" t="s">
        <v>204</v>
      </c>
      <c r="E440" s="14" t="s">
        <v>1066</v>
      </c>
      <c r="F440" s="57" t="s">
        <v>2507</v>
      </c>
      <c r="G440" s="14" t="s">
        <v>1129</v>
      </c>
      <c r="H440" s="14" t="s">
        <v>1130</v>
      </c>
      <c r="I440" s="14" t="s">
        <v>206</v>
      </c>
      <c r="J440" s="57" t="s">
        <v>2507</v>
      </c>
      <c r="K440" s="24">
        <v>1.5069999999999999</v>
      </c>
      <c r="L440" s="14" t="s">
        <v>51</v>
      </c>
      <c r="M440" s="13">
        <v>6.2500000000000003E-3</v>
      </c>
      <c r="N440" s="13">
        <v>5.8430000000000003E-2</v>
      </c>
      <c r="O440" s="24">
        <v>100000</v>
      </c>
      <c r="P440" s="26">
        <v>92.944000000000003</v>
      </c>
      <c r="Q440" s="24">
        <v>0</v>
      </c>
      <c r="R440" s="24">
        <v>372.85415</v>
      </c>
      <c r="S440" s="13">
        <v>1.25E-4</v>
      </c>
      <c r="T440" s="13">
        <f t="shared" si="15"/>
        <v>8.4798858831421119E-4</v>
      </c>
      <c r="U440" s="65">
        <f>+R440/'סכום נכסי הקרן'!$C$42</f>
        <v>3.0563240523232368E-4</v>
      </c>
    </row>
    <row r="441" spans="2:21" ht="13.5" thickBot="1" x14ac:dyDescent="0.25">
      <c r="B441" s="61" t="s">
        <v>1135</v>
      </c>
      <c r="C441" s="14" t="s">
        <v>1136</v>
      </c>
      <c r="D441" s="14" t="s">
        <v>209</v>
      </c>
      <c r="E441" s="14" t="s">
        <v>1066</v>
      </c>
      <c r="F441" s="57" t="s">
        <v>2507</v>
      </c>
      <c r="G441" s="14" t="s">
        <v>1129</v>
      </c>
      <c r="H441" s="14" t="s">
        <v>1130</v>
      </c>
      <c r="I441" s="14" t="s">
        <v>206</v>
      </c>
      <c r="J441" s="57" t="s">
        <v>2507</v>
      </c>
      <c r="K441" s="24">
        <v>4.3479999999999999</v>
      </c>
      <c r="L441" s="14" t="s">
        <v>51</v>
      </c>
      <c r="M441" s="13">
        <v>1.4500000000000001E-2</v>
      </c>
      <c r="N441" s="13">
        <v>7.2849999999999998E-2</v>
      </c>
      <c r="O441" s="24">
        <v>615000</v>
      </c>
      <c r="P441" s="26">
        <v>78.910200000000003</v>
      </c>
      <c r="Q441" s="24">
        <v>0</v>
      </c>
      <c r="R441" s="24">
        <v>1946.8203699999999</v>
      </c>
      <c r="S441" s="13">
        <v>1.0250000000000001E-3</v>
      </c>
      <c r="T441" s="13">
        <f t="shared" si="15"/>
        <v>4.427686958178286E-3</v>
      </c>
      <c r="U441" s="65">
        <f>+R441/'סכום נכסי הקרן'!$C$42</f>
        <v>1.595828803939509E-3</v>
      </c>
    </row>
    <row r="442" spans="2:21" ht="13.5" thickBot="1" x14ac:dyDescent="0.25">
      <c r="B442" s="61" t="s">
        <v>1137</v>
      </c>
      <c r="C442" s="14" t="s">
        <v>1138</v>
      </c>
      <c r="D442" s="14" t="s">
        <v>1139</v>
      </c>
      <c r="E442" s="14" t="s">
        <v>1066</v>
      </c>
      <c r="F442" s="57" t="s">
        <v>2507</v>
      </c>
      <c r="G442" s="14" t="s">
        <v>1129</v>
      </c>
      <c r="H442" s="14" t="s">
        <v>1130</v>
      </c>
      <c r="I442" s="14" t="s">
        <v>206</v>
      </c>
      <c r="J442" s="57" t="s">
        <v>2507</v>
      </c>
      <c r="K442" s="24">
        <v>3.8940000000000001</v>
      </c>
      <c r="L442" s="14" t="s">
        <v>51</v>
      </c>
      <c r="M442" s="13">
        <v>1.6250000000000001E-2</v>
      </c>
      <c r="N442" s="13">
        <v>7.0150000000000004E-2</v>
      </c>
      <c r="O442" s="24">
        <v>398580</v>
      </c>
      <c r="P442" s="26">
        <v>82.941299999999998</v>
      </c>
      <c r="Q442" s="24">
        <v>0</v>
      </c>
      <c r="R442" s="24">
        <v>1326.1845499999999</v>
      </c>
      <c r="S442" s="13">
        <v>4.9822500000000004E-4</v>
      </c>
      <c r="T442" s="13">
        <f t="shared" si="15"/>
        <v>3.0161642679815081E-3</v>
      </c>
      <c r="U442" s="65">
        <f>+R442/'סכום נכסי הקרן'!$C$42</f>
        <v>1.0870871996421303E-3</v>
      </c>
    </row>
    <row r="443" spans="2:21" ht="13.5" thickBot="1" x14ac:dyDescent="0.25">
      <c r="B443" s="61" t="s">
        <v>1140</v>
      </c>
      <c r="C443" s="14" t="s">
        <v>1141</v>
      </c>
      <c r="D443" s="14" t="s">
        <v>204</v>
      </c>
      <c r="E443" s="14" t="s">
        <v>1066</v>
      </c>
      <c r="F443" s="57" t="s">
        <v>2507</v>
      </c>
      <c r="G443" s="14" t="s">
        <v>1129</v>
      </c>
      <c r="H443" s="14" t="s">
        <v>1130</v>
      </c>
      <c r="I443" s="14" t="s">
        <v>206</v>
      </c>
      <c r="J443" s="57" t="s">
        <v>2507</v>
      </c>
      <c r="K443" s="24">
        <v>5.2709999999999999</v>
      </c>
      <c r="L443" s="14" t="s">
        <v>52</v>
      </c>
      <c r="M443" s="13">
        <v>0.03</v>
      </c>
      <c r="N443" s="13">
        <v>9.4329999999999997E-2</v>
      </c>
      <c r="O443" s="24">
        <v>365000</v>
      </c>
      <c r="P443" s="26">
        <v>72.914500000000004</v>
      </c>
      <c r="Q443" s="24">
        <v>0</v>
      </c>
      <c r="R443" s="24">
        <v>1229.79674</v>
      </c>
      <c r="S443" s="13">
        <v>7.2999999999999996E-4</v>
      </c>
      <c r="T443" s="13">
        <f t="shared" si="15"/>
        <v>2.7969478185130006E-3</v>
      </c>
      <c r="U443" s="65">
        <f>+R443/'סכום נכסי הקרן'!$C$42</f>
        <v>1.0080771143168733E-3</v>
      </c>
    </row>
    <row r="444" spans="2:21" ht="13.5" thickBot="1" x14ac:dyDescent="0.25">
      <c r="B444" s="61" t="s">
        <v>1142</v>
      </c>
      <c r="C444" s="14" t="s">
        <v>1143</v>
      </c>
      <c r="D444" s="14" t="s">
        <v>1139</v>
      </c>
      <c r="E444" s="14" t="s">
        <v>1066</v>
      </c>
      <c r="F444" s="57" t="s">
        <v>2507</v>
      </c>
      <c r="G444" s="14" t="s">
        <v>1129</v>
      </c>
      <c r="H444" s="14" t="s">
        <v>1130</v>
      </c>
      <c r="I444" s="14" t="s">
        <v>206</v>
      </c>
      <c r="J444" s="57" t="s">
        <v>2507</v>
      </c>
      <c r="K444" s="24">
        <v>4.4710000000000001</v>
      </c>
      <c r="L444" s="14" t="s">
        <v>50</v>
      </c>
      <c r="M444" s="13">
        <v>5.3749999999999999E-2</v>
      </c>
      <c r="N444" s="13">
        <v>9.4039999999999999E-2</v>
      </c>
      <c r="O444" s="24">
        <v>215000</v>
      </c>
      <c r="P444" s="26">
        <v>85.191900000000004</v>
      </c>
      <c r="Q444" s="24">
        <v>0</v>
      </c>
      <c r="R444" s="24">
        <v>664.33069999999998</v>
      </c>
      <c r="S444" s="13">
        <v>3.5833333299999998E-4</v>
      </c>
      <c r="T444" s="13">
        <f t="shared" si="15"/>
        <v>1.5108987052089718E-3</v>
      </c>
      <c r="U444" s="65">
        <f>+R444/'סכום נכסי הקרן'!$C$42</f>
        <v>5.4455874960939355E-4</v>
      </c>
    </row>
    <row r="445" spans="2:21" ht="13.5" thickBot="1" x14ac:dyDescent="0.25">
      <c r="B445" s="61" t="s">
        <v>1144</v>
      </c>
      <c r="C445" s="14" t="s">
        <v>1145</v>
      </c>
      <c r="D445" s="14" t="s">
        <v>204</v>
      </c>
      <c r="E445" s="14" t="s">
        <v>1066</v>
      </c>
      <c r="F445" s="57" t="s">
        <v>2507</v>
      </c>
      <c r="G445" s="14" t="s">
        <v>1067</v>
      </c>
      <c r="H445" s="14" t="s">
        <v>1130</v>
      </c>
      <c r="I445" s="14" t="s">
        <v>206</v>
      </c>
      <c r="J445" s="57" t="s">
        <v>2507</v>
      </c>
      <c r="K445" s="24">
        <v>3.246</v>
      </c>
      <c r="L445" s="14" t="s">
        <v>50</v>
      </c>
      <c r="M445" s="13">
        <v>5.5E-2</v>
      </c>
      <c r="N445" s="13">
        <v>5.7169999999999999E-2</v>
      </c>
      <c r="O445" s="24">
        <v>73000</v>
      </c>
      <c r="P445" s="26">
        <v>102.8494</v>
      </c>
      <c r="Q445" s="24">
        <v>0</v>
      </c>
      <c r="R445" s="24">
        <v>272.31538</v>
      </c>
      <c r="S445" s="13">
        <v>4.17142857142857E-5</v>
      </c>
      <c r="T445" s="13">
        <f t="shared" si="15"/>
        <v>6.1933153932294436E-4</v>
      </c>
      <c r="U445" s="65">
        <f>+R445/'סכום נכסי הקרן'!$C$42</f>
        <v>2.2321973503889984E-4</v>
      </c>
    </row>
    <row r="446" spans="2:21" ht="13.5" thickBot="1" x14ac:dyDescent="0.25">
      <c r="B446" s="61" t="s">
        <v>1146</v>
      </c>
      <c r="C446" s="14" t="s">
        <v>1147</v>
      </c>
      <c r="D446" s="14" t="s">
        <v>204</v>
      </c>
      <c r="E446" s="14" t="s">
        <v>1066</v>
      </c>
      <c r="F446" s="57" t="s">
        <v>2507</v>
      </c>
      <c r="G446" s="14" t="s">
        <v>1148</v>
      </c>
      <c r="H446" s="14" t="s">
        <v>1130</v>
      </c>
      <c r="I446" s="14" t="s">
        <v>206</v>
      </c>
      <c r="J446" s="57" t="s">
        <v>2507</v>
      </c>
      <c r="K446" s="24">
        <v>5.6550000000000002</v>
      </c>
      <c r="L446" s="14" t="s">
        <v>50</v>
      </c>
      <c r="M446" s="13">
        <v>3.7499999999999999E-2</v>
      </c>
      <c r="N446" s="13">
        <v>5.1830000000000001E-2</v>
      </c>
      <c r="O446" s="24">
        <v>36000</v>
      </c>
      <c r="P446" s="26">
        <v>92.836799999999997</v>
      </c>
      <c r="Q446" s="24">
        <v>0</v>
      </c>
      <c r="R446" s="24">
        <v>121.21887</v>
      </c>
      <c r="S446" s="13">
        <v>7.2000000000000002E-5</v>
      </c>
      <c r="T446" s="13">
        <f t="shared" si="15"/>
        <v>2.7569015511385317E-4</v>
      </c>
      <c r="U446" s="65">
        <f>+R446/'סכום נכסי הקרן'!$C$42</f>
        <v>9.9364362171225294E-5</v>
      </c>
    </row>
    <row r="447" spans="2:21" ht="13.5" thickBot="1" x14ac:dyDescent="0.25">
      <c r="B447" s="61" t="s">
        <v>1149</v>
      </c>
      <c r="C447" s="14" t="s">
        <v>1150</v>
      </c>
      <c r="D447" s="14" t="s">
        <v>204</v>
      </c>
      <c r="E447" s="14" t="s">
        <v>1066</v>
      </c>
      <c r="F447" s="57" t="s">
        <v>2507</v>
      </c>
      <c r="G447" s="14" t="s">
        <v>1129</v>
      </c>
      <c r="H447" s="14" t="s">
        <v>1151</v>
      </c>
      <c r="I447" s="14" t="s">
        <v>200</v>
      </c>
      <c r="J447" s="57" t="s">
        <v>2507</v>
      </c>
      <c r="K447" s="24">
        <v>2.351</v>
      </c>
      <c r="L447" s="14" t="s">
        <v>51</v>
      </c>
      <c r="M447" s="13">
        <v>1.4999999999999999E-2</v>
      </c>
      <c r="N447" s="13">
        <v>6.2700000000000006E-2</v>
      </c>
      <c r="O447" s="24">
        <v>340000</v>
      </c>
      <c r="P447" s="26">
        <v>90.563599999999994</v>
      </c>
      <c r="Q447" s="24">
        <v>0</v>
      </c>
      <c r="R447" s="24">
        <v>1235.2367899999999</v>
      </c>
      <c r="S447" s="13">
        <v>5.6666666600000001E-4</v>
      </c>
      <c r="T447" s="13">
        <f t="shared" si="15"/>
        <v>2.8093202175324527E-3</v>
      </c>
      <c r="U447" s="65">
        <f>+R447/'סכום נכסי הקרן'!$C$42</f>
        <v>1.0125363795981746E-3</v>
      </c>
    </row>
    <row r="448" spans="2:21" ht="13.5" thickBot="1" x14ac:dyDescent="0.25">
      <c r="B448" s="61" t="s">
        <v>1152</v>
      </c>
      <c r="C448" s="14" t="s">
        <v>1153</v>
      </c>
      <c r="D448" s="14" t="s">
        <v>204</v>
      </c>
      <c r="E448" s="14" t="s">
        <v>1066</v>
      </c>
      <c r="F448" s="57" t="s">
        <v>2507</v>
      </c>
      <c r="G448" s="14" t="s">
        <v>1123</v>
      </c>
      <c r="H448" s="14" t="s">
        <v>1071</v>
      </c>
      <c r="I448" s="14" t="s">
        <v>206</v>
      </c>
      <c r="J448" s="57" t="s">
        <v>2507</v>
      </c>
      <c r="K448" s="24">
        <v>6.9379999999999997</v>
      </c>
      <c r="L448" s="14" t="s">
        <v>50</v>
      </c>
      <c r="M448" s="13">
        <v>5.7500000000000002E-2</v>
      </c>
      <c r="N448" s="13">
        <v>5.0229999999999997E-2</v>
      </c>
      <c r="O448" s="24">
        <v>320000</v>
      </c>
      <c r="P448" s="26">
        <v>107.6688</v>
      </c>
      <c r="Q448" s="24">
        <v>0</v>
      </c>
      <c r="R448" s="24">
        <v>1249.64716</v>
      </c>
      <c r="S448" s="13">
        <v>3.2000000000000003E-4</v>
      </c>
      <c r="T448" s="13">
        <f t="shared" si="15"/>
        <v>2.8420939691814165E-3</v>
      </c>
      <c r="U448" s="65">
        <f>+R448/'סכום נכסי הקרן'!$C$42</f>
        <v>1.0243487090127398E-3</v>
      </c>
    </row>
    <row r="449" spans="2:21" ht="13.5" thickBot="1" x14ac:dyDescent="0.25">
      <c r="B449" s="61" t="s">
        <v>1154</v>
      </c>
      <c r="C449" s="14" t="s">
        <v>1155</v>
      </c>
      <c r="D449" s="14" t="s">
        <v>204</v>
      </c>
      <c r="E449" s="14" t="s">
        <v>1066</v>
      </c>
      <c r="F449" s="57" t="s">
        <v>2507</v>
      </c>
      <c r="G449" s="14" t="s">
        <v>1156</v>
      </c>
      <c r="H449" s="14" t="s">
        <v>1071</v>
      </c>
      <c r="I449" s="14" t="s">
        <v>206</v>
      </c>
      <c r="J449" s="57" t="s">
        <v>2507</v>
      </c>
      <c r="K449" s="24">
        <v>7.19</v>
      </c>
      <c r="L449" s="14" t="s">
        <v>50</v>
      </c>
      <c r="M449" s="13">
        <v>5.45E-2</v>
      </c>
      <c r="N449" s="13">
        <v>5.1839999999999997E-2</v>
      </c>
      <c r="O449" s="24">
        <v>50000</v>
      </c>
      <c r="P449" s="26">
        <v>105.0946</v>
      </c>
      <c r="Q449" s="24">
        <v>0</v>
      </c>
      <c r="R449" s="24">
        <v>190.58905999999999</v>
      </c>
      <c r="S449" s="13">
        <v>5.0000000000000002E-5</v>
      </c>
      <c r="T449" s="13">
        <f t="shared" si="15"/>
        <v>4.3345996802645888E-4</v>
      </c>
      <c r="U449" s="65">
        <f>+R449/'סכום נכסי הקרן'!$C$42</f>
        <v>1.5622782479092067E-4</v>
      </c>
    </row>
    <row r="450" spans="2:21" ht="13.5" thickBot="1" x14ac:dyDescent="0.25">
      <c r="B450" s="61" t="s">
        <v>1157</v>
      </c>
      <c r="C450" s="14" t="s">
        <v>1158</v>
      </c>
      <c r="D450" s="14" t="s">
        <v>198</v>
      </c>
      <c r="E450" s="14" t="s">
        <v>1066</v>
      </c>
      <c r="F450" s="57" t="s">
        <v>2507</v>
      </c>
      <c r="G450" s="14" t="s">
        <v>1123</v>
      </c>
      <c r="H450" s="14" t="s">
        <v>1071</v>
      </c>
      <c r="I450" s="14" t="s">
        <v>206</v>
      </c>
      <c r="J450" s="57" t="s">
        <v>2507</v>
      </c>
      <c r="K450" s="24">
        <v>5.9379999999999997</v>
      </c>
      <c r="L450" s="14" t="s">
        <v>50</v>
      </c>
      <c r="M450" s="13">
        <v>2.538E-2</v>
      </c>
      <c r="N450" s="13">
        <v>5.0259999999999999E-2</v>
      </c>
      <c r="O450" s="24">
        <v>50000</v>
      </c>
      <c r="P450" s="26">
        <v>86.561899999999994</v>
      </c>
      <c r="Q450" s="24">
        <v>0</v>
      </c>
      <c r="R450" s="24">
        <v>156.98000999999999</v>
      </c>
      <c r="S450" s="13">
        <v>7.6923076923076899E-5</v>
      </c>
      <c r="T450" s="13">
        <f t="shared" si="15"/>
        <v>3.5702232916933006E-4</v>
      </c>
      <c r="U450" s="65">
        <f>+R450/'סכום נכסי הקרן'!$C$42</f>
        <v>1.2867813870301356E-4</v>
      </c>
    </row>
    <row r="451" spans="2:21" ht="13.5" thickBot="1" x14ac:dyDescent="0.25">
      <c r="B451" s="61" t="s">
        <v>1159</v>
      </c>
      <c r="C451" s="14" t="s">
        <v>1160</v>
      </c>
      <c r="D451" s="14" t="s">
        <v>216</v>
      </c>
      <c r="E451" s="14" t="s">
        <v>1066</v>
      </c>
      <c r="F451" s="57" t="s">
        <v>2507</v>
      </c>
      <c r="G451" s="14" t="s">
        <v>1161</v>
      </c>
      <c r="H451" s="14" t="s">
        <v>1071</v>
      </c>
      <c r="I451" s="14" t="s">
        <v>206</v>
      </c>
      <c r="J451" s="57" t="s">
        <v>2507</v>
      </c>
      <c r="K451" s="24">
        <v>3.8639999999999999</v>
      </c>
      <c r="L451" s="14" t="s">
        <v>50</v>
      </c>
      <c r="M451" s="13">
        <v>5.7000000000000002E-2</v>
      </c>
      <c r="N451" s="13">
        <v>4.7940000000000003E-2</v>
      </c>
      <c r="O451" s="24">
        <v>200000</v>
      </c>
      <c r="P451" s="26">
        <v>104.1743</v>
      </c>
      <c r="Q451" s="24">
        <v>0</v>
      </c>
      <c r="R451" s="24">
        <v>755.68037000000004</v>
      </c>
      <c r="S451" s="13">
        <v>2.0000000000000001E-4</v>
      </c>
      <c r="T451" s="13">
        <f t="shared" si="15"/>
        <v>1.7186568264643449E-3</v>
      </c>
      <c r="U451" s="65">
        <f>+R451/'סכום נכסי הקרן'!$C$42</f>
        <v>6.1943901943951093E-4</v>
      </c>
    </row>
    <row r="452" spans="2:21" ht="13.5" thickBot="1" x14ac:dyDescent="0.25">
      <c r="B452" s="61" t="s">
        <v>1162</v>
      </c>
      <c r="C452" s="14" t="s">
        <v>1163</v>
      </c>
      <c r="D452" s="14" t="s">
        <v>204</v>
      </c>
      <c r="E452" s="14" t="s">
        <v>1066</v>
      </c>
      <c r="F452" s="57" t="s">
        <v>2507</v>
      </c>
      <c r="G452" s="14" t="s">
        <v>1148</v>
      </c>
      <c r="H452" s="14" t="s">
        <v>1071</v>
      </c>
      <c r="I452" s="14" t="s">
        <v>206</v>
      </c>
      <c r="J452" s="57" t="s">
        <v>2507</v>
      </c>
      <c r="K452" s="24">
        <v>6.8390000000000004</v>
      </c>
      <c r="L452" s="14" t="s">
        <v>50</v>
      </c>
      <c r="M452" s="13">
        <v>5.6000000000000001E-2</v>
      </c>
      <c r="N452" s="13">
        <v>5.289E-2</v>
      </c>
      <c r="O452" s="24">
        <v>140000</v>
      </c>
      <c r="P452" s="26">
        <v>103.3683</v>
      </c>
      <c r="Q452" s="24">
        <v>0</v>
      </c>
      <c r="R452" s="24">
        <v>524.88355000000001</v>
      </c>
      <c r="S452" s="13">
        <v>1.12E-4</v>
      </c>
      <c r="T452" s="13">
        <f t="shared" si="15"/>
        <v>1.1937516602506682E-3</v>
      </c>
      <c r="U452" s="65">
        <f>+R452/'סכום נכסי הקרן'!$C$42</f>
        <v>4.3025247768700074E-4</v>
      </c>
    </row>
    <row r="453" spans="2:21" ht="13.5" thickBot="1" x14ac:dyDescent="0.25">
      <c r="B453" s="61" t="s">
        <v>1164</v>
      </c>
      <c r="C453" s="14" t="s">
        <v>1165</v>
      </c>
      <c r="D453" s="14" t="s">
        <v>212</v>
      </c>
      <c r="E453" s="14" t="s">
        <v>1066</v>
      </c>
      <c r="F453" s="57" t="s">
        <v>2507</v>
      </c>
      <c r="G453" s="14" t="s">
        <v>1148</v>
      </c>
      <c r="H453" s="14" t="s">
        <v>1071</v>
      </c>
      <c r="I453" s="14" t="s">
        <v>206</v>
      </c>
      <c r="J453" s="57" t="s">
        <v>2507</v>
      </c>
      <c r="K453" s="24">
        <v>4.3479999999999999</v>
      </c>
      <c r="L453" s="14" t="s">
        <v>50</v>
      </c>
      <c r="M453" s="13">
        <v>5.8000000000000003E-2</v>
      </c>
      <c r="N453" s="13">
        <v>5.2490000000000002E-2</v>
      </c>
      <c r="O453" s="24">
        <v>100000</v>
      </c>
      <c r="P453" s="26">
        <v>102.80889999999999</v>
      </c>
      <c r="Q453" s="24">
        <v>0</v>
      </c>
      <c r="R453" s="24">
        <v>372.88788</v>
      </c>
      <c r="S453" s="13">
        <v>6.6666666666666697E-5</v>
      </c>
      <c r="T453" s="13">
        <f t="shared" si="15"/>
        <v>8.4806530103172782E-4</v>
      </c>
      <c r="U453" s="65">
        <f>+R453/'סכום נכסי הקרן'!$C$42</f>
        <v>3.0566005406237824E-4</v>
      </c>
    </row>
    <row r="454" spans="2:21" ht="13.5" thickBot="1" x14ac:dyDescent="0.25">
      <c r="B454" s="61" t="s">
        <v>1166</v>
      </c>
      <c r="C454" s="14" t="s">
        <v>1167</v>
      </c>
      <c r="D454" s="14" t="s">
        <v>204</v>
      </c>
      <c r="E454" s="14" t="s">
        <v>1066</v>
      </c>
      <c r="F454" s="57" t="s">
        <v>2507</v>
      </c>
      <c r="G454" s="14" t="s">
        <v>1148</v>
      </c>
      <c r="H454" s="14" t="s">
        <v>1071</v>
      </c>
      <c r="I454" s="14" t="s">
        <v>206</v>
      </c>
      <c r="J454" s="57" t="s">
        <v>2507</v>
      </c>
      <c r="K454" s="24">
        <v>5.1580000000000004</v>
      </c>
      <c r="L454" s="14" t="s">
        <v>50</v>
      </c>
      <c r="M454" s="13">
        <v>5.8500000000000003E-2</v>
      </c>
      <c r="N454" s="13">
        <v>5.2609999999999997E-2</v>
      </c>
      <c r="O454" s="24">
        <v>60000</v>
      </c>
      <c r="P454" s="26">
        <v>104.5098</v>
      </c>
      <c r="Q454" s="24">
        <v>0</v>
      </c>
      <c r="R454" s="24">
        <v>227.43423000000001</v>
      </c>
      <c r="S454" s="13">
        <v>6.0000000000000002E-5</v>
      </c>
      <c r="T454" s="13">
        <f t="shared" si="15"/>
        <v>5.1725757010356367E-4</v>
      </c>
      <c r="U454" s="65">
        <f>+R454/'סכום נכסי הקרן'!$C$42</f>
        <v>1.864301919317822E-4</v>
      </c>
    </row>
    <row r="455" spans="2:21" ht="13.5" thickBot="1" x14ac:dyDescent="0.25">
      <c r="B455" s="61" t="s">
        <v>1168</v>
      </c>
      <c r="C455" s="14" t="s">
        <v>1169</v>
      </c>
      <c r="D455" s="14" t="s">
        <v>212</v>
      </c>
      <c r="E455" s="14" t="s">
        <v>1066</v>
      </c>
      <c r="F455" s="57" t="s">
        <v>2507</v>
      </c>
      <c r="G455" s="14" t="s">
        <v>1148</v>
      </c>
      <c r="H455" s="14" t="s">
        <v>1071</v>
      </c>
      <c r="I455" s="14" t="s">
        <v>206</v>
      </c>
      <c r="J455" s="57" t="s">
        <v>2507</v>
      </c>
      <c r="K455" s="24">
        <v>7.5069999999999997</v>
      </c>
      <c r="L455" s="14" t="s">
        <v>50</v>
      </c>
      <c r="M455" s="13">
        <v>1</v>
      </c>
      <c r="N455" s="13">
        <v>5.6890000000000003E-2</v>
      </c>
      <c r="O455" s="24">
        <v>100000</v>
      </c>
      <c r="P455" s="26">
        <v>103.5346</v>
      </c>
      <c r="Q455" s="24">
        <v>0</v>
      </c>
      <c r="R455" s="24">
        <v>375.51999000000001</v>
      </c>
      <c r="S455" s="13">
        <v>6.6666666666666697E-5</v>
      </c>
      <c r="T455" s="13">
        <f t="shared" si="15"/>
        <v>8.5405155394908895E-4</v>
      </c>
      <c r="U455" s="65">
        <f>+R455/'סכום נכסי הקרן'!$C$42</f>
        <v>3.0781762186774144E-4</v>
      </c>
    </row>
    <row r="456" spans="2:21" ht="13.5" thickBot="1" x14ac:dyDescent="0.25">
      <c r="B456" s="61" t="s">
        <v>1170</v>
      </c>
      <c r="C456" s="14" t="s">
        <v>1171</v>
      </c>
      <c r="D456" s="14" t="s">
        <v>204</v>
      </c>
      <c r="E456" s="14" t="s">
        <v>1066</v>
      </c>
      <c r="F456" s="57" t="s">
        <v>2507</v>
      </c>
      <c r="G456" s="14" t="s">
        <v>1148</v>
      </c>
      <c r="H456" s="14" t="s">
        <v>1071</v>
      </c>
      <c r="I456" s="14" t="s">
        <v>206</v>
      </c>
      <c r="J456" s="57" t="s">
        <v>2507</v>
      </c>
      <c r="K456" s="24">
        <v>6.7160000000000002</v>
      </c>
      <c r="L456" s="14" t="s">
        <v>50</v>
      </c>
      <c r="M456" s="13">
        <v>6.4000000000000001E-2</v>
      </c>
      <c r="N456" s="13">
        <v>5.4789999999999998E-2</v>
      </c>
      <c r="O456" s="24">
        <v>280000</v>
      </c>
      <c r="P456" s="26">
        <v>109.5763</v>
      </c>
      <c r="Q456" s="24">
        <v>0</v>
      </c>
      <c r="R456" s="24">
        <v>1112.8130699999999</v>
      </c>
      <c r="S456" s="13">
        <v>2.7999999999999998E-4</v>
      </c>
      <c r="T456" s="13">
        <f t="shared" si="15"/>
        <v>2.5308898513987398E-3</v>
      </c>
      <c r="U456" s="65">
        <f>+R456/'סכום נכסי הקרן'!$C$42</f>
        <v>9.121843894135714E-4</v>
      </c>
    </row>
    <row r="457" spans="2:21" ht="13.5" thickBot="1" x14ac:dyDescent="0.25">
      <c r="B457" s="61" t="s">
        <v>1172</v>
      </c>
      <c r="C457" s="14" t="s">
        <v>1173</v>
      </c>
      <c r="D457" s="14" t="s">
        <v>204</v>
      </c>
      <c r="E457" s="14" t="s">
        <v>1066</v>
      </c>
      <c r="F457" s="57" t="s">
        <v>2507</v>
      </c>
      <c r="G457" s="14" t="s">
        <v>1123</v>
      </c>
      <c r="H457" s="14" t="s">
        <v>1071</v>
      </c>
      <c r="I457" s="14" t="s">
        <v>206</v>
      </c>
      <c r="J457" s="57" t="s">
        <v>2507</v>
      </c>
      <c r="K457" s="24">
        <v>5.524</v>
      </c>
      <c r="L457" s="14" t="s">
        <v>50</v>
      </c>
      <c r="M457" s="13">
        <v>4.65E-2</v>
      </c>
      <c r="N457" s="13">
        <v>4.7149999999999997E-2</v>
      </c>
      <c r="O457" s="24">
        <v>14000</v>
      </c>
      <c r="P457" s="26">
        <v>100.3753</v>
      </c>
      <c r="Q457" s="24">
        <v>0</v>
      </c>
      <c r="R457" s="24">
        <v>50.96857</v>
      </c>
      <c r="S457" s="13">
        <v>1.8666666666666699E-5</v>
      </c>
      <c r="T457" s="13">
        <f t="shared" si="15"/>
        <v>1.1591869293313231E-4</v>
      </c>
      <c r="U457" s="65">
        <f>+R457/'סכום נכסי הקרן'!$C$42</f>
        <v>4.1779464276720687E-5</v>
      </c>
    </row>
    <row r="458" spans="2:21" ht="13.5" thickBot="1" x14ac:dyDescent="0.25">
      <c r="B458" s="61" t="s">
        <v>1174</v>
      </c>
      <c r="C458" s="14" t="s">
        <v>1175</v>
      </c>
      <c r="D458" s="14" t="s">
        <v>204</v>
      </c>
      <c r="E458" s="14" t="s">
        <v>1066</v>
      </c>
      <c r="F458" s="57" t="s">
        <v>2507</v>
      </c>
      <c r="G458" s="14" t="s">
        <v>1123</v>
      </c>
      <c r="H458" s="14" t="s">
        <v>1071</v>
      </c>
      <c r="I458" s="14" t="s">
        <v>206</v>
      </c>
      <c r="J458" s="57" t="s">
        <v>2507</v>
      </c>
      <c r="K458" s="24">
        <v>7.2969999999999997</v>
      </c>
      <c r="L458" s="14" t="s">
        <v>50</v>
      </c>
      <c r="M458" s="13">
        <v>4.9000000000000002E-2</v>
      </c>
      <c r="N458" s="13">
        <v>4.931E-2</v>
      </c>
      <c r="O458" s="24">
        <v>26000</v>
      </c>
      <c r="P458" s="26">
        <v>101.77079999999999</v>
      </c>
      <c r="Q458" s="24">
        <v>0</v>
      </c>
      <c r="R458" s="24">
        <v>95.971900000000005</v>
      </c>
      <c r="S458" s="13">
        <v>1.7333333333333298E-5</v>
      </c>
      <c r="T458" s="13">
        <f t="shared" si="15"/>
        <v>2.1827053822207063E-4</v>
      </c>
      <c r="U458" s="65">
        <f>+R458/'סכום נכסי הקרן'!$C$42</f>
        <v>7.8669159594216791E-5</v>
      </c>
    </row>
    <row r="459" spans="2:21" ht="13.5" thickBot="1" x14ac:dyDescent="0.25">
      <c r="B459" s="61" t="s">
        <v>1176</v>
      </c>
      <c r="C459" s="14" t="s">
        <v>1177</v>
      </c>
      <c r="D459" s="14" t="s">
        <v>204</v>
      </c>
      <c r="E459" s="14" t="s">
        <v>1066</v>
      </c>
      <c r="F459" s="57" t="s">
        <v>2507</v>
      </c>
      <c r="G459" s="14" t="s">
        <v>1123</v>
      </c>
      <c r="H459" s="14" t="s">
        <v>1071</v>
      </c>
      <c r="I459" s="14" t="s">
        <v>206</v>
      </c>
      <c r="J459" s="57" t="s">
        <v>2507</v>
      </c>
      <c r="K459" s="24">
        <v>14.339</v>
      </c>
      <c r="L459" s="14" t="s">
        <v>50</v>
      </c>
      <c r="M459" s="13">
        <v>5.5500000000000001E-2</v>
      </c>
      <c r="N459" s="13">
        <v>5.5350000000000003E-2</v>
      </c>
      <c r="O459" s="24">
        <v>40000</v>
      </c>
      <c r="P459" s="26">
        <v>102.4753</v>
      </c>
      <c r="Q459" s="24">
        <v>0</v>
      </c>
      <c r="R459" s="24">
        <v>148.67116999999999</v>
      </c>
      <c r="S459" s="13">
        <v>1.77777777777778E-5</v>
      </c>
      <c r="T459" s="13">
        <f t="shared" si="15"/>
        <v>3.381253918491241E-4</v>
      </c>
      <c r="U459" s="65">
        <f>+R459/'סכום נכסי הקרן'!$C$42</f>
        <v>1.2186729657106856E-4</v>
      </c>
    </row>
    <row r="460" spans="2:21" ht="13.5" thickBot="1" x14ac:dyDescent="0.25">
      <c r="B460" s="61" t="s">
        <v>1178</v>
      </c>
      <c r="C460" s="14" t="s">
        <v>1179</v>
      </c>
      <c r="D460" s="14" t="s">
        <v>204</v>
      </c>
      <c r="E460" s="14" t="s">
        <v>1066</v>
      </c>
      <c r="F460" s="57" t="s">
        <v>2507</v>
      </c>
      <c r="G460" s="14" t="s">
        <v>1123</v>
      </c>
      <c r="H460" s="14" t="s">
        <v>1071</v>
      </c>
      <c r="I460" s="14" t="s">
        <v>206</v>
      </c>
      <c r="J460" s="57" t="s">
        <v>2507</v>
      </c>
      <c r="K460" s="24">
        <v>6.548</v>
      </c>
      <c r="L460" s="14" t="s">
        <v>50</v>
      </c>
      <c r="M460" s="13">
        <v>6.25E-2</v>
      </c>
      <c r="N460" s="13">
        <v>5.2690000000000001E-2</v>
      </c>
      <c r="O460" s="24">
        <v>275000</v>
      </c>
      <c r="P460" s="26">
        <v>109.845</v>
      </c>
      <c r="Q460" s="24">
        <v>0</v>
      </c>
      <c r="R460" s="24">
        <v>1095.62149</v>
      </c>
      <c r="S460" s="13">
        <v>1.2222222199999999E-4</v>
      </c>
      <c r="T460" s="13">
        <f t="shared" si="15"/>
        <v>2.491790746145142E-3</v>
      </c>
      <c r="U460" s="65">
        <f>+R460/'סכום נכסי הקרן'!$C$42</f>
        <v>8.9809227338068318E-4</v>
      </c>
    </row>
    <row r="461" spans="2:21" ht="13.5" thickBot="1" x14ac:dyDescent="0.25">
      <c r="B461" s="61" t="s">
        <v>1180</v>
      </c>
      <c r="C461" s="14" t="s">
        <v>1181</v>
      </c>
      <c r="D461" s="14" t="s">
        <v>204</v>
      </c>
      <c r="E461" s="14" t="s">
        <v>1066</v>
      </c>
      <c r="F461" s="57" t="s">
        <v>2507</v>
      </c>
      <c r="G461" s="14" t="s">
        <v>1182</v>
      </c>
      <c r="H461" s="14" t="s">
        <v>1079</v>
      </c>
      <c r="I461" s="14" t="s">
        <v>206</v>
      </c>
      <c r="J461" s="57" t="s">
        <v>2507</v>
      </c>
      <c r="K461" s="24">
        <v>7.4059999999999997</v>
      </c>
      <c r="L461" s="14" t="s">
        <v>50</v>
      </c>
      <c r="M461" s="13">
        <v>5.5500000000000001E-2</v>
      </c>
      <c r="N461" s="13">
        <v>5.6930000000000001E-2</v>
      </c>
      <c r="O461" s="24">
        <v>15000</v>
      </c>
      <c r="P461" s="26">
        <v>99.475800000000007</v>
      </c>
      <c r="Q461" s="24">
        <v>0</v>
      </c>
      <c r="R461" s="24">
        <v>54.119810000000001</v>
      </c>
      <c r="S461" s="13">
        <v>2.0000000000000002E-5</v>
      </c>
      <c r="T461" s="13">
        <f t="shared" si="15"/>
        <v>1.2308561211329773E-4</v>
      </c>
      <c r="U461" s="65">
        <f>+R461/'סכום נכסי הקרן'!$C$42</f>
        <v>4.4362568315295309E-5</v>
      </c>
    </row>
    <row r="462" spans="2:21" ht="13.5" thickBot="1" x14ac:dyDescent="0.25">
      <c r="B462" s="61" t="s">
        <v>1183</v>
      </c>
      <c r="C462" s="14" t="s">
        <v>1184</v>
      </c>
      <c r="D462" s="14" t="s">
        <v>209</v>
      </c>
      <c r="E462" s="14" t="s">
        <v>1066</v>
      </c>
      <c r="F462" s="57" t="s">
        <v>2507</v>
      </c>
      <c r="G462" s="14" t="s">
        <v>1182</v>
      </c>
      <c r="H462" s="14" t="s">
        <v>1185</v>
      </c>
      <c r="I462" s="14" t="s">
        <v>200</v>
      </c>
      <c r="J462" s="57" t="s">
        <v>2507</v>
      </c>
      <c r="K462" s="24">
        <v>5.9889999999999999</v>
      </c>
      <c r="L462" s="14" t="s">
        <v>50</v>
      </c>
      <c r="M462" s="13">
        <v>4.1500000000000002E-2</v>
      </c>
      <c r="N462" s="13">
        <v>4.9079999999999999E-2</v>
      </c>
      <c r="O462" s="24">
        <v>60000</v>
      </c>
      <c r="P462" s="26">
        <v>96.175299999999993</v>
      </c>
      <c r="Q462" s="24">
        <v>0</v>
      </c>
      <c r="R462" s="24">
        <v>209.29669000000001</v>
      </c>
      <c r="S462" s="13">
        <v>2.1826912583215099E-5</v>
      </c>
      <c r="T462" s="13">
        <f t="shared" si="15"/>
        <v>4.7600705179743095E-4</v>
      </c>
      <c r="U462" s="65">
        <f>+R462/'סכום נכסי הקרן'!$C$42</f>
        <v>1.7156266269763667E-4</v>
      </c>
    </row>
    <row r="463" spans="2:21" ht="13.5" thickBot="1" x14ac:dyDescent="0.25">
      <c r="B463" s="61" t="s">
        <v>1186</v>
      </c>
      <c r="C463" s="14" t="s">
        <v>1187</v>
      </c>
      <c r="D463" s="14" t="s">
        <v>216</v>
      </c>
      <c r="E463" s="14" t="s">
        <v>1066</v>
      </c>
      <c r="F463" s="57" t="s">
        <v>2507</v>
      </c>
      <c r="G463" s="14" t="s">
        <v>1129</v>
      </c>
      <c r="H463" s="14" t="s">
        <v>1079</v>
      </c>
      <c r="I463" s="14" t="s">
        <v>206</v>
      </c>
      <c r="J463" s="57" t="s">
        <v>2507</v>
      </c>
      <c r="K463" s="24">
        <v>2.64</v>
      </c>
      <c r="L463" s="14" t="s">
        <v>51</v>
      </c>
      <c r="M463" s="13">
        <v>1.2500000000000001E-2</v>
      </c>
      <c r="N463" s="13">
        <v>6.5240000000000006E-2</v>
      </c>
      <c r="O463" s="24">
        <v>217285</v>
      </c>
      <c r="P463" s="26">
        <v>87.793599999999998</v>
      </c>
      <c r="Q463" s="24">
        <v>0</v>
      </c>
      <c r="R463" s="24">
        <v>765.26214000000004</v>
      </c>
      <c r="S463" s="13">
        <v>6.2081428499999997E-4</v>
      </c>
      <c r="T463" s="13">
        <f t="shared" si="15"/>
        <v>1.7404488103160776E-3</v>
      </c>
      <c r="U463" s="65">
        <f>+R463/'סכום נכסי הקרן'!$C$42</f>
        <v>6.272932954653589E-4</v>
      </c>
    </row>
    <row r="464" spans="2:21" ht="13.5" thickBot="1" x14ac:dyDescent="0.25">
      <c r="B464" s="61" t="s">
        <v>1188</v>
      </c>
      <c r="C464" s="14" t="s">
        <v>1189</v>
      </c>
      <c r="D464" s="14" t="s">
        <v>1139</v>
      </c>
      <c r="E464" s="14" t="s">
        <v>1066</v>
      </c>
      <c r="F464" s="57" t="s">
        <v>2507</v>
      </c>
      <c r="G464" s="14" t="s">
        <v>1129</v>
      </c>
      <c r="H464" s="14" t="s">
        <v>1079</v>
      </c>
      <c r="I464" s="14" t="s">
        <v>206</v>
      </c>
      <c r="J464" s="57" t="s">
        <v>2507</v>
      </c>
      <c r="K464" s="24">
        <v>4.0049999999999999</v>
      </c>
      <c r="L464" s="14" t="s">
        <v>51</v>
      </c>
      <c r="M464" s="13">
        <v>1.6250000000000001E-2</v>
      </c>
      <c r="N464" s="13">
        <v>7.238E-2</v>
      </c>
      <c r="O464" s="24">
        <v>100000</v>
      </c>
      <c r="P464" s="26">
        <v>81.631600000000006</v>
      </c>
      <c r="Q464" s="24">
        <v>0</v>
      </c>
      <c r="R464" s="24">
        <v>327.47332999999998</v>
      </c>
      <c r="S464" s="13">
        <v>2.8571428500000001E-4</v>
      </c>
      <c r="T464" s="13">
        <f t="shared" si="15"/>
        <v>7.4477821104379234E-4</v>
      </c>
      <c r="U464" s="65">
        <f>+R464/'סכום נכסי הקרן'!$C$42</f>
        <v>2.6843327745537622E-4</v>
      </c>
    </row>
    <row r="465" spans="2:21" ht="13.5" thickBot="1" x14ac:dyDescent="0.25">
      <c r="B465" s="61" t="s">
        <v>1190</v>
      </c>
      <c r="C465" s="14" t="s">
        <v>1191</v>
      </c>
      <c r="D465" s="14" t="s">
        <v>1139</v>
      </c>
      <c r="E465" s="14" t="s">
        <v>1066</v>
      </c>
      <c r="F465" s="57" t="s">
        <v>2507</v>
      </c>
      <c r="G465" s="14" t="s">
        <v>1129</v>
      </c>
      <c r="H465" s="14" t="s">
        <v>1079</v>
      </c>
      <c r="I465" s="14" t="s">
        <v>206</v>
      </c>
      <c r="J465" s="57" t="s">
        <v>2507</v>
      </c>
      <c r="K465" s="24">
        <v>2.8820000000000001</v>
      </c>
      <c r="L465" s="14" t="s">
        <v>51</v>
      </c>
      <c r="M465" s="13">
        <v>2.375E-2</v>
      </c>
      <c r="N465" s="13">
        <v>6.9980000000000001E-2</v>
      </c>
      <c r="O465" s="24">
        <v>625780</v>
      </c>
      <c r="P465" s="26">
        <v>90.041899999999998</v>
      </c>
      <c r="Q465" s="24">
        <v>0</v>
      </c>
      <c r="R465" s="24">
        <v>2260.3929899999998</v>
      </c>
      <c r="S465" s="13">
        <v>2.0859333329999999E-3</v>
      </c>
      <c r="T465" s="13">
        <f t="shared" si="15"/>
        <v>5.1408505460524946E-3</v>
      </c>
      <c r="U465" s="65">
        <f>+R465/'סכום נכסי הקרן'!$C$42</f>
        <v>1.8528675255565312E-3</v>
      </c>
    </row>
    <row r="466" spans="2:21" ht="13.5" thickBot="1" x14ac:dyDescent="0.25">
      <c r="B466" s="61" t="s">
        <v>1192</v>
      </c>
      <c r="C466" s="14" t="s">
        <v>1193</v>
      </c>
      <c r="D466" s="14" t="s">
        <v>204</v>
      </c>
      <c r="E466" s="14" t="s">
        <v>1066</v>
      </c>
      <c r="F466" s="57" t="s">
        <v>2507</v>
      </c>
      <c r="G466" s="14" t="s">
        <v>1156</v>
      </c>
      <c r="H466" s="14" t="s">
        <v>1185</v>
      </c>
      <c r="I466" s="14" t="s">
        <v>200</v>
      </c>
      <c r="J466" s="57" t="s">
        <v>2507</v>
      </c>
      <c r="K466" s="24">
        <v>1.048</v>
      </c>
      <c r="L466" s="14" t="s">
        <v>50</v>
      </c>
      <c r="M466" s="13">
        <v>6.25E-2</v>
      </c>
      <c r="N466" s="13">
        <v>5.5129999999999998E-2</v>
      </c>
      <c r="O466" s="24">
        <v>220000</v>
      </c>
      <c r="P466" s="26">
        <v>101.9984</v>
      </c>
      <c r="Q466" s="24">
        <v>0</v>
      </c>
      <c r="R466" s="24">
        <v>813.88603000000001</v>
      </c>
      <c r="S466" s="13">
        <v>1.1E-4</v>
      </c>
      <c r="T466" s="13">
        <f t="shared" si="15"/>
        <v>1.8510349573106744E-3</v>
      </c>
      <c r="U466" s="65">
        <f>+R466/'סכום נכסי הקרן'!$C$42</f>
        <v>6.6715080128218278E-4</v>
      </c>
    </row>
    <row r="467" spans="2:21" ht="13.5" thickBot="1" x14ac:dyDescent="0.25">
      <c r="B467" s="61" t="s">
        <v>1194</v>
      </c>
      <c r="C467" s="14" t="s">
        <v>1195</v>
      </c>
      <c r="D467" s="14" t="s">
        <v>212</v>
      </c>
      <c r="E467" s="14" t="s">
        <v>1066</v>
      </c>
      <c r="F467" s="57" t="s">
        <v>2507</v>
      </c>
      <c r="G467" s="14" t="s">
        <v>1067</v>
      </c>
      <c r="H467" s="14" t="s">
        <v>1185</v>
      </c>
      <c r="I467" s="14" t="s">
        <v>200</v>
      </c>
      <c r="J467" s="57" t="s">
        <v>2507</v>
      </c>
      <c r="K467" s="24">
        <v>4.1890000000000001</v>
      </c>
      <c r="L467" s="14" t="s">
        <v>50</v>
      </c>
      <c r="M467" s="13">
        <v>7.8750000000000001E-2</v>
      </c>
      <c r="N467" s="13">
        <v>6.4250000000000002E-2</v>
      </c>
      <c r="O467" s="24">
        <v>170000</v>
      </c>
      <c r="P467" s="26">
        <v>107.03579999999999</v>
      </c>
      <c r="Q467" s="24">
        <v>0</v>
      </c>
      <c r="R467" s="24">
        <v>659.97203999999999</v>
      </c>
      <c r="S467" s="13">
        <v>4.2499999999999998E-4</v>
      </c>
      <c r="T467" s="13">
        <f t="shared" si="15"/>
        <v>1.5009857300138678E-3</v>
      </c>
      <c r="U467" s="65">
        <f>+R467/'סכום נכסי הקרן'!$C$42</f>
        <v>5.409859109018455E-4</v>
      </c>
    </row>
    <row r="468" spans="2:21" ht="13.5" thickBot="1" x14ac:dyDescent="0.25">
      <c r="B468" s="61" t="s">
        <v>1196</v>
      </c>
      <c r="C468" s="14" t="s">
        <v>1197</v>
      </c>
      <c r="D468" s="14" t="s">
        <v>1139</v>
      </c>
      <c r="E468" s="14" t="s">
        <v>1066</v>
      </c>
      <c r="F468" s="57" t="s">
        <v>2507</v>
      </c>
      <c r="G468" s="14" t="s">
        <v>1148</v>
      </c>
      <c r="H468" s="14" t="s">
        <v>1079</v>
      </c>
      <c r="I468" s="14" t="s">
        <v>206</v>
      </c>
      <c r="J468" s="57" t="s">
        <v>2507</v>
      </c>
      <c r="K468" s="24">
        <v>2.1240000000000001</v>
      </c>
      <c r="L468" s="14" t="s">
        <v>51</v>
      </c>
      <c r="M468" s="13">
        <v>1.4999999999999999E-2</v>
      </c>
      <c r="N468" s="13">
        <v>8.6980000000000002E-2</v>
      </c>
      <c r="O468" s="24">
        <v>570000</v>
      </c>
      <c r="P468" s="26">
        <v>47.3005</v>
      </c>
      <c r="Q468" s="24">
        <v>0</v>
      </c>
      <c r="R468" s="24">
        <v>1081.57891</v>
      </c>
      <c r="S468" s="13">
        <v>8.1428571399999995E-4</v>
      </c>
      <c r="T468" s="13">
        <f t="shared" si="15"/>
        <v>2.4598534656012903E-3</v>
      </c>
      <c r="U468" s="65">
        <f>+R468/'סכום נכסי הקרן'!$C$42</f>
        <v>8.8658142523518897E-4</v>
      </c>
    </row>
    <row r="469" spans="2:21" ht="13.5" thickBot="1" x14ac:dyDescent="0.25">
      <c r="B469" s="61" t="s">
        <v>1198</v>
      </c>
      <c r="C469" s="14" t="s">
        <v>1199</v>
      </c>
      <c r="D469" s="14" t="s">
        <v>1139</v>
      </c>
      <c r="E469" s="14" t="s">
        <v>1066</v>
      </c>
      <c r="F469" s="57" t="s">
        <v>2507</v>
      </c>
      <c r="G469" s="14" t="s">
        <v>1148</v>
      </c>
      <c r="H469" s="14" t="s">
        <v>1079</v>
      </c>
      <c r="I469" s="14" t="s">
        <v>206</v>
      </c>
      <c r="J469" s="57" t="s">
        <v>2507</v>
      </c>
      <c r="K469" s="24">
        <v>4.0759999999999996</v>
      </c>
      <c r="L469" s="14" t="s">
        <v>51</v>
      </c>
      <c r="M469" s="13">
        <v>2.5000000000000001E-2</v>
      </c>
      <c r="N469" s="13">
        <v>9.0660000000000004E-2</v>
      </c>
      <c r="O469" s="24">
        <v>160000</v>
      </c>
      <c r="P469" s="26">
        <v>58.5777</v>
      </c>
      <c r="Q469" s="24">
        <v>0</v>
      </c>
      <c r="R469" s="24">
        <v>375.98448000000002</v>
      </c>
      <c r="S469" s="13">
        <v>4.57142857E-4</v>
      </c>
      <c r="T469" s="13">
        <f t="shared" si="15"/>
        <v>8.5510795152274094E-4</v>
      </c>
      <c r="U469" s="65">
        <f>+R469/'סכום נכסי הקרן'!$C$42</f>
        <v>3.0819836912751141E-4</v>
      </c>
    </row>
    <row r="470" spans="2:21" ht="13.5" thickBot="1" x14ac:dyDescent="0.25">
      <c r="B470" s="61" t="s">
        <v>1200</v>
      </c>
      <c r="C470" s="14" t="s">
        <v>1201</v>
      </c>
      <c r="D470" s="14" t="s">
        <v>204</v>
      </c>
      <c r="E470" s="14" t="s">
        <v>1066</v>
      </c>
      <c r="F470" s="57" t="s">
        <v>2507</v>
      </c>
      <c r="G470" s="14" t="s">
        <v>1182</v>
      </c>
      <c r="H470" s="14" t="s">
        <v>1079</v>
      </c>
      <c r="I470" s="14" t="s">
        <v>206</v>
      </c>
      <c r="J470" s="57" t="s">
        <v>2507</v>
      </c>
      <c r="K470" s="24">
        <v>6.9450000000000003</v>
      </c>
      <c r="L470" s="14" t="s">
        <v>50</v>
      </c>
      <c r="M470" s="13">
        <v>5.8999999999999997E-2</v>
      </c>
      <c r="N470" s="13">
        <v>5.5829999999999998E-2</v>
      </c>
      <c r="O470" s="24">
        <v>135000</v>
      </c>
      <c r="P470" s="26">
        <v>104.2394</v>
      </c>
      <c r="Q470" s="24">
        <v>0</v>
      </c>
      <c r="R470" s="24">
        <v>510.40300999999999</v>
      </c>
      <c r="S470" s="13">
        <v>2.7E-4</v>
      </c>
      <c r="T470" s="13">
        <f t="shared" si="15"/>
        <v>1.1608183197671911E-3</v>
      </c>
      <c r="U470" s="65">
        <f>+R470/'סכום נכסי הקרן'!$C$42</f>
        <v>4.1838262919728197E-4</v>
      </c>
    </row>
    <row r="471" spans="2:21" ht="13.5" thickBot="1" x14ac:dyDescent="0.25">
      <c r="B471" s="61" t="s">
        <v>1202</v>
      </c>
      <c r="C471" s="14" t="s">
        <v>1203</v>
      </c>
      <c r="D471" s="14" t="s">
        <v>204</v>
      </c>
      <c r="E471" s="14" t="s">
        <v>1066</v>
      </c>
      <c r="F471" s="57" t="s">
        <v>2507</v>
      </c>
      <c r="G471" s="14" t="s">
        <v>1067</v>
      </c>
      <c r="H471" s="14" t="s">
        <v>1079</v>
      </c>
      <c r="I471" s="14" t="s">
        <v>206</v>
      </c>
      <c r="J471" s="57" t="s">
        <v>2507</v>
      </c>
      <c r="K471" s="24">
        <v>3.1640000000000001</v>
      </c>
      <c r="L471" s="14" t="s">
        <v>50</v>
      </c>
      <c r="M471" s="13">
        <v>7.7499999999999999E-2</v>
      </c>
      <c r="N471" s="13">
        <v>6.6229999999999997E-2</v>
      </c>
      <c r="O471" s="24">
        <v>260000</v>
      </c>
      <c r="P471" s="26">
        <v>105.9365</v>
      </c>
      <c r="Q471" s="24">
        <v>0</v>
      </c>
      <c r="R471" s="24">
        <v>999.00238000000002</v>
      </c>
      <c r="S471" s="13">
        <v>4.3348505300000001E-4</v>
      </c>
      <c r="T471" s="13">
        <f t="shared" si="15"/>
        <v>2.2720482471195163E-3</v>
      </c>
      <c r="U471" s="65">
        <f>+R471/'סכום נכסי הקרן'!$C$42</f>
        <v>8.1889258905182044E-4</v>
      </c>
    </row>
    <row r="472" spans="2:21" ht="13.5" thickBot="1" x14ac:dyDescent="0.25">
      <c r="B472" s="61" t="s">
        <v>1204</v>
      </c>
      <c r="C472" s="14" t="s">
        <v>1205</v>
      </c>
      <c r="D472" s="14" t="s">
        <v>204</v>
      </c>
      <c r="E472" s="14" t="s">
        <v>1066</v>
      </c>
      <c r="F472" s="57" t="s">
        <v>2507</v>
      </c>
      <c r="G472" s="14" t="s">
        <v>1067</v>
      </c>
      <c r="H472" s="14" t="s">
        <v>1079</v>
      </c>
      <c r="I472" s="14" t="s">
        <v>206</v>
      </c>
      <c r="J472" s="57" t="s">
        <v>2507</v>
      </c>
      <c r="K472" s="24">
        <v>4.1719999999999997</v>
      </c>
      <c r="L472" s="14" t="s">
        <v>50</v>
      </c>
      <c r="M472" s="13">
        <v>0.02</v>
      </c>
      <c r="N472" s="13">
        <v>5.9799999999999999E-2</v>
      </c>
      <c r="O472" s="24">
        <v>158000</v>
      </c>
      <c r="P472" s="26">
        <v>88.223699999999994</v>
      </c>
      <c r="Q472" s="24">
        <v>0</v>
      </c>
      <c r="R472" s="24">
        <v>505.58003000000002</v>
      </c>
      <c r="S472" s="13">
        <v>1.8588235200000001E-4</v>
      </c>
      <c r="T472" s="13">
        <f t="shared" si="15"/>
        <v>1.1498493336323508E-3</v>
      </c>
      <c r="U472" s="65">
        <f>+R472/'סכום נכסי הקרן'!$C$42</f>
        <v>4.1442918258072323E-4</v>
      </c>
    </row>
    <row r="473" spans="2:21" ht="13.5" thickBot="1" x14ac:dyDescent="0.25">
      <c r="B473" s="61" t="s">
        <v>1206</v>
      </c>
      <c r="C473" s="14" t="s">
        <v>1207</v>
      </c>
      <c r="D473" s="14" t="s">
        <v>204</v>
      </c>
      <c r="E473" s="14" t="s">
        <v>1066</v>
      </c>
      <c r="F473" s="57" t="s">
        <v>2507</v>
      </c>
      <c r="G473" s="14" t="s">
        <v>1067</v>
      </c>
      <c r="H473" s="14" t="s">
        <v>1079</v>
      </c>
      <c r="I473" s="14" t="s">
        <v>206</v>
      </c>
      <c r="J473" s="57" t="s">
        <v>2507</v>
      </c>
      <c r="K473" s="24">
        <v>3.7669999999999999</v>
      </c>
      <c r="L473" s="14" t="s">
        <v>50</v>
      </c>
      <c r="M473" s="13">
        <v>7.9500000000000001E-2</v>
      </c>
      <c r="N473" s="13">
        <v>6.9349999999999995E-2</v>
      </c>
      <c r="O473" s="24">
        <v>250000</v>
      </c>
      <c r="P473" s="26">
        <v>104.2597</v>
      </c>
      <c r="Q473" s="24">
        <v>0</v>
      </c>
      <c r="R473" s="24">
        <v>945.37482999999997</v>
      </c>
      <c r="S473" s="13">
        <v>3.8461538399999997E-4</v>
      </c>
      <c r="T473" s="13">
        <f t="shared" si="15"/>
        <v>2.1500821903671649E-3</v>
      </c>
      <c r="U473" s="65">
        <f>+R473/'סכום נכסי הקרן'!$C$42</f>
        <v>7.7493353135267269E-4</v>
      </c>
    </row>
    <row r="474" spans="2:21" ht="13.5" thickBot="1" x14ac:dyDescent="0.25">
      <c r="B474" s="61" t="s">
        <v>1208</v>
      </c>
      <c r="C474" s="14" t="s">
        <v>1209</v>
      </c>
      <c r="D474" s="14" t="s">
        <v>204</v>
      </c>
      <c r="E474" s="14" t="s">
        <v>1066</v>
      </c>
      <c r="F474" s="57" t="s">
        <v>2507</v>
      </c>
      <c r="G474" s="14" t="s">
        <v>1067</v>
      </c>
      <c r="H474" s="14" t="s">
        <v>1185</v>
      </c>
      <c r="I474" s="14" t="s">
        <v>200</v>
      </c>
      <c r="J474" s="57" t="s">
        <v>2507</v>
      </c>
      <c r="K474" s="24">
        <v>3.1579999999999999</v>
      </c>
      <c r="L474" s="14" t="s">
        <v>50</v>
      </c>
      <c r="M474" s="13">
        <v>6.8750000000000006E-2</v>
      </c>
      <c r="N474" s="13">
        <v>7.7929999999999999E-2</v>
      </c>
      <c r="O474" s="24">
        <v>30000</v>
      </c>
      <c r="P474" s="26">
        <v>98.479299999999995</v>
      </c>
      <c r="Q474" s="24">
        <v>0</v>
      </c>
      <c r="R474" s="24">
        <v>107.15533000000001</v>
      </c>
      <c r="S474" s="13">
        <v>6.0000000000000002E-5</v>
      </c>
      <c r="T474" s="13">
        <f t="shared" si="15"/>
        <v>2.4370520488250822E-4</v>
      </c>
      <c r="U474" s="65">
        <f>+R474/'סכום נכסי הקרן'!$C$42</f>
        <v>8.783633289682674E-5</v>
      </c>
    </row>
    <row r="475" spans="2:21" ht="13.5" thickBot="1" x14ac:dyDescent="0.25">
      <c r="B475" s="61" t="s">
        <v>1210</v>
      </c>
      <c r="C475" s="14" t="s">
        <v>1211</v>
      </c>
      <c r="D475" s="14" t="s">
        <v>204</v>
      </c>
      <c r="E475" s="14" t="s">
        <v>1066</v>
      </c>
      <c r="F475" s="57" t="s">
        <v>2507</v>
      </c>
      <c r="G475" s="14" t="s">
        <v>1129</v>
      </c>
      <c r="H475" s="14" t="s">
        <v>1079</v>
      </c>
      <c r="I475" s="14" t="s">
        <v>206</v>
      </c>
      <c r="J475" s="57" t="s">
        <v>2507</v>
      </c>
      <c r="K475" s="24">
        <v>6.7830000000000004</v>
      </c>
      <c r="L475" s="14" t="s">
        <v>50</v>
      </c>
      <c r="M475" s="13">
        <v>2.75E-2</v>
      </c>
      <c r="N475" s="13">
        <v>5.919E-2</v>
      </c>
      <c r="O475" s="24">
        <v>10000</v>
      </c>
      <c r="P475" s="26">
        <v>81.635900000000007</v>
      </c>
      <c r="Q475" s="24">
        <v>0</v>
      </c>
      <c r="R475" s="24">
        <v>29.60934</v>
      </c>
      <c r="S475" s="13">
        <v>2.5000000000000001E-5</v>
      </c>
      <c r="T475" s="13">
        <f t="shared" si="15"/>
        <v>6.7341029803518368E-5</v>
      </c>
      <c r="U475" s="65">
        <f>+R475/'סכום נכסי הקרן'!$C$42</f>
        <v>2.4271082409949441E-5</v>
      </c>
    </row>
    <row r="476" spans="2:21" ht="13.5" thickBot="1" x14ac:dyDescent="0.25">
      <c r="B476" s="61" t="s">
        <v>1212</v>
      </c>
      <c r="C476" s="14" t="s">
        <v>1213</v>
      </c>
      <c r="D476" s="14" t="s">
        <v>204</v>
      </c>
      <c r="E476" s="14" t="s">
        <v>1066</v>
      </c>
      <c r="F476" s="57" t="s">
        <v>2507</v>
      </c>
      <c r="G476" s="14" t="s">
        <v>1182</v>
      </c>
      <c r="H476" s="14" t="s">
        <v>1079</v>
      </c>
      <c r="I476" s="14" t="s">
        <v>206</v>
      </c>
      <c r="J476" s="57" t="s">
        <v>2507</v>
      </c>
      <c r="K476" s="24">
        <v>3.5680000000000001</v>
      </c>
      <c r="L476" s="14" t="s">
        <v>50</v>
      </c>
      <c r="M476" s="13">
        <v>0.06</v>
      </c>
      <c r="N476" s="13">
        <v>5.7149999999999999E-2</v>
      </c>
      <c r="O476" s="24">
        <v>280000</v>
      </c>
      <c r="P476" s="26">
        <v>101.717</v>
      </c>
      <c r="Q476" s="24">
        <v>0</v>
      </c>
      <c r="R476" s="24">
        <v>1032.9971700000001</v>
      </c>
      <c r="S476" s="13">
        <v>1.8666666600000001E-4</v>
      </c>
      <c r="T476" s="13">
        <f t="shared" si="15"/>
        <v>2.3493631810746251E-3</v>
      </c>
      <c r="U476" s="65">
        <f>+R476/'סכום נכסי הקרן'!$C$42</f>
        <v>8.4675847020955399E-4</v>
      </c>
    </row>
    <row r="477" spans="2:21" ht="13.5" thickBot="1" x14ac:dyDescent="0.25">
      <c r="B477" s="61" t="s">
        <v>1214</v>
      </c>
      <c r="C477" s="14" t="s">
        <v>1215</v>
      </c>
      <c r="D477" s="14" t="s">
        <v>204</v>
      </c>
      <c r="E477" s="14" t="s">
        <v>1066</v>
      </c>
      <c r="F477" s="57" t="s">
        <v>2507</v>
      </c>
      <c r="G477" s="14" t="s">
        <v>1086</v>
      </c>
      <c r="H477" s="14" t="s">
        <v>1216</v>
      </c>
      <c r="I477" s="14" t="s">
        <v>206</v>
      </c>
      <c r="J477" s="57" t="s">
        <v>2507</v>
      </c>
      <c r="K477" s="24">
        <v>2.2229999999999999</v>
      </c>
      <c r="L477" s="14" t="s">
        <v>50</v>
      </c>
      <c r="M477" s="13">
        <v>6.1249999999999999E-2</v>
      </c>
      <c r="N477" s="13">
        <v>6.0350000000000001E-2</v>
      </c>
      <c r="O477" s="24">
        <v>60000</v>
      </c>
      <c r="P477" s="26">
        <v>101.1497</v>
      </c>
      <c r="Q477" s="24">
        <v>0</v>
      </c>
      <c r="R477" s="24">
        <v>220.12198000000001</v>
      </c>
      <c r="S477" s="13">
        <v>1.2E-4</v>
      </c>
      <c r="T477" s="13">
        <f t="shared" si="15"/>
        <v>5.006271945132676E-4</v>
      </c>
      <c r="U477" s="65">
        <f>+R477/'סכום נכסי הקרן'!$C$42</f>
        <v>1.8043626493603854E-4</v>
      </c>
    </row>
    <row r="478" spans="2:21" ht="13.5" thickBot="1" x14ac:dyDescent="0.25">
      <c r="B478" s="61" t="s">
        <v>1217</v>
      </c>
      <c r="C478" s="14" t="s">
        <v>1218</v>
      </c>
      <c r="D478" s="14" t="s">
        <v>204</v>
      </c>
      <c r="E478" s="14" t="s">
        <v>1066</v>
      </c>
      <c r="F478" s="57" t="s">
        <v>2507</v>
      </c>
      <c r="G478" s="14" t="s">
        <v>1067</v>
      </c>
      <c r="H478" s="14" t="s">
        <v>1219</v>
      </c>
      <c r="I478" s="14" t="s">
        <v>200</v>
      </c>
      <c r="J478" s="57" t="s">
        <v>2507</v>
      </c>
      <c r="K478" s="24">
        <v>5.2619999999999996</v>
      </c>
      <c r="L478" s="14" t="s">
        <v>51</v>
      </c>
      <c r="M478" s="13">
        <v>7.3749999999999996E-2</v>
      </c>
      <c r="N478" s="13">
        <v>6.7129999999999995E-2</v>
      </c>
      <c r="O478" s="24">
        <v>120000</v>
      </c>
      <c r="P478" s="26">
        <v>107.17449999999999</v>
      </c>
      <c r="Q478" s="24">
        <v>0</v>
      </c>
      <c r="R478" s="24">
        <v>515.92947000000004</v>
      </c>
      <c r="S478" s="13">
        <v>9.6000000000000002E-5</v>
      </c>
      <c r="T478" s="13">
        <f t="shared" si="15"/>
        <v>1.1733872425316956E-3</v>
      </c>
      <c r="U478" s="65">
        <f>+R478/'סכום נכסי הקרן'!$C$42</f>
        <v>4.2291272564979628E-4</v>
      </c>
    </row>
    <row r="479" spans="2:21" ht="13.5" thickBot="1" x14ac:dyDescent="0.25">
      <c r="B479" s="61" t="s">
        <v>1220</v>
      </c>
      <c r="C479" s="14" t="s">
        <v>1221</v>
      </c>
      <c r="D479" s="14" t="s">
        <v>204</v>
      </c>
      <c r="E479" s="14" t="s">
        <v>1066</v>
      </c>
      <c r="F479" s="57" t="s">
        <v>2507</v>
      </c>
      <c r="G479" s="14" t="s">
        <v>1148</v>
      </c>
      <c r="H479" s="14" t="s">
        <v>1219</v>
      </c>
      <c r="I479" s="14" t="s">
        <v>200</v>
      </c>
      <c r="J479" s="57" t="s">
        <v>2507</v>
      </c>
      <c r="K479" s="24">
        <v>3.3170000000000002</v>
      </c>
      <c r="L479" s="14" t="s">
        <v>51</v>
      </c>
      <c r="M479" s="13">
        <v>4.8669999999999998E-2</v>
      </c>
      <c r="N479" s="13">
        <v>3.9719999999999998E-2</v>
      </c>
      <c r="O479" s="24">
        <v>150000</v>
      </c>
      <c r="P479" s="26">
        <v>104.9456</v>
      </c>
      <c r="Q479" s="24">
        <v>0</v>
      </c>
      <c r="R479" s="24">
        <v>631.49964999999997</v>
      </c>
      <c r="S479" s="13">
        <v>1.4999999999999999E-4</v>
      </c>
      <c r="T479" s="13">
        <f t="shared" si="15"/>
        <v>1.4362304850956292E-3</v>
      </c>
      <c r="U479" s="65">
        <f>+R479/'סכום נכסי הקרן'!$C$42</f>
        <v>5.1764679817261142E-4</v>
      </c>
    </row>
    <row r="480" spans="2:21" ht="13.5" thickBot="1" x14ac:dyDescent="0.25">
      <c r="B480" s="61" t="s">
        <v>1222</v>
      </c>
      <c r="C480" s="14" t="s">
        <v>1223</v>
      </c>
      <c r="D480" s="14" t="s">
        <v>204</v>
      </c>
      <c r="E480" s="14" t="s">
        <v>1066</v>
      </c>
      <c r="F480" s="57" t="s">
        <v>2507</v>
      </c>
      <c r="G480" s="14" t="s">
        <v>1156</v>
      </c>
      <c r="H480" s="14" t="s">
        <v>1219</v>
      </c>
      <c r="I480" s="14" t="s">
        <v>200</v>
      </c>
      <c r="J480" s="57" t="s">
        <v>2507</v>
      </c>
      <c r="K480" s="24">
        <v>5.173</v>
      </c>
      <c r="L480" s="14" t="s">
        <v>50</v>
      </c>
      <c r="M480" s="13">
        <v>7.1999999999999995E-2</v>
      </c>
      <c r="N480" s="13">
        <v>5.9319999999999998E-2</v>
      </c>
      <c r="O480" s="24">
        <v>50000</v>
      </c>
      <c r="P480" s="26">
        <v>107.157</v>
      </c>
      <c r="Q480" s="24">
        <v>0</v>
      </c>
      <c r="R480" s="24">
        <v>194.32921999999999</v>
      </c>
      <c r="S480" s="13">
        <v>5.8823529411764701E-5</v>
      </c>
      <c r="T480" s="13">
        <f t="shared" si="15"/>
        <v>4.4196627806342446E-4</v>
      </c>
      <c r="U480" s="65">
        <f>+R480/'סכום נכסי הקרן'!$C$42</f>
        <v>1.5929367264792783E-4</v>
      </c>
    </row>
    <row r="481" spans="2:21" ht="13.5" thickBot="1" x14ac:dyDescent="0.25">
      <c r="B481" s="61" t="s">
        <v>1224</v>
      </c>
      <c r="C481" s="14" t="s">
        <v>1225</v>
      </c>
      <c r="D481" s="14" t="s">
        <v>204</v>
      </c>
      <c r="E481" s="14" t="s">
        <v>1066</v>
      </c>
      <c r="F481" s="57" t="s">
        <v>2507</v>
      </c>
      <c r="G481" s="14" t="s">
        <v>1148</v>
      </c>
      <c r="H481" s="14" t="s">
        <v>1219</v>
      </c>
      <c r="I481" s="14" t="s">
        <v>200</v>
      </c>
      <c r="J481" s="57" t="s">
        <v>2507</v>
      </c>
      <c r="K481" s="24">
        <v>4.899</v>
      </c>
      <c r="L481" s="14" t="s">
        <v>50</v>
      </c>
      <c r="M481" s="13">
        <v>7.3499999999999996E-2</v>
      </c>
      <c r="N481" s="13">
        <v>5.8999999999999997E-2</v>
      </c>
      <c r="O481" s="24">
        <v>120000</v>
      </c>
      <c r="P481" s="26">
        <v>109.7908</v>
      </c>
      <c r="Q481" s="24">
        <v>0</v>
      </c>
      <c r="R481" s="24">
        <v>477.85347999999999</v>
      </c>
      <c r="S481" s="13">
        <v>1.04347826E-4</v>
      </c>
      <c r="T481" s="13">
        <f t="shared" si="15"/>
        <v>1.0867903654183093E-3</v>
      </c>
      <c r="U481" s="65">
        <f>+R481/'סכום נכסי הקרן'!$C$42</f>
        <v>3.9170144261780666E-4</v>
      </c>
    </row>
    <row r="482" spans="2:21" ht="13.5" thickBot="1" x14ac:dyDescent="0.25">
      <c r="B482" s="61" t="s">
        <v>1226</v>
      </c>
      <c r="C482" s="14" t="s">
        <v>1227</v>
      </c>
      <c r="D482" s="14" t="s">
        <v>1139</v>
      </c>
      <c r="E482" s="14" t="s">
        <v>1066</v>
      </c>
      <c r="F482" s="57" t="s">
        <v>2507</v>
      </c>
      <c r="G482" s="14" t="s">
        <v>1129</v>
      </c>
      <c r="H482" s="14" t="s">
        <v>1216</v>
      </c>
      <c r="I482" s="14" t="s">
        <v>206</v>
      </c>
      <c r="J482" s="57" t="s">
        <v>2507</v>
      </c>
      <c r="K482" s="24">
        <v>2.472</v>
      </c>
      <c r="L482" s="14" t="s">
        <v>51</v>
      </c>
      <c r="M482" s="13">
        <v>2.9499999999999998E-2</v>
      </c>
      <c r="N482" s="13">
        <v>0.1108</v>
      </c>
      <c r="O482" s="24">
        <v>595000</v>
      </c>
      <c r="P482" s="26">
        <v>83.880499999999998</v>
      </c>
      <c r="Q482" s="24">
        <v>0</v>
      </c>
      <c r="R482" s="24">
        <v>2002.1453300000001</v>
      </c>
      <c r="S482" s="13">
        <v>1.4875000000000001E-3</v>
      </c>
      <c r="T482" s="13">
        <f t="shared" si="15"/>
        <v>4.5535134636065892E-3</v>
      </c>
      <c r="U482" s="65">
        <f>+R482/'סכום נכסי הקרן'!$C$42</f>
        <v>1.6411792461812869E-3</v>
      </c>
    </row>
    <row r="483" spans="2:21" ht="13.5" thickBot="1" x14ac:dyDescent="0.25">
      <c r="B483" s="61" t="s">
        <v>1228</v>
      </c>
      <c r="C483" s="14" t="s">
        <v>1229</v>
      </c>
      <c r="D483" s="14" t="s">
        <v>204</v>
      </c>
      <c r="E483" s="14" t="s">
        <v>1066</v>
      </c>
      <c r="F483" s="57" t="s">
        <v>2507</v>
      </c>
      <c r="G483" s="14" t="s">
        <v>1129</v>
      </c>
      <c r="H483" s="14" t="s">
        <v>1216</v>
      </c>
      <c r="I483" s="14" t="s">
        <v>206</v>
      </c>
      <c r="J483" s="57" t="s">
        <v>2507</v>
      </c>
      <c r="K483" s="24">
        <v>1.204</v>
      </c>
      <c r="L483" s="14" t="s">
        <v>51</v>
      </c>
      <c r="M483" s="13">
        <v>0.03</v>
      </c>
      <c r="N483" s="13">
        <v>0.10992</v>
      </c>
      <c r="O483" s="24">
        <v>919500</v>
      </c>
      <c r="P483" s="26">
        <v>93.480099999999993</v>
      </c>
      <c r="Q483" s="24">
        <v>0</v>
      </c>
      <c r="R483" s="24">
        <v>3448.16885</v>
      </c>
      <c r="S483" s="13">
        <v>1.671818181E-3</v>
      </c>
      <c r="T483" s="13">
        <f t="shared" si="15"/>
        <v>7.842229556464738E-3</v>
      </c>
      <c r="U483" s="65">
        <f>+R483/'סכום נכסי הקרן'!$C$42</f>
        <v>2.8264996896847617E-3</v>
      </c>
    </row>
    <row r="484" spans="2:21" ht="13.5" thickBot="1" x14ac:dyDescent="0.25">
      <c r="B484" s="61" t="s">
        <v>1230</v>
      </c>
      <c r="C484" s="14" t="s">
        <v>1231</v>
      </c>
      <c r="D484" s="14" t="s">
        <v>204</v>
      </c>
      <c r="E484" s="14" t="s">
        <v>1066</v>
      </c>
      <c r="F484" s="57" t="s">
        <v>2507</v>
      </c>
      <c r="G484" s="14" t="s">
        <v>1067</v>
      </c>
      <c r="H484" s="14" t="s">
        <v>1219</v>
      </c>
      <c r="I484" s="14" t="s">
        <v>200</v>
      </c>
      <c r="J484" s="57" t="s">
        <v>2507</v>
      </c>
      <c r="K484" s="24">
        <v>4.1310000000000002</v>
      </c>
      <c r="L484" s="14" t="s">
        <v>50</v>
      </c>
      <c r="M484" s="13">
        <v>7.4999999999999997E-2</v>
      </c>
      <c r="N484" s="13">
        <v>7.5230000000000005E-2</v>
      </c>
      <c r="O484" s="24">
        <v>190000</v>
      </c>
      <c r="P484" s="26">
        <v>101.13420000000001</v>
      </c>
      <c r="Q484" s="24">
        <v>0</v>
      </c>
      <c r="R484" s="24">
        <v>696.94610999999998</v>
      </c>
      <c r="S484" s="13">
        <v>1.9000000000000001E-4</v>
      </c>
      <c r="T484" s="13">
        <f t="shared" si="15"/>
        <v>1.5850764915717873E-3</v>
      </c>
      <c r="U484" s="65">
        <f>+R484/'סכום נכסי הקרן'!$C$42</f>
        <v>5.7129393870662736E-4</v>
      </c>
    </row>
    <row r="485" spans="2:21" ht="13.5" thickBot="1" x14ac:dyDescent="0.25">
      <c r="B485" s="61" t="s">
        <v>1232</v>
      </c>
      <c r="C485" s="14" t="s">
        <v>1233</v>
      </c>
      <c r="D485" s="14" t="s">
        <v>204</v>
      </c>
      <c r="E485" s="14" t="s">
        <v>1066</v>
      </c>
      <c r="F485" s="57" t="s">
        <v>2507</v>
      </c>
      <c r="G485" s="14" t="s">
        <v>1156</v>
      </c>
      <c r="H485" s="14" t="s">
        <v>1216</v>
      </c>
      <c r="I485" s="14" t="s">
        <v>206</v>
      </c>
      <c r="J485" s="57" t="s">
        <v>2507</v>
      </c>
      <c r="K485" s="24">
        <v>6.2889999999999997</v>
      </c>
      <c r="L485" s="14" t="s">
        <v>50</v>
      </c>
      <c r="M485" s="13">
        <v>5.8999999999999997E-2</v>
      </c>
      <c r="N485" s="13">
        <v>7.5160000000000005E-2</v>
      </c>
      <c r="O485" s="24">
        <v>50000</v>
      </c>
      <c r="P485" s="26">
        <v>91.381799999999998</v>
      </c>
      <c r="Q485" s="24">
        <v>0</v>
      </c>
      <c r="R485" s="24">
        <v>165.72089</v>
      </c>
      <c r="S485" s="13">
        <v>1.6666666599999999E-4</v>
      </c>
      <c r="T485" s="13">
        <f t="shared" si="15"/>
        <v>3.7690186247162511E-4</v>
      </c>
      <c r="U485" s="65">
        <f>+R485/'סכום נכסי הקרן'!$C$42</f>
        <v>1.3584312849392003E-4</v>
      </c>
    </row>
    <row r="486" spans="2:21" ht="13.5" thickBot="1" x14ac:dyDescent="0.25">
      <c r="B486" s="61" t="s">
        <v>1234</v>
      </c>
      <c r="C486" s="14" t="s">
        <v>1235</v>
      </c>
      <c r="D486" s="14" t="s">
        <v>204</v>
      </c>
      <c r="E486" s="14" t="s">
        <v>1066</v>
      </c>
      <c r="F486" s="57" t="s">
        <v>2507</v>
      </c>
      <c r="G486" s="14" t="s">
        <v>1129</v>
      </c>
      <c r="H486" s="14" t="s">
        <v>1219</v>
      </c>
      <c r="I486" s="14" t="s">
        <v>200</v>
      </c>
      <c r="J486" s="57" t="s">
        <v>2507</v>
      </c>
      <c r="K486" s="24">
        <v>1.06</v>
      </c>
      <c r="L486" s="14" t="s">
        <v>51</v>
      </c>
      <c r="M486" s="13">
        <v>0.02</v>
      </c>
      <c r="N486" s="13">
        <v>7.5670000000000001E-2</v>
      </c>
      <c r="O486" s="24">
        <v>961000</v>
      </c>
      <c r="P486" s="26">
        <v>95.201999999999998</v>
      </c>
      <c r="Q486" s="24">
        <v>0</v>
      </c>
      <c r="R486" s="24">
        <v>3670.1776199999999</v>
      </c>
      <c r="S486" s="13">
        <v>3.203333333E-3</v>
      </c>
      <c r="T486" s="13">
        <f t="shared" si="15"/>
        <v>8.3471479098360894E-3</v>
      </c>
      <c r="U486" s="65">
        <f>+R486/'סכום נכסי הקרן'!$C$42</f>
        <v>3.0084825759092268E-3</v>
      </c>
    </row>
    <row r="487" spans="2:21" ht="13.5" thickBot="1" x14ac:dyDescent="0.25">
      <c r="B487" s="61" t="s">
        <v>1236</v>
      </c>
      <c r="C487" s="14" t="s">
        <v>1237</v>
      </c>
      <c r="D487" s="14" t="s">
        <v>204</v>
      </c>
      <c r="E487" s="14" t="s">
        <v>1066</v>
      </c>
      <c r="F487" s="57" t="s">
        <v>2507</v>
      </c>
      <c r="G487" s="14" t="s">
        <v>1067</v>
      </c>
      <c r="H487" s="14" t="s">
        <v>1219</v>
      </c>
      <c r="I487" s="14" t="s">
        <v>200</v>
      </c>
      <c r="J487" s="57" t="s">
        <v>2507</v>
      </c>
      <c r="K487" s="24">
        <v>3.9430000000000001</v>
      </c>
      <c r="L487" s="14" t="s">
        <v>50</v>
      </c>
      <c r="M487" s="13">
        <v>7.6249999999999998E-2</v>
      </c>
      <c r="N487" s="13">
        <v>7.6789999999999997E-2</v>
      </c>
      <c r="O487" s="24">
        <v>100000</v>
      </c>
      <c r="P487" s="26">
        <v>99.740099999999998</v>
      </c>
      <c r="Q487" s="24">
        <v>0</v>
      </c>
      <c r="R487" s="24">
        <v>361.75734</v>
      </c>
      <c r="S487" s="13">
        <v>2.0000000000000001E-4</v>
      </c>
      <c r="T487" s="13">
        <f t="shared" si="15"/>
        <v>8.2275092300542754E-4</v>
      </c>
      <c r="U487" s="65">
        <f>+R487/'סכום נכסי הקרן'!$C$42</f>
        <v>2.9653623524009994E-4</v>
      </c>
    </row>
    <row r="488" spans="2:21" ht="13.5" thickBot="1" x14ac:dyDescent="0.25">
      <c r="B488" s="61" t="s">
        <v>1238</v>
      </c>
      <c r="C488" s="14" t="s">
        <v>1239</v>
      </c>
      <c r="D488" s="14" t="s">
        <v>204</v>
      </c>
      <c r="E488" s="14" t="s">
        <v>1066</v>
      </c>
      <c r="F488" s="57" t="s">
        <v>2507</v>
      </c>
      <c r="G488" s="14" t="s">
        <v>1067</v>
      </c>
      <c r="H488" s="14" t="s">
        <v>1087</v>
      </c>
      <c r="I488" s="14" t="s">
        <v>206</v>
      </c>
      <c r="J488" s="57" t="s">
        <v>2507</v>
      </c>
      <c r="K488" s="24">
        <v>3.944</v>
      </c>
      <c r="L488" s="14" t="s">
        <v>52</v>
      </c>
      <c r="M488" s="13">
        <v>8.5000000000000006E-2</v>
      </c>
      <c r="N488" s="13">
        <v>8.4709999999999994E-2</v>
      </c>
      <c r="O488" s="24">
        <v>30000</v>
      </c>
      <c r="P488" s="26">
        <v>101.3475</v>
      </c>
      <c r="Q488" s="24">
        <v>0</v>
      </c>
      <c r="R488" s="24">
        <v>140.495</v>
      </c>
      <c r="S488" s="13">
        <v>4.0000000000000003E-5</v>
      </c>
      <c r="T488" s="13">
        <f t="shared" si="15"/>
        <v>3.1953018818539397E-4</v>
      </c>
      <c r="U488" s="65">
        <f>+R488/'סכום נכסי הקרן'!$C$42</f>
        <v>1.151652054110577E-4</v>
      </c>
    </row>
    <row r="489" spans="2:21" ht="13.5" thickBot="1" x14ac:dyDescent="0.25">
      <c r="B489" s="61" t="s">
        <v>1240</v>
      </c>
      <c r="C489" s="14" t="s">
        <v>1241</v>
      </c>
      <c r="D489" s="14" t="s">
        <v>204</v>
      </c>
      <c r="E489" s="14" t="s">
        <v>1066</v>
      </c>
      <c r="F489" s="57" t="s">
        <v>2507</v>
      </c>
      <c r="G489" s="14" t="s">
        <v>1129</v>
      </c>
      <c r="H489" s="14" t="s">
        <v>1242</v>
      </c>
      <c r="I489" s="14" t="s">
        <v>200</v>
      </c>
      <c r="J489" s="57" t="s">
        <v>2507</v>
      </c>
      <c r="K489" s="24">
        <v>3.496</v>
      </c>
      <c r="L489" s="14" t="s">
        <v>51</v>
      </c>
      <c r="M489" s="13">
        <v>2.6249999999999999E-2</v>
      </c>
      <c r="N489" s="13">
        <v>0.10044</v>
      </c>
      <c r="O489" s="24">
        <v>350000</v>
      </c>
      <c r="P489" s="26">
        <v>78.943700000000007</v>
      </c>
      <c r="Q489" s="24">
        <v>0</v>
      </c>
      <c r="R489" s="24">
        <v>1108.4169099999999</v>
      </c>
      <c r="S489" s="13">
        <v>1.166666666E-3</v>
      </c>
      <c r="T489" s="13">
        <f t="shared" si="15"/>
        <v>2.5208915893104584E-3</v>
      </c>
      <c r="U489" s="65">
        <f>+R489/'סכום נכסי הקרן'!$C$42</f>
        <v>9.0858081156795496E-4</v>
      </c>
    </row>
    <row r="490" spans="2:21" ht="13.5" thickBot="1" x14ac:dyDescent="0.25">
      <c r="B490" s="61" t="s">
        <v>1243</v>
      </c>
      <c r="C490" s="14" t="s">
        <v>1244</v>
      </c>
      <c r="D490" s="14" t="s">
        <v>204</v>
      </c>
      <c r="E490" s="14" t="s">
        <v>1066</v>
      </c>
      <c r="F490" s="57" t="s">
        <v>2507</v>
      </c>
      <c r="G490" s="14" t="s">
        <v>1129</v>
      </c>
      <c r="H490" s="14" t="s">
        <v>1242</v>
      </c>
      <c r="I490" s="14" t="s">
        <v>200</v>
      </c>
      <c r="J490" s="57" t="s">
        <v>2507</v>
      </c>
      <c r="K490" s="24">
        <v>1.6459999999999999</v>
      </c>
      <c r="L490" s="14" t="s">
        <v>51</v>
      </c>
      <c r="M490" s="13">
        <v>0.03</v>
      </c>
      <c r="N490" s="13">
        <v>9.8790000000000003E-2</v>
      </c>
      <c r="O490" s="24">
        <v>146000</v>
      </c>
      <c r="P490" s="26">
        <v>92.901799999999994</v>
      </c>
      <c r="Q490" s="24">
        <v>0</v>
      </c>
      <c r="R490" s="24">
        <v>544.11990000000003</v>
      </c>
      <c r="S490" s="13">
        <v>2.92E-4</v>
      </c>
      <c r="T490" s="13">
        <f t="shared" si="15"/>
        <v>1.2375012209859266E-3</v>
      </c>
      <c r="U490" s="65">
        <f>+R490/'סכום נכסי הקרן'!$C$42</f>
        <v>4.4602071284917025E-4</v>
      </c>
    </row>
    <row r="491" spans="2:21" ht="13.5" thickBot="1" x14ac:dyDescent="0.25">
      <c r="B491" s="61" t="s">
        <v>1245</v>
      </c>
      <c r="C491" s="14" t="s">
        <v>1246</v>
      </c>
      <c r="D491" s="14" t="s">
        <v>209</v>
      </c>
      <c r="E491" s="14" t="s">
        <v>1066</v>
      </c>
      <c r="F491" s="57" t="s">
        <v>2507</v>
      </c>
      <c r="G491" s="14" t="s">
        <v>1086</v>
      </c>
      <c r="H491" s="14" t="s">
        <v>1247</v>
      </c>
      <c r="I491" s="14" t="s">
        <v>206</v>
      </c>
      <c r="J491" s="57" t="s">
        <v>2507</v>
      </c>
      <c r="K491" s="24">
        <v>2.9929999999999999</v>
      </c>
      <c r="L491" s="14" t="s">
        <v>50</v>
      </c>
      <c r="M491" s="13">
        <v>6.5000000000000002E-2</v>
      </c>
      <c r="N491" s="13">
        <v>9.7059999999999994E-2</v>
      </c>
      <c r="O491" s="24">
        <v>1573000</v>
      </c>
      <c r="P491" s="26">
        <v>92.1905</v>
      </c>
      <c r="Q491" s="24">
        <v>0</v>
      </c>
      <c r="R491" s="24">
        <v>5259.7178599999997</v>
      </c>
      <c r="S491" s="13">
        <v>3.495555555E-3</v>
      </c>
      <c r="T491" s="13">
        <f t="shared" si="15"/>
        <v>1.1962266540502349E-2</v>
      </c>
      <c r="U491" s="65">
        <f>+R491/'סכום נכסי הקרן'!$C$42</f>
        <v>4.3114451599779976E-3</v>
      </c>
    </row>
    <row r="492" spans="2:21" ht="13.5" thickBot="1" x14ac:dyDescent="0.25">
      <c r="B492" s="61" t="s">
        <v>1248</v>
      </c>
      <c r="C492" s="14" t="s">
        <v>1249</v>
      </c>
      <c r="D492" s="14" t="s">
        <v>204</v>
      </c>
      <c r="E492" s="14" t="s">
        <v>1066</v>
      </c>
      <c r="F492" s="57" t="s">
        <v>2507</v>
      </c>
      <c r="G492" s="14" t="s">
        <v>1086</v>
      </c>
      <c r="H492" s="14" t="s">
        <v>1247</v>
      </c>
      <c r="I492" s="14" t="s">
        <v>206</v>
      </c>
      <c r="J492" s="57" t="s">
        <v>2507</v>
      </c>
      <c r="K492" s="24">
        <v>1.6830000000000001</v>
      </c>
      <c r="L492" s="14" t="s">
        <v>50</v>
      </c>
      <c r="M492" s="13">
        <v>8.2500000000000004E-2</v>
      </c>
      <c r="N492" s="13">
        <v>7.5609999999999997E-2</v>
      </c>
      <c r="O492" s="24">
        <v>277816.64</v>
      </c>
      <c r="P492" s="26">
        <v>102.43429999999999</v>
      </c>
      <c r="Q492" s="24">
        <v>0</v>
      </c>
      <c r="R492" s="24">
        <v>1032.1699599999999</v>
      </c>
      <c r="S492" s="13">
        <v>8.5482042999999997E-4</v>
      </c>
      <c r="T492" s="13">
        <f t="shared" si="15"/>
        <v>2.3474818431838181E-3</v>
      </c>
      <c r="U492" s="65">
        <f>+R492/'סכום נכסי הקרן'!$C$42</f>
        <v>8.4608039761217976E-4</v>
      </c>
    </row>
    <row r="493" spans="2:21" x14ac:dyDescent="0.2">
      <c r="B493" s="75" t="s">
        <v>1250</v>
      </c>
      <c r="C493" s="76" t="s">
        <v>1251</v>
      </c>
      <c r="D493" s="76" t="s">
        <v>204</v>
      </c>
      <c r="E493" s="76" t="s">
        <v>1066</v>
      </c>
      <c r="F493" s="72" t="s">
        <v>2507</v>
      </c>
      <c r="G493" s="76" t="s">
        <v>1086</v>
      </c>
      <c r="H493" s="76" t="s">
        <v>1252</v>
      </c>
      <c r="I493" s="76" t="s">
        <v>200</v>
      </c>
      <c r="J493" s="72" t="s">
        <v>2507</v>
      </c>
      <c r="K493" s="77">
        <v>2.226</v>
      </c>
      <c r="L493" s="76" t="s">
        <v>50</v>
      </c>
      <c r="M493" s="78">
        <v>0.09</v>
      </c>
      <c r="N493" s="78">
        <v>9.5560000000000006E-2</v>
      </c>
      <c r="O493" s="77">
        <v>1793728</v>
      </c>
      <c r="P493" s="83">
        <v>102.96899999999999</v>
      </c>
      <c r="Q493" s="77">
        <v>0</v>
      </c>
      <c r="R493" s="77">
        <v>6699.01019</v>
      </c>
      <c r="S493" s="78">
        <v>2.8699647999999999E-3</v>
      </c>
      <c r="T493" s="78">
        <f>+R493/$R$11</f>
        <v>1.5235673772494194E-2</v>
      </c>
      <c r="U493" s="79">
        <f>+R493/'סכום נכסי הקרן'!$C$42</f>
        <v>5.4912479773808224E-3</v>
      </c>
    </row>
    <row r="494" spans="2:21" ht="12.75" hidden="1" customHeight="1" x14ac:dyDescent="0.2"/>
    <row r="495" spans="2:21" ht="12.75" hidden="1" customHeight="1" x14ac:dyDescent="0.2"/>
    <row r="496" spans="2:21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K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3" width="36.5703125" bestFit="1" customWidth="1"/>
    <col min="4" max="4" width="15" bestFit="1" customWidth="1"/>
    <col min="5" max="5" width="13.7109375" bestFit="1" customWidth="1"/>
    <col min="6" max="6" width="16.28515625" bestFit="1" customWidth="1"/>
    <col min="7" max="7" width="44.140625" bestFit="1" customWidth="1"/>
    <col min="8" max="8" width="15" bestFit="1" customWidth="1"/>
    <col min="9" max="10" width="12.42578125" bestFit="1" customWidth="1"/>
    <col min="11" max="11" width="22.5703125" bestFit="1" customWidth="1"/>
    <col min="12" max="12" width="13.710937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12956</v>
      </c>
    </row>
    <row r="5" spans="2:15" ht="12.75" customHeight="1" x14ac:dyDescent="0.2"/>
    <row r="6" spans="2:15" ht="12.75" customHeight="1" thickBot="1" x14ac:dyDescent="0.25">
      <c r="B6" s="66" t="s">
        <v>1253</v>
      </c>
      <c r="C6" s="68" t="s">
        <v>2507</v>
      </c>
      <c r="D6" s="68" t="s">
        <v>2508</v>
      </c>
      <c r="E6" s="68" t="s">
        <v>2509</v>
      </c>
      <c r="F6" s="68" t="s">
        <v>2510</v>
      </c>
      <c r="G6" s="68" t="s">
        <v>2511</v>
      </c>
      <c r="H6" s="68" t="s">
        <v>2512</v>
      </c>
      <c r="I6" s="68" t="s">
        <v>2513</v>
      </c>
      <c r="J6" s="68" t="s">
        <v>2514</v>
      </c>
      <c r="K6" s="68" t="s">
        <v>2515</v>
      </c>
      <c r="L6" s="68" t="s">
        <v>2516</v>
      </c>
      <c r="M6" s="68" t="s">
        <v>2517</v>
      </c>
      <c r="N6" s="68" t="s">
        <v>2518</v>
      </c>
      <c r="O6" s="68" t="s">
        <v>2519</v>
      </c>
    </row>
    <row r="7" spans="2:15" ht="12.75" customHeight="1" thickBot="1" x14ac:dyDescent="0.25">
      <c r="B7" s="74" t="s">
        <v>1254</v>
      </c>
      <c r="C7" s="80" t="s">
        <v>2507</v>
      </c>
      <c r="D7" s="80" t="s">
        <v>2507</v>
      </c>
      <c r="E7" s="80" t="s">
        <v>2507</v>
      </c>
      <c r="F7" s="80" t="s">
        <v>2507</v>
      </c>
      <c r="G7" s="80" t="s">
        <v>2507</v>
      </c>
      <c r="H7" s="80" t="s">
        <v>2507</v>
      </c>
      <c r="I7" s="80" t="s">
        <v>2507</v>
      </c>
      <c r="J7" s="80" t="s">
        <v>2507</v>
      </c>
      <c r="K7" s="80" t="s">
        <v>2507</v>
      </c>
      <c r="L7" s="80" t="s">
        <v>2507</v>
      </c>
      <c r="M7" s="80" t="s">
        <v>2507</v>
      </c>
      <c r="N7" s="80" t="s">
        <v>2507</v>
      </c>
      <c r="O7" s="80" t="s">
        <v>2507</v>
      </c>
    </row>
    <row r="8" spans="2:15" ht="12.75" customHeight="1" x14ac:dyDescent="0.2">
      <c r="B8" s="59" t="s">
        <v>71</v>
      </c>
      <c r="C8" s="4" t="s">
        <v>72</v>
      </c>
      <c r="D8" s="4" t="s">
        <v>136</v>
      </c>
      <c r="E8" s="4" t="s">
        <v>219</v>
      </c>
      <c r="F8" s="4" t="s">
        <v>73</v>
      </c>
      <c r="G8" s="4" t="s">
        <v>220</v>
      </c>
      <c r="H8" s="4" t="s">
        <v>76</v>
      </c>
      <c r="I8" s="4" t="s">
        <v>139</v>
      </c>
      <c r="J8" s="4" t="s">
        <v>140</v>
      </c>
      <c r="K8" s="4" t="s">
        <v>1255</v>
      </c>
      <c r="L8" s="4" t="s">
        <v>79</v>
      </c>
      <c r="M8" s="4" t="s">
        <v>142</v>
      </c>
      <c r="N8" s="4" t="s">
        <v>80</v>
      </c>
      <c r="O8" s="62" t="s">
        <v>222</v>
      </c>
    </row>
    <row r="9" spans="2:15" ht="12.75" customHeight="1" x14ac:dyDescent="0.2">
      <c r="B9" s="70" t="s">
        <v>2507</v>
      </c>
      <c r="C9" s="56" t="s">
        <v>2507</v>
      </c>
      <c r="D9" s="56" t="s">
        <v>2507</v>
      </c>
      <c r="E9" s="56" t="s">
        <v>2507</v>
      </c>
      <c r="F9" s="56" t="s">
        <v>2507</v>
      </c>
      <c r="G9" s="56" t="s">
        <v>2507</v>
      </c>
      <c r="H9" s="56" t="s">
        <v>2507</v>
      </c>
      <c r="I9" s="6" t="s">
        <v>146</v>
      </c>
      <c r="J9" s="6" t="s">
        <v>147</v>
      </c>
      <c r="K9" s="6" t="s">
        <v>11</v>
      </c>
      <c r="L9" s="6" t="s">
        <v>11</v>
      </c>
      <c r="M9" s="6" t="s">
        <v>12</v>
      </c>
      <c r="N9" s="6" t="s">
        <v>12</v>
      </c>
      <c r="O9" s="63" t="s">
        <v>12</v>
      </c>
    </row>
    <row r="10" spans="2:15" ht="12.75" customHeight="1" x14ac:dyDescent="0.2">
      <c r="B10" s="70" t="s">
        <v>2507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3" t="s">
        <v>150</v>
      </c>
    </row>
    <row r="11" spans="2:15" ht="12.75" customHeight="1" x14ac:dyDescent="0.2">
      <c r="B11" s="60" t="s">
        <v>1256</v>
      </c>
      <c r="C11" s="57" t="s">
        <v>2507</v>
      </c>
      <c r="D11" s="57" t="s">
        <v>2507</v>
      </c>
      <c r="E11" s="57" t="s">
        <v>2507</v>
      </c>
      <c r="F11" s="57" t="s">
        <v>2507</v>
      </c>
      <c r="G11" s="57" t="s">
        <v>2507</v>
      </c>
      <c r="H11" s="57" t="s">
        <v>2507</v>
      </c>
      <c r="I11" s="57" t="s">
        <v>2507</v>
      </c>
      <c r="J11" s="57" t="s">
        <v>2507</v>
      </c>
      <c r="K11" s="57" t="s">
        <v>2507</v>
      </c>
      <c r="L11" s="23">
        <v>93917.58296</v>
      </c>
      <c r="M11" s="57" t="s">
        <v>2507</v>
      </c>
      <c r="N11" s="20">
        <v>1</v>
      </c>
      <c r="O11" s="64">
        <v>7.6976414635000004E-2</v>
      </c>
    </row>
    <row r="12" spans="2:15" ht="12.75" customHeight="1" x14ac:dyDescent="0.2">
      <c r="B12" s="60" t="s">
        <v>1257</v>
      </c>
      <c r="C12" s="57" t="s">
        <v>2507</v>
      </c>
      <c r="D12" s="57" t="s">
        <v>2507</v>
      </c>
      <c r="E12" s="57" t="s">
        <v>2507</v>
      </c>
      <c r="F12" s="57" t="s">
        <v>2507</v>
      </c>
      <c r="G12" s="57" t="s">
        <v>2507</v>
      </c>
      <c r="H12" s="57" t="s">
        <v>2507</v>
      </c>
      <c r="I12" s="57" t="s">
        <v>2507</v>
      </c>
      <c r="J12" s="57" t="s">
        <v>2507</v>
      </c>
      <c r="K12" s="57" t="s">
        <v>2507</v>
      </c>
      <c r="L12" s="23">
        <v>86213.155710000006</v>
      </c>
      <c r="M12" s="57" t="s">
        <v>2507</v>
      </c>
      <c r="N12" s="20">
        <v>0.91796608252400003</v>
      </c>
      <c r="O12" s="64">
        <v>7.0661737789000006E-2</v>
      </c>
    </row>
    <row r="13" spans="2:15" ht="12.75" customHeight="1" x14ac:dyDescent="0.2">
      <c r="B13" s="60" t="s">
        <v>1258</v>
      </c>
      <c r="C13" s="57" t="s">
        <v>2507</v>
      </c>
      <c r="D13" s="57" t="s">
        <v>2507</v>
      </c>
      <c r="E13" s="57" t="s">
        <v>2507</v>
      </c>
      <c r="F13" s="57" t="s">
        <v>2507</v>
      </c>
      <c r="G13" s="57" t="s">
        <v>2507</v>
      </c>
      <c r="H13" s="57" t="s">
        <v>2507</v>
      </c>
      <c r="I13" s="57" t="s">
        <v>2507</v>
      </c>
      <c r="J13" s="57" t="s">
        <v>2507</v>
      </c>
      <c r="K13" s="57" t="s">
        <v>2507</v>
      </c>
      <c r="L13" s="23">
        <v>50131.987739999997</v>
      </c>
      <c r="M13" s="57" t="s">
        <v>2507</v>
      </c>
      <c r="N13" s="20">
        <v>0.53378703071300004</v>
      </c>
      <c r="O13" s="64">
        <v>4.1089011803000001E-2</v>
      </c>
    </row>
    <row r="14" spans="2:15" ht="12.75" customHeight="1" x14ac:dyDescent="0.2">
      <c r="B14" s="61" t="s">
        <v>1259</v>
      </c>
      <c r="C14" s="14" t="s">
        <v>1260</v>
      </c>
      <c r="D14" s="14" t="s">
        <v>160</v>
      </c>
      <c r="E14" s="14" t="s">
        <v>231</v>
      </c>
      <c r="F14" s="22">
        <v>1682</v>
      </c>
      <c r="G14" s="14" t="s">
        <v>306</v>
      </c>
      <c r="H14" s="14" t="s">
        <v>49</v>
      </c>
      <c r="I14" s="24">
        <v>20348</v>
      </c>
      <c r="J14" s="27">
        <v>2400</v>
      </c>
      <c r="K14" s="24">
        <v>0</v>
      </c>
      <c r="L14" s="24">
        <v>488.35199999999998</v>
      </c>
      <c r="M14" s="13">
        <v>9.0662105651642105E-5</v>
      </c>
      <c r="N14" s="13">
        <v>5.1997931010000003E-3</v>
      </c>
      <c r="O14" s="65">
        <v>4.0026142899999998E-4</v>
      </c>
    </row>
    <row r="15" spans="2:15" ht="12.75" customHeight="1" x14ac:dyDescent="0.2">
      <c r="B15" s="61" t="s">
        <v>1261</v>
      </c>
      <c r="C15" s="14" t="s">
        <v>1262</v>
      </c>
      <c r="D15" s="14" t="s">
        <v>160</v>
      </c>
      <c r="E15" s="14" t="s">
        <v>231</v>
      </c>
      <c r="F15" s="22">
        <v>720</v>
      </c>
      <c r="G15" s="14" t="s">
        <v>640</v>
      </c>
      <c r="H15" s="14" t="s">
        <v>49</v>
      </c>
      <c r="I15" s="24">
        <v>4610</v>
      </c>
      <c r="J15" s="27">
        <v>7120</v>
      </c>
      <c r="K15" s="24">
        <v>0</v>
      </c>
      <c r="L15" s="24">
        <v>328.23200000000003</v>
      </c>
      <c r="M15" s="13">
        <v>3.9114805977326097E-5</v>
      </c>
      <c r="N15" s="13">
        <v>3.49489403E-3</v>
      </c>
      <c r="O15" s="65">
        <v>2.6902441100000002E-4</v>
      </c>
    </row>
    <row r="16" spans="2:15" ht="12.75" customHeight="1" x14ac:dyDescent="0.2">
      <c r="B16" s="61" t="s">
        <v>1263</v>
      </c>
      <c r="C16" s="14" t="s">
        <v>1264</v>
      </c>
      <c r="D16" s="14" t="s">
        <v>160</v>
      </c>
      <c r="E16" s="14" t="s">
        <v>231</v>
      </c>
      <c r="F16" s="22">
        <v>1581</v>
      </c>
      <c r="G16" s="14" t="s">
        <v>640</v>
      </c>
      <c r="H16" s="14" t="s">
        <v>49</v>
      </c>
      <c r="I16" s="24">
        <v>66200</v>
      </c>
      <c r="J16" s="27">
        <v>1336</v>
      </c>
      <c r="K16" s="24">
        <v>0</v>
      </c>
      <c r="L16" s="24">
        <v>884.43200000000002</v>
      </c>
      <c r="M16" s="13">
        <v>1.20827252E-4</v>
      </c>
      <c r="N16" s="13">
        <v>9.4171077669999992E-3</v>
      </c>
      <c r="O16" s="65">
        <v>7.2489519200000002E-4</v>
      </c>
    </row>
    <row r="17" spans="2:15" ht="12.75" customHeight="1" x14ac:dyDescent="0.2">
      <c r="B17" s="61" t="s">
        <v>1265</v>
      </c>
      <c r="C17" s="14" t="s">
        <v>1266</v>
      </c>
      <c r="D17" s="14" t="s">
        <v>160</v>
      </c>
      <c r="E17" s="14" t="s">
        <v>231</v>
      </c>
      <c r="F17" s="22">
        <v>767</v>
      </c>
      <c r="G17" s="14" t="s">
        <v>367</v>
      </c>
      <c r="H17" s="14" t="s">
        <v>49</v>
      </c>
      <c r="I17" s="24">
        <v>58361</v>
      </c>
      <c r="J17" s="27">
        <v>3807</v>
      </c>
      <c r="K17" s="24">
        <v>0</v>
      </c>
      <c r="L17" s="24">
        <v>2221.8032699999999</v>
      </c>
      <c r="M17" s="13">
        <v>2.3058993600000001E-4</v>
      </c>
      <c r="N17" s="13">
        <v>2.3656946867000001E-2</v>
      </c>
      <c r="O17" s="65">
        <v>1.821026951E-3</v>
      </c>
    </row>
    <row r="18" spans="2:15" ht="12.75" customHeight="1" x14ac:dyDescent="0.2">
      <c r="B18" s="61" t="s">
        <v>1267</v>
      </c>
      <c r="C18" s="14" t="s">
        <v>1268</v>
      </c>
      <c r="D18" s="14" t="s">
        <v>160</v>
      </c>
      <c r="E18" s="14" t="s">
        <v>231</v>
      </c>
      <c r="F18" s="22">
        <v>585</v>
      </c>
      <c r="G18" s="14" t="s">
        <v>367</v>
      </c>
      <c r="H18" s="14" t="s">
        <v>49</v>
      </c>
      <c r="I18" s="24">
        <v>58600</v>
      </c>
      <c r="J18" s="27">
        <v>2893</v>
      </c>
      <c r="K18" s="24">
        <v>0</v>
      </c>
      <c r="L18" s="24">
        <v>1695.298</v>
      </c>
      <c r="M18" s="13">
        <v>2.8076089099999998E-4</v>
      </c>
      <c r="N18" s="13">
        <v>1.8050911730999999E-2</v>
      </c>
      <c r="O18" s="65">
        <v>1.3894944649999999E-3</v>
      </c>
    </row>
    <row r="19" spans="2:15" ht="12.75" customHeight="1" x14ac:dyDescent="0.2">
      <c r="B19" s="61" t="s">
        <v>1269</v>
      </c>
      <c r="C19" s="14" t="s">
        <v>1270</v>
      </c>
      <c r="D19" s="14" t="s">
        <v>160</v>
      </c>
      <c r="E19" s="14" t="s">
        <v>231</v>
      </c>
      <c r="F19" s="22">
        <v>1040</v>
      </c>
      <c r="G19" s="14" t="s">
        <v>696</v>
      </c>
      <c r="H19" s="14" t="s">
        <v>49</v>
      </c>
      <c r="I19" s="24">
        <v>1700</v>
      </c>
      <c r="J19" s="27">
        <v>77500</v>
      </c>
      <c r="K19" s="24">
        <v>3.0829499999999999</v>
      </c>
      <c r="L19" s="24">
        <v>1320.58295</v>
      </c>
      <c r="M19" s="13">
        <v>3.8241907056419201E-5</v>
      </c>
      <c r="N19" s="13">
        <v>1.4061083221E-2</v>
      </c>
      <c r="O19" s="65">
        <v>1.0823717719999999E-3</v>
      </c>
    </row>
    <row r="20" spans="2:15" ht="12.75" customHeight="1" x14ac:dyDescent="0.2">
      <c r="B20" s="61" t="s">
        <v>1271</v>
      </c>
      <c r="C20" s="14" t="s">
        <v>1272</v>
      </c>
      <c r="D20" s="14" t="s">
        <v>160</v>
      </c>
      <c r="E20" s="14" t="s">
        <v>231</v>
      </c>
      <c r="F20" s="22">
        <v>1068</v>
      </c>
      <c r="G20" s="14" t="s">
        <v>500</v>
      </c>
      <c r="H20" s="14" t="s">
        <v>49</v>
      </c>
      <c r="I20" s="24">
        <v>33000</v>
      </c>
      <c r="J20" s="27">
        <v>1027</v>
      </c>
      <c r="K20" s="24">
        <v>0</v>
      </c>
      <c r="L20" s="24">
        <v>338.91</v>
      </c>
      <c r="M20" s="13">
        <v>6.0336336350194597E-5</v>
      </c>
      <c r="N20" s="13">
        <v>3.6085894600000001E-3</v>
      </c>
      <c r="O20" s="65">
        <v>2.7777627800000001E-4</v>
      </c>
    </row>
    <row r="21" spans="2:15" ht="12.75" customHeight="1" x14ac:dyDescent="0.2">
      <c r="B21" s="61" t="s">
        <v>1271</v>
      </c>
      <c r="C21" s="14" t="s">
        <v>1273</v>
      </c>
      <c r="D21" s="14" t="s">
        <v>160</v>
      </c>
      <c r="E21" s="14" t="s">
        <v>231</v>
      </c>
      <c r="F21" s="22">
        <v>1068</v>
      </c>
      <c r="G21" s="14" t="s">
        <v>500</v>
      </c>
      <c r="H21" s="14" t="s">
        <v>49</v>
      </c>
      <c r="I21" s="24">
        <v>80000</v>
      </c>
      <c r="J21" s="26">
        <v>1011.287</v>
      </c>
      <c r="K21" s="24">
        <v>0</v>
      </c>
      <c r="L21" s="24">
        <v>809.02959999999996</v>
      </c>
      <c r="M21" s="13">
        <v>1.4626990599999999E-4</v>
      </c>
      <c r="N21" s="13">
        <v>8.614250649E-3</v>
      </c>
      <c r="O21" s="65">
        <v>6.6309412899999995E-4</v>
      </c>
    </row>
    <row r="22" spans="2:15" ht="12.75" customHeight="1" x14ac:dyDescent="0.2">
      <c r="B22" s="61" t="s">
        <v>1274</v>
      </c>
      <c r="C22" s="14" t="s">
        <v>1275</v>
      </c>
      <c r="D22" s="14" t="s">
        <v>160</v>
      </c>
      <c r="E22" s="14" t="s">
        <v>231</v>
      </c>
      <c r="F22" s="22">
        <v>662</v>
      </c>
      <c r="G22" s="14" t="s">
        <v>248</v>
      </c>
      <c r="H22" s="14" t="s">
        <v>49</v>
      </c>
      <c r="I22" s="24">
        <v>259960</v>
      </c>
      <c r="J22" s="27">
        <v>3290</v>
      </c>
      <c r="K22" s="24">
        <v>0</v>
      </c>
      <c r="L22" s="24">
        <v>8552.6839999999993</v>
      </c>
      <c r="M22" s="13">
        <v>1.9439644999999999E-4</v>
      </c>
      <c r="N22" s="13">
        <v>9.1065844438999996E-2</v>
      </c>
      <c r="O22" s="65">
        <v>7.0099222000000001E-3</v>
      </c>
    </row>
    <row r="23" spans="2:15" ht="12.75" customHeight="1" x14ac:dyDescent="0.2">
      <c r="B23" s="61" t="s">
        <v>1276</v>
      </c>
      <c r="C23" s="14" t="s">
        <v>1277</v>
      </c>
      <c r="D23" s="14" t="s">
        <v>160</v>
      </c>
      <c r="E23" s="14" t="s">
        <v>231</v>
      </c>
      <c r="F23" s="22">
        <v>691</v>
      </c>
      <c r="G23" s="14" t="s">
        <v>248</v>
      </c>
      <c r="H23" s="14" t="s">
        <v>49</v>
      </c>
      <c r="I23" s="24">
        <v>194080</v>
      </c>
      <c r="J23" s="27">
        <v>1835</v>
      </c>
      <c r="K23" s="24">
        <v>0</v>
      </c>
      <c r="L23" s="24">
        <v>3561.3679999999999</v>
      </c>
      <c r="M23" s="13">
        <v>1.5689428300000001E-4</v>
      </c>
      <c r="N23" s="13">
        <v>3.7920141125000001E-2</v>
      </c>
      <c r="O23" s="65">
        <v>2.918956506E-3</v>
      </c>
    </row>
    <row r="24" spans="2:15" ht="12.75" customHeight="1" x14ac:dyDescent="0.2">
      <c r="B24" s="61" t="s">
        <v>1278</v>
      </c>
      <c r="C24" s="14" t="s">
        <v>1279</v>
      </c>
      <c r="D24" s="14" t="s">
        <v>160</v>
      </c>
      <c r="E24" s="14" t="s">
        <v>231</v>
      </c>
      <c r="F24" s="22">
        <v>593</v>
      </c>
      <c r="G24" s="14" t="s">
        <v>248</v>
      </c>
      <c r="H24" s="14" t="s">
        <v>49</v>
      </c>
      <c r="I24" s="24">
        <v>10880</v>
      </c>
      <c r="J24" s="27">
        <v>14990</v>
      </c>
      <c r="K24" s="24">
        <v>0</v>
      </c>
      <c r="L24" s="24">
        <v>1630.912</v>
      </c>
      <c r="M24" s="13">
        <v>1.0844209699999999E-4</v>
      </c>
      <c r="N24" s="13">
        <v>1.7365353202E-2</v>
      </c>
      <c r="O24" s="65">
        <v>1.3367226279999999E-3</v>
      </c>
    </row>
    <row r="25" spans="2:15" ht="12.75" customHeight="1" x14ac:dyDescent="0.2">
      <c r="B25" s="61" t="s">
        <v>1280</v>
      </c>
      <c r="C25" s="14" t="s">
        <v>1281</v>
      </c>
      <c r="D25" s="14" t="s">
        <v>160</v>
      </c>
      <c r="E25" s="14" t="s">
        <v>231</v>
      </c>
      <c r="F25" s="22">
        <v>604</v>
      </c>
      <c r="G25" s="14" t="s">
        <v>248</v>
      </c>
      <c r="H25" s="14" t="s">
        <v>49</v>
      </c>
      <c r="I25" s="24">
        <v>292160</v>
      </c>
      <c r="J25" s="27">
        <v>2950</v>
      </c>
      <c r="K25" s="24">
        <v>0</v>
      </c>
      <c r="L25" s="24">
        <v>8618.7199999999993</v>
      </c>
      <c r="M25" s="13">
        <v>1.9185003900000001E-4</v>
      </c>
      <c r="N25" s="13">
        <v>9.1768971562999999E-2</v>
      </c>
      <c r="O25" s="65">
        <v>7.0640464049999997E-3</v>
      </c>
    </row>
    <row r="26" spans="2:15" ht="12.75" customHeight="1" x14ac:dyDescent="0.2">
      <c r="B26" s="61" t="s">
        <v>1282</v>
      </c>
      <c r="C26" s="14" t="s">
        <v>1283</v>
      </c>
      <c r="D26" s="14" t="s">
        <v>160</v>
      </c>
      <c r="E26" s="14" t="s">
        <v>231</v>
      </c>
      <c r="F26" s="22">
        <v>695</v>
      </c>
      <c r="G26" s="14" t="s">
        <v>248</v>
      </c>
      <c r="H26" s="14" t="s">
        <v>49</v>
      </c>
      <c r="I26" s="24">
        <v>19330</v>
      </c>
      <c r="J26" s="27">
        <v>14260</v>
      </c>
      <c r="K26" s="24">
        <v>0</v>
      </c>
      <c r="L26" s="24">
        <v>2756.4580000000001</v>
      </c>
      <c r="M26" s="13">
        <v>7.4953405872487297E-5</v>
      </c>
      <c r="N26" s="13">
        <v>2.9349754466000001E-2</v>
      </c>
      <c r="O26" s="65">
        <v>2.2592388690000002E-3</v>
      </c>
    </row>
    <row r="27" spans="2:15" ht="12.75" customHeight="1" x14ac:dyDescent="0.2">
      <c r="B27" s="61" t="s">
        <v>1284</v>
      </c>
      <c r="C27" s="14" t="s">
        <v>1285</v>
      </c>
      <c r="D27" s="14" t="s">
        <v>160</v>
      </c>
      <c r="E27" s="14" t="s">
        <v>231</v>
      </c>
      <c r="F27" s="22">
        <v>576</v>
      </c>
      <c r="G27" s="14" t="s">
        <v>519</v>
      </c>
      <c r="H27" s="14" t="s">
        <v>49</v>
      </c>
      <c r="I27" s="24">
        <v>231</v>
      </c>
      <c r="J27" s="27">
        <v>91410</v>
      </c>
      <c r="K27" s="24">
        <v>0</v>
      </c>
      <c r="L27" s="24">
        <v>211.15710000000001</v>
      </c>
      <c r="M27" s="13">
        <v>3.01861584310725E-5</v>
      </c>
      <c r="N27" s="13">
        <v>2.2483234050000001E-3</v>
      </c>
      <c r="O27" s="65">
        <v>1.7306787400000001E-4</v>
      </c>
    </row>
    <row r="28" spans="2:15" ht="12.75" customHeight="1" x14ac:dyDescent="0.2">
      <c r="B28" s="61" t="s">
        <v>1286</v>
      </c>
      <c r="C28" s="14" t="s">
        <v>1287</v>
      </c>
      <c r="D28" s="14" t="s">
        <v>160</v>
      </c>
      <c r="E28" s="14" t="s">
        <v>231</v>
      </c>
      <c r="F28" s="22">
        <v>475</v>
      </c>
      <c r="G28" s="14" t="s">
        <v>725</v>
      </c>
      <c r="H28" s="14" t="s">
        <v>49</v>
      </c>
      <c r="I28" s="24">
        <v>59500</v>
      </c>
      <c r="J28" s="27">
        <v>1040</v>
      </c>
      <c r="K28" s="24">
        <v>0</v>
      </c>
      <c r="L28" s="24">
        <v>618.79999999999995</v>
      </c>
      <c r="M28" s="13">
        <v>5.0689432034038199E-5</v>
      </c>
      <c r="N28" s="13">
        <v>6.5887555920000002E-3</v>
      </c>
      <c r="O28" s="65">
        <v>5.0717878199999997E-4</v>
      </c>
    </row>
    <row r="29" spans="2:15" ht="12.75" customHeight="1" x14ac:dyDescent="0.2">
      <c r="B29" s="61" t="s">
        <v>1288</v>
      </c>
      <c r="C29" s="14" t="s">
        <v>1289</v>
      </c>
      <c r="D29" s="14" t="s">
        <v>160</v>
      </c>
      <c r="E29" s="14" t="s">
        <v>231</v>
      </c>
      <c r="F29" s="22">
        <v>281</v>
      </c>
      <c r="G29" s="14" t="s">
        <v>433</v>
      </c>
      <c r="H29" s="14" t="s">
        <v>49</v>
      </c>
      <c r="I29" s="24">
        <v>90414</v>
      </c>
      <c r="J29" s="27">
        <v>1818</v>
      </c>
      <c r="K29" s="24">
        <v>0</v>
      </c>
      <c r="L29" s="24">
        <v>1643.7265199999999</v>
      </c>
      <c r="M29" s="13">
        <v>7.0119351257257395E-5</v>
      </c>
      <c r="N29" s="13">
        <v>1.7501797513999998E-2</v>
      </c>
      <c r="O29" s="65">
        <v>1.347225622E-3</v>
      </c>
    </row>
    <row r="30" spans="2:15" ht="12.75" customHeight="1" x14ac:dyDescent="0.2">
      <c r="B30" s="61" t="s">
        <v>1290</v>
      </c>
      <c r="C30" s="14" t="s">
        <v>1291</v>
      </c>
      <c r="D30" s="14" t="s">
        <v>160</v>
      </c>
      <c r="E30" s="14" t="s">
        <v>231</v>
      </c>
      <c r="F30" s="22">
        <v>2028</v>
      </c>
      <c r="G30" s="14" t="s">
        <v>1028</v>
      </c>
      <c r="H30" s="14" t="s">
        <v>49</v>
      </c>
      <c r="I30" s="24">
        <v>7125</v>
      </c>
      <c r="J30" s="27">
        <v>11090</v>
      </c>
      <c r="K30" s="24">
        <v>0</v>
      </c>
      <c r="L30" s="24">
        <v>790.16250000000002</v>
      </c>
      <c r="M30" s="13">
        <v>6.4496049773099705E-5</v>
      </c>
      <c r="N30" s="13">
        <v>8.4133606830000002E-3</v>
      </c>
      <c r="O30" s="65">
        <v>6.4763034E-4</v>
      </c>
    </row>
    <row r="31" spans="2:15" ht="12.75" customHeight="1" x14ac:dyDescent="0.2">
      <c r="B31" s="61" t="s">
        <v>1292</v>
      </c>
      <c r="C31" s="14" t="s">
        <v>1293</v>
      </c>
      <c r="D31" s="14" t="s">
        <v>160</v>
      </c>
      <c r="E31" s="14" t="s">
        <v>231</v>
      </c>
      <c r="F31" s="22">
        <v>2177</v>
      </c>
      <c r="G31" s="14" t="s">
        <v>1028</v>
      </c>
      <c r="H31" s="14" t="s">
        <v>49</v>
      </c>
      <c r="I31" s="24">
        <v>1031</v>
      </c>
      <c r="J31" s="27">
        <v>50140</v>
      </c>
      <c r="K31" s="24">
        <v>0</v>
      </c>
      <c r="L31" s="24">
        <v>516.9434</v>
      </c>
      <c r="M31" s="13">
        <v>3.5630791321168703E-5</v>
      </c>
      <c r="N31" s="13">
        <v>5.5042238489999996E-3</v>
      </c>
      <c r="O31" s="65">
        <v>4.2369541699999999E-4</v>
      </c>
    </row>
    <row r="32" spans="2:15" ht="12.75" customHeight="1" x14ac:dyDescent="0.2">
      <c r="B32" s="61" t="s">
        <v>1294</v>
      </c>
      <c r="C32" s="14" t="s">
        <v>1295</v>
      </c>
      <c r="D32" s="14" t="s">
        <v>160</v>
      </c>
      <c r="E32" s="14" t="s">
        <v>231</v>
      </c>
      <c r="F32" s="22">
        <v>2174</v>
      </c>
      <c r="G32" s="14" t="s">
        <v>1028</v>
      </c>
      <c r="H32" s="14" t="s">
        <v>49</v>
      </c>
      <c r="I32" s="24">
        <v>5860</v>
      </c>
      <c r="J32" s="27">
        <v>25190</v>
      </c>
      <c r="K32" s="24">
        <v>0</v>
      </c>
      <c r="L32" s="24">
        <v>1476.134</v>
      </c>
      <c r="M32" s="13">
        <v>1.3238903899999999E-4</v>
      </c>
      <c r="N32" s="13">
        <v>1.5717333787999999E-2</v>
      </c>
      <c r="O32" s="65">
        <v>1.2098640019999999E-3</v>
      </c>
    </row>
    <row r="33" spans="2:15" ht="12.75" customHeight="1" x14ac:dyDescent="0.2">
      <c r="B33" s="61" t="s">
        <v>1296</v>
      </c>
      <c r="C33" s="14" t="s">
        <v>1297</v>
      </c>
      <c r="D33" s="14" t="s">
        <v>160</v>
      </c>
      <c r="E33" s="14" t="s">
        <v>231</v>
      </c>
      <c r="F33" s="22">
        <v>746</v>
      </c>
      <c r="G33" s="14" t="s">
        <v>701</v>
      </c>
      <c r="H33" s="14" t="s">
        <v>49</v>
      </c>
      <c r="I33" s="24">
        <v>6935</v>
      </c>
      <c r="J33" s="27">
        <v>6850</v>
      </c>
      <c r="K33" s="24">
        <v>0</v>
      </c>
      <c r="L33" s="24">
        <v>475.04750000000001</v>
      </c>
      <c r="M33" s="13">
        <v>5.9509036462203498E-5</v>
      </c>
      <c r="N33" s="13">
        <v>5.0581316620000004E-3</v>
      </c>
      <c r="O33" s="65">
        <v>3.8935683999999999E-4</v>
      </c>
    </row>
    <row r="34" spans="2:15" ht="12.75" customHeight="1" x14ac:dyDescent="0.2">
      <c r="B34" s="61" t="s">
        <v>1298</v>
      </c>
      <c r="C34" s="14" t="s">
        <v>1299</v>
      </c>
      <c r="D34" s="14" t="s">
        <v>160</v>
      </c>
      <c r="E34" s="14" t="s">
        <v>231</v>
      </c>
      <c r="F34" s="22">
        <v>1633</v>
      </c>
      <c r="G34" s="14" t="s">
        <v>854</v>
      </c>
      <c r="H34" s="14" t="s">
        <v>49</v>
      </c>
      <c r="I34" s="24">
        <v>42420</v>
      </c>
      <c r="J34" s="27">
        <v>2365</v>
      </c>
      <c r="K34" s="24">
        <v>0</v>
      </c>
      <c r="L34" s="24">
        <v>1003.2329999999999</v>
      </c>
      <c r="M34" s="13">
        <v>1.18727344E-4</v>
      </c>
      <c r="N34" s="13">
        <v>1.0682057271E-2</v>
      </c>
      <c r="O34" s="65">
        <v>8.2226646899999996E-4</v>
      </c>
    </row>
    <row r="35" spans="2:15" ht="12.75" customHeight="1" x14ac:dyDescent="0.2">
      <c r="B35" s="61" t="s">
        <v>1300</v>
      </c>
      <c r="C35" s="14" t="s">
        <v>1301</v>
      </c>
      <c r="D35" s="14" t="s">
        <v>160</v>
      </c>
      <c r="E35" s="14" t="s">
        <v>231</v>
      </c>
      <c r="F35" s="22">
        <v>1300</v>
      </c>
      <c r="G35" s="14" t="s">
        <v>232</v>
      </c>
      <c r="H35" s="14" t="s">
        <v>49</v>
      </c>
      <c r="I35" s="24">
        <v>20485</v>
      </c>
      <c r="J35" s="27">
        <v>6200</v>
      </c>
      <c r="K35" s="24">
        <v>0</v>
      </c>
      <c r="L35" s="24">
        <v>1270.07</v>
      </c>
      <c r="M35" s="13">
        <v>1.6552537499999999E-4</v>
      </c>
      <c r="N35" s="13">
        <v>1.3523239843999999E-2</v>
      </c>
      <c r="O35" s="65">
        <v>1.0409705170000001E-3</v>
      </c>
    </row>
    <row r="36" spans="2:15" ht="12.75" customHeight="1" x14ac:dyDescent="0.2">
      <c r="B36" s="61" t="s">
        <v>1302</v>
      </c>
      <c r="C36" s="14" t="s">
        <v>1303</v>
      </c>
      <c r="D36" s="14" t="s">
        <v>160</v>
      </c>
      <c r="E36" s="14" t="s">
        <v>231</v>
      </c>
      <c r="F36" s="22">
        <v>1328</v>
      </c>
      <c r="G36" s="14" t="s">
        <v>232</v>
      </c>
      <c r="H36" s="14" t="s">
        <v>49</v>
      </c>
      <c r="I36" s="24">
        <v>9880</v>
      </c>
      <c r="J36" s="27">
        <v>2000</v>
      </c>
      <c r="K36" s="24">
        <v>0</v>
      </c>
      <c r="L36" s="24">
        <v>197.6</v>
      </c>
      <c r="M36" s="13">
        <v>2.1006624385845698E-5</v>
      </c>
      <c r="N36" s="13">
        <v>2.1039723740000002E-3</v>
      </c>
      <c r="O36" s="65">
        <v>1.61956249E-4</v>
      </c>
    </row>
    <row r="37" spans="2:15" ht="12.75" customHeight="1" x14ac:dyDescent="0.2">
      <c r="B37" s="61" t="s">
        <v>1304</v>
      </c>
      <c r="C37" s="14" t="s">
        <v>1305</v>
      </c>
      <c r="D37" s="14" t="s">
        <v>160</v>
      </c>
      <c r="E37" s="14" t="s">
        <v>231</v>
      </c>
      <c r="F37" s="22">
        <v>226</v>
      </c>
      <c r="G37" s="14" t="s">
        <v>232</v>
      </c>
      <c r="H37" s="14" t="s">
        <v>49</v>
      </c>
      <c r="I37" s="24">
        <v>161472</v>
      </c>
      <c r="J37" s="27">
        <v>1070</v>
      </c>
      <c r="K37" s="24">
        <v>0</v>
      </c>
      <c r="L37" s="24">
        <v>1727.7503999999999</v>
      </c>
      <c r="M37" s="13">
        <v>2.13760486E-4</v>
      </c>
      <c r="N37" s="13">
        <v>1.8396452991000001E-2</v>
      </c>
      <c r="O37" s="65">
        <v>1.416092993E-3</v>
      </c>
    </row>
    <row r="38" spans="2:15" ht="12.75" customHeight="1" x14ac:dyDescent="0.2">
      <c r="B38" s="61" t="s">
        <v>1306</v>
      </c>
      <c r="C38" s="14" t="s">
        <v>1307</v>
      </c>
      <c r="D38" s="14" t="s">
        <v>160</v>
      </c>
      <c r="E38" s="14" t="s">
        <v>231</v>
      </c>
      <c r="F38" s="22">
        <v>323</v>
      </c>
      <c r="G38" s="14" t="s">
        <v>232</v>
      </c>
      <c r="H38" s="14" t="s">
        <v>49</v>
      </c>
      <c r="I38" s="24">
        <v>4450</v>
      </c>
      <c r="J38" s="27">
        <v>28100</v>
      </c>
      <c r="K38" s="24">
        <v>0</v>
      </c>
      <c r="L38" s="24">
        <v>1250.45</v>
      </c>
      <c r="M38" s="13">
        <v>9.3677235023573104E-5</v>
      </c>
      <c r="N38" s="13">
        <v>1.3314333275E-2</v>
      </c>
      <c r="O38" s="65">
        <v>1.024889638E-3</v>
      </c>
    </row>
    <row r="39" spans="2:15" ht="12.75" customHeight="1" x14ac:dyDescent="0.2">
      <c r="B39" s="61" t="s">
        <v>1308</v>
      </c>
      <c r="C39" s="14" t="s">
        <v>1309</v>
      </c>
      <c r="D39" s="14" t="s">
        <v>160</v>
      </c>
      <c r="E39" s="14" t="s">
        <v>231</v>
      </c>
      <c r="F39" s="22">
        <v>629</v>
      </c>
      <c r="G39" s="14" t="s">
        <v>1310</v>
      </c>
      <c r="H39" s="14" t="s">
        <v>49</v>
      </c>
      <c r="I39" s="24">
        <v>43725</v>
      </c>
      <c r="J39" s="27">
        <v>3815</v>
      </c>
      <c r="K39" s="24">
        <v>0</v>
      </c>
      <c r="L39" s="24">
        <v>1668.1087500000001</v>
      </c>
      <c r="M39" s="13">
        <v>3.9009792833715399E-5</v>
      </c>
      <c r="N39" s="13">
        <v>1.7761410562E-2</v>
      </c>
      <c r="O39" s="65">
        <v>1.3672097030000001E-3</v>
      </c>
    </row>
    <row r="40" spans="2:15" ht="12.75" customHeight="1" x14ac:dyDescent="0.2">
      <c r="B40" s="61" t="s">
        <v>1311</v>
      </c>
      <c r="C40" s="14" t="s">
        <v>1312</v>
      </c>
      <c r="D40" s="14" t="s">
        <v>160</v>
      </c>
      <c r="E40" s="14" t="s">
        <v>231</v>
      </c>
      <c r="F40" s="22">
        <v>273</v>
      </c>
      <c r="G40" s="14" t="s">
        <v>1038</v>
      </c>
      <c r="H40" s="14" t="s">
        <v>49</v>
      </c>
      <c r="I40" s="24">
        <v>3000</v>
      </c>
      <c r="J40" s="27">
        <v>72500</v>
      </c>
      <c r="K40" s="24">
        <v>0</v>
      </c>
      <c r="L40" s="24">
        <v>2175</v>
      </c>
      <c r="M40" s="13">
        <v>4.7370584392425099E-5</v>
      </c>
      <c r="N40" s="13">
        <v>2.3158602803E-2</v>
      </c>
      <c r="O40" s="65">
        <v>1.782666211E-3</v>
      </c>
    </row>
    <row r="41" spans="2:15" ht="12.75" customHeight="1" x14ac:dyDescent="0.2">
      <c r="B41" s="61" t="s">
        <v>1313</v>
      </c>
      <c r="C41" s="14" t="s">
        <v>1314</v>
      </c>
      <c r="D41" s="14" t="s">
        <v>160</v>
      </c>
      <c r="E41" s="14" t="s">
        <v>231</v>
      </c>
      <c r="F41" s="22">
        <v>230</v>
      </c>
      <c r="G41" s="14" t="s">
        <v>439</v>
      </c>
      <c r="H41" s="14" t="s">
        <v>49</v>
      </c>
      <c r="I41" s="24">
        <v>384045</v>
      </c>
      <c r="J41" s="27">
        <v>495</v>
      </c>
      <c r="K41" s="24">
        <v>0</v>
      </c>
      <c r="L41" s="24">
        <v>1901.0227500000001</v>
      </c>
      <c r="M41" s="13">
        <v>1.3880347099999999E-4</v>
      </c>
      <c r="N41" s="13">
        <v>2.0241393465E-2</v>
      </c>
      <c r="O41" s="65">
        <v>1.5581098959999999E-3</v>
      </c>
    </row>
    <row r="42" spans="2:15" x14ac:dyDescent="0.2">
      <c r="B42" s="60" t="s">
        <v>1315</v>
      </c>
      <c r="C42" s="57" t="s">
        <v>2507</v>
      </c>
      <c r="D42" s="57" t="s">
        <v>2507</v>
      </c>
      <c r="E42" s="57" t="s">
        <v>2507</v>
      </c>
      <c r="F42" s="57" t="s">
        <v>2507</v>
      </c>
      <c r="G42" s="57" t="s">
        <v>2507</v>
      </c>
      <c r="H42" s="57" t="s">
        <v>2507</v>
      </c>
      <c r="I42" s="57" t="s">
        <v>2507</v>
      </c>
      <c r="J42" s="57" t="s">
        <v>2507</v>
      </c>
      <c r="K42" s="57" t="s">
        <v>2507</v>
      </c>
      <c r="L42" s="23">
        <v>26633.83683</v>
      </c>
      <c r="M42" s="57" t="s">
        <v>2507</v>
      </c>
      <c r="N42" s="20">
        <v>0.28358733253700003</v>
      </c>
      <c r="O42" s="64">
        <v>2.1829536093999999E-2</v>
      </c>
    </row>
    <row r="43" spans="2:15" x14ac:dyDescent="0.2">
      <c r="B43" s="61" t="s">
        <v>1316</v>
      </c>
      <c r="C43" s="14" t="s">
        <v>1317</v>
      </c>
      <c r="D43" s="14" t="s">
        <v>160</v>
      </c>
      <c r="E43" s="14" t="s">
        <v>231</v>
      </c>
      <c r="F43" s="22">
        <v>1219</v>
      </c>
      <c r="G43" s="14" t="s">
        <v>1318</v>
      </c>
      <c r="H43" s="14" t="s">
        <v>49</v>
      </c>
      <c r="I43" s="24">
        <v>2000</v>
      </c>
      <c r="J43" s="27">
        <v>5575</v>
      </c>
      <c r="K43" s="24">
        <v>0</v>
      </c>
      <c r="L43" s="24">
        <v>111.5</v>
      </c>
      <c r="M43" s="13">
        <v>8.0871052400883605E-5</v>
      </c>
      <c r="N43" s="13">
        <v>1.187211132E-3</v>
      </c>
      <c r="O43" s="65">
        <v>9.1387256372371897E-5</v>
      </c>
    </row>
    <row r="44" spans="2:15" x14ac:dyDescent="0.2">
      <c r="B44" s="61" t="s">
        <v>1319</v>
      </c>
      <c r="C44" s="14" t="s">
        <v>1320</v>
      </c>
      <c r="D44" s="14" t="s">
        <v>160</v>
      </c>
      <c r="E44" s="14" t="s">
        <v>231</v>
      </c>
      <c r="F44" s="22">
        <v>259</v>
      </c>
      <c r="G44" s="14" t="s">
        <v>306</v>
      </c>
      <c r="H44" s="14" t="s">
        <v>49</v>
      </c>
      <c r="I44" s="24">
        <v>533950</v>
      </c>
      <c r="J44" s="27">
        <v>124</v>
      </c>
      <c r="K44" s="24">
        <v>0</v>
      </c>
      <c r="L44" s="24">
        <v>662.09799999999996</v>
      </c>
      <c r="M44" s="13">
        <v>1.6972138399999999E-4</v>
      </c>
      <c r="N44" s="13">
        <v>7.0497768270000004E-3</v>
      </c>
      <c r="O44" s="65">
        <v>5.4266654400000002E-4</v>
      </c>
    </row>
    <row r="45" spans="2:15" x14ac:dyDescent="0.2">
      <c r="B45" s="61" t="s">
        <v>1321</v>
      </c>
      <c r="C45" s="14" t="s">
        <v>1322</v>
      </c>
      <c r="D45" s="14" t="s">
        <v>160</v>
      </c>
      <c r="E45" s="14" t="s">
        <v>231</v>
      </c>
      <c r="F45" s="22">
        <v>1361</v>
      </c>
      <c r="G45" s="14" t="s">
        <v>306</v>
      </c>
      <c r="H45" s="14" t="s">
        <v>49</v>
      </c>
      <c r="I45" s="24">
        <v>7510</v>
      </c>
      <c r="J45" s="27">
        <v>8280</v>
      </c>
      <c r="K45" s="24">
        <v>0</v>
      </c>
      <c r="L45" s="24">
        <v>621.82799999999997</v>
      </c>
      <c r="M45" s="13">
        <v>6.0109751899999997E-4</v>
      </c>
      <c r="N45" s="13">
        <v>6.6209966270000002E-3</v>
      </c>
      <c r="O45" s="65">
        <v>5.0966058099999995E-4</v>
      </c>
    </row>
    <row r="46" spans="2:15" x14ac:dyDescent="0.2">
      <c r="B46" s="61" t="s">
        <v>1323</v>
      </c>
      <c r="C46" s="14" t="s">
        <v>1324</v>
      </c>
      <c r="D46" s="14" t="s">
        <v>160</v>
      </c>
      <c r="E46" s="14" t="s">
        <v>231</v>
      </c>
      <c r="F46" s="22">
        <v>1363</v>
      </c>
      <c r="G46" s="14" t="s">
        <v>306</v>
      </c>
      <c r="H46" s="14" t="s">
        <v>49</v>
      </c>
      <c r="I46" s="24">
        <v>7510</v>
      </c>
      <c r="J46" s="27">
        <v>29920</v>
      </c>
      <c r="K46" s="24">
        <v>52.918460000000003</v>
      </c>
      <c r="L46" s="24">
        <v>2299.9104600000001</v>
      </c>
      <c r="M46" s="13">
        <v>7.0557938499999999E-4</v>
      </c>
      <c r="N46" s="13">
        <v>2.4488603598000001E-2</v>
      </c>
      <c r="O46" s="65">
        <v>1.8850449040000001E-3</v>
      </c>
    </row>
    <row r="47" spans="2:15" x14ac:dyDescent="0.2">
      <c r="B47" s="61" t="s">
        <v>1325</v>
      </c>
      <c r="C47" s="14" t="s">
        <v>1326</v>
      </c>
      <c r="D47" s="14" t="s">
        <v>160</v>
      </c>
      <c r="E47" s="14" t="s">
        <v>231</v>
      </c>
      <c r="F47" s="22">
        <v>1930</v>
      </c>
      <c r="G47" s="14" t="s">
        <v>306</v>
      </c>
      <c r="H47" s="14" t="s">
        <v>49</v>
      </c>
      <c r="I47" s="24">
        <v>245000</v>
      </c>
      <c r="J47" s="26">
        <v>295.7</v>
      </c>
      <c r="K47" s="24">
        <v>0</v>
      </c>
      <c r="L47" s="24">
        <v>724.46500000000003</v>
      </c>
      <c r="M47" s="13">
        <v>2.67240724E-4</v>
      </c>
      <c r="N47" s="13">
        <v>7.7138377830000002E-3</v>
      </c>
      <c r="O47" s="65">
        <v>5.9378357500000005E-4</v>
      </c>
    </row>
    <row r="48" spans="2:15" x14ac:dyDescent="0.2">
      <c r="B48" s="61" t="s">
        <v>1327</v>
      </c>
      <c r="C48" s="14" t="s">
        <v>1328</v>
      </c>
      <c r="D48" s="14" t="s">
        <v>160</v>
      </c>
      <c r="E48" s="14" t="s">
        <v>231</v>
      </c>
      <c r="F48" s="22">
        <v>1831</v>
      </c>
      <c r="G48" s="14" t="s">
        <v>640</v>
      </c>
      <c r="H48" s="14" t="s">
        <v>49</v>
      </c>
      <c r="I48" s="24">
        <v>22200</v>
      </c>
      <c r="J48" s="27">
        <v>9675</v>
      </c>
      <c r="K48" s="24">
        <v>0</v>
      </c>
      <c r="L48" s="24">
        <v>2147.85</v>
      </c>
      <c r="M48" s="13">
        <v>6.2463928400000002E-4</v>
      </c>
      <c r="N48" s="13">
        <v>2.2869519554E-2</v>
      </c>
      <c r="O48" s="65">
        <v>1.7604136190000001E-3</v>
      </c>
    </row>
    <row r="49" spans="2:15" x14ac:dyDescent="0.2">
      <c r="B49" s="61" t="s">
        <v>1329</v>
      </c>
      <c r="C49" s="14" t="s">
        <v>1330</v>
      </c>
      <c r="D49" s="14" t="s">
        <v>160</v>
      </c>
      <c r="E49" s="14" t="s">
        <v>231</v>
      </c>
      <c r="F49" s="22">
        <v>224</v>
      </c>
      <c r="G49" s="14" t="s">
        <v>367</v>
      </c>
      <c r="H49" s="14" t="s">
        <v>49</v>
      </c>
      <c r="I49" s="24">
        <v>28925</v>
      </c>
      <c r="J49" s="27">
        <v>5850</v>
      </c>
      <c r="K49" s="24">
        <v>0</v>
      </c>
      <c r="L49" s="24">
        <v>1692.1125</v>
      </c>
      <c r="M49" s="13">
        <v>3.6599395900000002E-4</v>
      </c>
      <c r="N49" s="13">
        <v>1.8016993693999998E-2</v>
      </c>
      <c r="O49" s="65">
        <v>1.3868835770000001E-3</v>
      </c>
    </row>
    <row r="50" spans="2:15" x14ac:dyDescent="0.2">
      <c r="B50" s="61" t="s">
        <v>1331</v>
      </c>
      <c r="C50" s="14" t="s">
        <v>1332</v>
      </c>
      <c r="D50" s="14" t="s">
        <v>160</v>
      </c>
      <c r="E50" s="14" t="s">
        <v>231</v>
      </c>
      <c r="F50" s="22">
        <v>566</v>
      </c>
      <c r="G50" s="14" t="s">
        <v>367</v>
      </c>
      <c r="H50" s="14" t="s">
        <v>49</v>
      </c>
      <c r="I50" s="24">
        <v>3100</v>
      </c>
      <c r="J50" s="27">
        <v>9332</v>
      </c>
      <c r="K50" s="24">
        <v>0</v>
      </c>
      <c r="L50" s="24">
        <v>289.29199999999997</v>
      </c>
      <c r="M50" s="13">
        <v>5.0094525137028702E-5</v>
      </c>
      <c r="N50" s="13">
        <v>3.0802751820000001E-3</v>
      </c>
      <c r="O50" s="65">
        <v>2.3710853899999999E-4</v>
      </c>
    </row>
    <row r="51" spans="2:15" x14ac:dyDescent="0.2">
      <c r="B51" s="61" t="s">
        <v>1333</v>
      </c>
      <c r="C51" s="14" t="s">
        <v>1334</v>
      </c>
      <c r="D51" s="14" t="s">
        <v>160</v>
      </c>
      <c r="E51" s="14" t="s">
        <v>231</v>
      </c>
      <c r="F51" s="22">
        <v>373</v>
      </c>
      <c r="G51" s="14" t="s">
        <v>500</v>
      </c>
      <c r="H51" s="14" t="s">
        <v>49</v>
      </c>
      <c r="I51" s="24">
        <v>47900</v>
      </c>
      <c r="J51" s="27">
        <v>1040</v>
      </c>
      <c r="K51" s="24">
        <v>0</v>
      </c>
      <c r="L51" s="24">
        <v>498.16</v>
      </c>
      <c r="M51" s="13">
        <v>1.7501552199999999E-4</v>
      </c>
      <c r="N51" s="13">
        <v>5.3042250899999997E-3</v>
      </c>
      <c r="O51" s="65">
        <v>4.0830022900000001E-4</v>
      </c>
    </row>
    <row r="52" spans="2:15" x14ac:dyDescent="0.2">
      <c r="B52" s="61" t="s">
        <v>1335</v>
      </c>
      <c r="C52" s="14" t="s">
        <v>1336</v>
      </c>
      <c r="D52" s="14" t="s">
        <v>160</v>
      </c>
      <c r="E52" s="14" t="s">
        <v>231</v>
      </c>
      <c r="F52" s="22">
        <v>715</v>
      </c>
      <c r="G52" s="14" t="s">
        <v>500</v>
      </c>
      <c r="H52" s="14" t="s">
        <v>49</v>
      </c>
      <c r="I52" s="24">
        <v>21880</v>
      </c>
      <c r="J52" s="27">
        <v>1488</v>
      </c>
      <c r="K52" s="24">
        <v>0</v>
      </c>
      <c r="L52" s="24">
        <v>325.57440000000003</v>
      </c>
      <c r="M52" s="13">
        <v>1.03705579E-4</v>
      </c>
      <c r="N52" s="13">
        <v>3.4665968790000001E-3</v>
      </c>
      <c r="O52" s="65">
        <v>2.6684619800000002E-4</v>
      </c>
    </row>
    <row r="53" spans="2:15" x14ac:dyDescent="0.2">
      <c r="B53" s="61" t="s">
        <v>1337</v>
      </c>
      <c r="C53" s="14" t="s">
        <v>1338</v>
      </c>
      <c r="D53" s="14" t="s">
        <v>160</v>
      </c>
      <c r="E53" s="14" t="s">
        <v>231</v>
      </c>
      <c r="F53" s="22">
        <v>1096</v>
      </c>
      <c r="G53" s="14" t="s">
        <v>500</v>
      </c>
      <c r="H53" s="14" t="s">
        <v>49</v>
      </c>
      <c r="I53" s="24">
        <v>7200</v>
      </c>
      <c r="J53" s="27">
        <v>10140</v>
      </c>
      <c r="K53" s="24">
        <v>0</v>
      </c>
      <c r="L53" s="24">
        <v>730.08</v>
      </c>
      <c r="M53" s="13">
        <v>2.30094E-4</v>
      </c>
      <c r="N53" s="13">
        <v>7.7736242450000001E-3</v>
      </c>
      <c r="O53" s="65">
        <v>5.9838572300000004E-4</v>
      </c>
    </row>
    <row r="54" spans="2:15" x14ac:dyDescent="0.2">
      <c r="B54" s="61" t="s">
        <v>1339</v>
      </c>
      <c r="C54" s="14" t="s">
        <v>1340</v>
      </c>
      <c r="D54" s="14" t="s">
        <v>160</v>
      </c>
      <c r="E54" s="14" t="s">
        <v>231</v>
      </c>
      <c r="F54" s="22">
        <v>434</v>
      </c>
      <c r="G54" s="14" t="s">
        <v>500</v>
      </c>
      <c r="H54" s="14" t="s">
        <v>49</v>
      </c>
      <c r="I54" s="24">
        <v>70000</v>
      </c>
      <c r="J54" s="26">
        <v>1042.9274</v>
      </c>
      <c r="K54" s="24">
        <v>0</v>
      </c>
      <c r="L54" s="24">
        <v>730.04917999999998</v>
      </c>
      <c r="M54" s="13">
        <v>2.1701010099999999E-4</v>
      </c>
      <c r="N54" s="13">
        <v>7.7732960849999999E-3</v>
      </c>
      <c r="O54" s="65">
        <v>5.9836046200000003E-4</v>
      </c>
    </row>
    <row r="55" spans="2:15" x14ac:dyDescent="0.2">
      <c r="B55" s="61" t="s">
        <v>1341</v>
      </c>
      <c r="C55" s="14" t="s">
        <v>1342</v>
      </c>
      <c r="D55" s="14" t="s">
        <v>160</v>
      </c>
      <c r="E55" s="14" t="s">
        <v>231</v>
      </c>
      <c r="F55" s="22">
        <v>1330</v>
      </c>
      <c r="G55" s="14" t="s">
        <v>500</v>
      </c>
      <c r="H55" s="14" t="s">
        <v>49</v>
      </c>
      <c r="I55" s="24">
        <v>1000</v>
      </c>
      <c r="J55" s="27">
        <v>8105</v>
      </c>
      <c r="K55" s="24">
        <v>0</v>
      </c>
      <c r="L55" s="24">
        <v>81.05</v>
      </c>
      <c r="M55" s="13">
        <v>4.7464108946078001E-5</v>
      </c>
      <c r="N55" s="13">
        <v>8.6299069199999995E-4</v>
      </c>
      <c r="O55" s="65">
        <v>6.6429929407899095E-5</v>
      </c>
    </row>
    <row r="56" spans="2:15" x14ac:dyDescent="0.2">
      <c r="B56" s="61" t="s">
        <v>1343</v>
      </c>
      <c r="C56" s="14" t="s">
        <v>1344</v>
      </c>
      <c r="D56" s="14" t="s">
        <v>160</v>
      </c>
      <c r="E56" s="14" t="s">
        <v>231</v>
      </c>
      <c r="F56" s="22">
        <v>763</v>
      </c>
      <c r="G56" s="14" t="s">
        <v>248</v>
      </c>
      <c r="H56" s="14" t="s">
        <v>49</v>
      </c>
      <c r="I56" s="24">
        <v>1000</v>
      </c>
      <c r="J56" s="27">
        <v>16000</v>
      </c>
      <c r="K56" s="24">
        <v>0</v>
      </c>
      <c r="L56" s="24">
        <v>160</v>
      </c>
      <c r="M56" s="13">
        <v>2.8206644131438401E-5</v>
      </c>
      <c r="N56" s="13">
        <v>1.7036213550000001E-3</v>
      </c>
      <c r="O56" s="65">
        <v>1.31138663E-4</v>
      </c>
    </row>
    <row r="57" spans="2:15" x14ac:dyDescent="0.2">
      <c r="B57" s="61" t="s">
        <v>1345</v>
      </c>
      <c r="C57" s="14" t="s">
        <v>1346</v>
      </c>
      <c r="D57" s="14" t="s">
        <v>160</v>
      </c>
      <c r="E57" s="14" t="s">
        <v>231</v>
      </c>
      <c r="F57" s="22">
        <v>232</v>
      </c>
      <c r="G57" s="14" t="s">
        <v>725</v>
      </c>
      <c r="H57" s="14" t="s">
        <v>49</v>
      </c>
      <c r="I57" s="24">
        <v>481000</v>
      </c>
      <c r="J57" s="26">
        <v>150.69999999999999</v>
      </c>
      <c r="K57" s="24">
        <v>0</v>
      </c>
      <c r="L57" s="24">
        <v>724.86699999999996</v>
      </c>
      <c r="M57" s="13">
        <v>1.8568152E-4</v>
      </c>
      <c r="N57" s="13">
        <v>7.7181181319999998E-3</v>
      </c>
      <c r="O57" s="65">
        <v>5.9411306100000004E-4</v>
      </c>
    </row>
    <row r="58" spans="2:15" x14ac:dyDescent="0.2">
      <c r="B58" s="61" t="s">
        <v>1347</v>
      </c>
      <c r="C58" s="14" t="s">
        <v>1348</v>
      </c>
      <c r="D58" s="14" t="s">
        <v>160</v>
      </c>
      <c r="E58" s="14" t="s">
        <v>231</v>
      </c>
      <c r="F58" s="22">
        <v>394</v>
      </c>
      <c r="G58" s="14" t="s">
        <v>725</v>
      </c>
      <c r="H58" s="14" t="s">
        <v>49</v>
      </c>
      <c r="I58" s="24">
        <v>154900</v>
      </c>
      <c r="J58" s="26">
        <v>299.60000000000002</v>
      </c>
      <c r="K58" s="24">
        <v>0</v>
      </c>
      <c r="L58" s="24">
        <v>464.0804</v>
      </c>
      <c r="M58" s="13">
        <v>1.3782718799999999E-4</v>
      </c>
      <c r="N58" s="13">
        <v>4.9413580010000003E-3</v>
      </c>
      <c r="O58" s="65">
        <v>3.8036802199999998E-4</v>
      </c>
    </row>
    <row r="59" spans="2:15" x14ac:dyDescent="0.2">
      <c r="B59" s="61" t="s">
        <v>1349</v>
      </c>
      <c r="C59" s="14" t="s">
        <v>1350</v>
      </c>
      <c r="D59" s="14" t="s">
        <v>160</v>
      </c>
      <c r="E59" s="14" t="s">
        <v>231</v>
      </c>
      <c r="F59" s="22">
        <v>1036</v>
      </c>
      <c r="G59" s="14" t="s">
        <v>583</v>
      </c>
      <c r="H59" s="14" t="s">
        <v>49</v>
      </c>
      <c r="I59" s="24">
        <v>20075</v>
      </c>
      <c r="J59" s="27">
        <v>6944</v>
      </c>
      <c r="K59" s="24">
        <v>0</v>
      </c>
      <c r="L59" s="24">
        <v>1394.008</v>
      </c>
      <c r="M59" s="13">
        <v>1.161875572E-3</v>
      </c>
      <c r="N59" s="13">
        <v>1.4842886241999999E-2</v>
      </c>
      <c r="O59" s="65">
        <v>1.142552165E-3</v>
      </c>
    </row>
    <row r="60" spans="2:15" x14ac:dyDescent="0.2">
      <c r="B60" s="61" t="s">
        <v>1351</v>
      </c>
      <c r="C60" s="14" t="s">
        <v>1352</v>
      </c>
      <c r="D60" s="14" t="s">
        <v>160</v>
      </c>
      <c r="E60" s="14" t="s">
        <v>231</v>
      </c>
      <c r="F60" s="22">
        <v>1621</v>
      </c>
      <c r="G60" s="14" t="s">
        <v>583</v>
      </c>
      <c r="H60" s="14" t="s">
        <v>49</v>
      </c>
      <c r="I60" s="24">
        <v>1330</v>
      </c>
      <c r="J60" s="27">
        <v>39900</v>
      </c>
      <c r="K60" s="24">
        <v>0</v>
      </c>
      <c r="L60" s="24">
        <v>530.66999999999996</v>
      </c>
      <c r="M60" s="13">
        <v>8.09581648378846E-5</v>
      </c>
      <c r="N60" s="13">
        <v>5.6503796539999996E-3</v>
      </c>
      <c r="O60" s="65">
        <v>4.3494596699999999E-4</v>
      </c>
    </row>
    <row r="61" spans="2:15" x14ac:dyDescent="0.2">
      <c r="B61" s="61" t="s">
        <v>1353</v>
      </c>
      <c r="C61" s="14" t="s">
        <v>1354</v>
      </c>
      <c r="D61" s="14" t="s">
        <v>160</v>
      </c>
      <c r="E61" s="14" t="s">
        <v>231</v>
      </c>
      <c r="F61" s="22">
        <v>288</v>
      </c>
      <c r="G61" s="14" t="s">
        <v>469</v>
      </c>
      <c r="H61" s="14" t="s">
        <v>49</v>
      </c>
      <c r="I61" s="24">
        <v>1000</v>
      </c>
      <c r="J61" s="27">
        <v>10760</v>
      </c>
      <c r="K61" s="24">
        <v>0</v>
      </c>
      <c r="L61" s="24">
        <v>107.6</v>
      </c>
      <c r="M61" s="13">
        <v>8.2024031564815905E-5</v>
      </c>
      <c r="N61" s="13">
        <v>1.1456853610000001E-3</v>
      </c>
      <c r="O61" s="65">
        <v>8.81907514409616E-5</v>
      </c>
    </row>
    <row r="62" spans="2:15" x14ac:dyDescent="0.2">
      <c r="B62" s="61" t="s">
        <v>1355</v>
      </c>
      <c r="C62" s="14" t="s">
        <v>1356</v>
      </c>
      <c r="D62" s="14" t="s">
        <v>160</v>
      </c>
      <c r="E62" s="14" t="s">
        <v>231</v>
      </c>
      <c r="F62" s="22">
        <v>1585</v>
      </c>
      <c r="G62" s="14" t="s">
        <v>469</v>
      </c>
      <c r="H62" s="14" t="s">
        <v>49</v>
      </c>
      <c r="I62" s="24">
        <v>42460</v>
      </c>
      <c r="J62" s="27">
        <v>1562</v>
      </c>
      <c r="K62" s="24">
        <v>0</v>
      </c>
      <c r="L62" s="24">
        <v>663.22519999999997</v>
      </c>
      <c r="M62" s="13">
        <v>4.6421594699999998E-4</v>
      </c>
      <c r="N62" s="13">
        <v>7.061778839E-3</v>
      </c>
      <c r="O62" s="65">
        <v>5.4359041600000001E-4</v>
      </c>
    </row>
    <row r="63" spans="2:15" x14ac:dyDescent="0.2">
      <c r="B63" s="61" t="s">
        <v>1357</v>
      </c>
      <c r="C63" s="14" t="s">
        <v>1358</v>
      </c>
      <c r="D63" s="14" t="s">
        <v>160</v>
      </c>
      <c r="E63" s="14" t="s">
        <v>231</v>
      </c>
      <c r="F63" s="22">
        <v>258</v>
      </c>
      <c r="G63" s="14" t="s">
        <v>469</v>
      </c>
      <c r="H63" s="14" t="s">
        <v>49</v>
      </c>
      <c r="I63" s="24">
        <v>100</v>
      </c>
      <c r="J63" s="27">
        <v>26550</v>
      </c>
      <c r="K63" s="24">
        <v>0</v>
      </c>
      <c r="L63" s="24">
        <v>26.55</v>
      </c>
      <c r="M63" s="13">
        <v>1.1646865636284001E-5</v>
      </c>
      <c r="N63" s="13">
        <v>2.8269466799999999E-4</v>
      </c>
      <c r="O63" s="65">
        <v>2.17608220330626E-5</v>
      </c>
    </row>
    <row r="64" spans="2:15" x14ac:dyDescent="0.2">
      <c r="B64" s="61" t="s">
        <v>1359</v>
      </c>
      <c r="C64" s="14" t="s">
        <v>1360</v>
      </c>
      <c r="D64" s="14" t="s">
        <v>160</v>
      </c>
      <c r="E64" s="14" t="s">
        <v>231</v>
      </c>
      <c r="F64" s="22">
        <v>1616</v>
      </c>
      <c r="G64" s="14" t="s">
        <v>854</v>
      </c>
      <c r="H64" s="14" t="s">
        <v>49</v>
      </c>
      <c r="I64" s="24">
        <v>92800</v>
      </c>
      <c r="J64" s="27">
        <v>1064</v>
      </c>
      <c r="K64" s="24">
        <v>0</v>
      </c>
      <c r="L64" s="24">
        <v>987.39200000000005</v>
      </c>
      <c r="M64" s="13">
        <v>7.4180644199999999E-4</v>
      </c>
      <c r="N64" s="13">
        <v>1.0513388109E-2</v>
      </c>
      <c r="O64" s="65">
        <v>8.0928292200000004E-4</v>
      </c>
    </row>
    <row r="65" spans="2:15" x14ac:dyDescent="0.2">
      <c r="B65" s="61" t="s">
        <v>1361</v>
      </c>
      <c r="C65" s="14" t="s">
        <v>1362</v>
      </c>
      <c r="D65" s="14" t="s">
        <v>160</v>
      </c>
      <c r="E65" s="14" t="s">
        <v>231</v>
      </c>
      <c r="F65" s="22">
        <v>1896</v>
      </c>
      <c r="G65" s="14" t="s">
        <v>854</v>
      </c>
      <c r="H65" s="14" t="s">
        <v>49</v>
      </c>
      <c r="I65" s="24">
        <v>20000</v>
      </c>
      <c r="J65" s="26">
        <v>459.3</v>
      </c>
      <c r="K65" s="24">
        <v>0</v>
      </c>
      <c r="L65" s="24">
        <v>91.86</v>
      </c>
      <c r="M65" s="13">
        <v>6.9562797815728205E-5</v>
      </c>
      <c r="N65" s="13">
        <v>9.7809161000000011E-4</v>
      </c>
      <c r="O65" s="65">
        <v>7.5289985384449198E-5</v>
      </c>
    </row>
    <row r="66" spans="2:15" x14ac:dyDescent="0.2">
      <c r="B66" s="61" t="s">
        <v>1363</v>
      </c>
      <c r="C66" s="14" t="s">
        <v>1364</v>
      </c>
      <c r="D66" s="14" t="s">
        <v>160</v>
      </c>
      <c r="E66" s="14" t="s">
        <v>231</v>
      </c>
      <c r="F66" s="22">
        <v>126</v>
      </c>
      <c r="G66" s="14" t="s">
        <v>338</v>
      </c>
      <c r="H66" s="14" t="s">
        <v>49</v>
      </c>
      <c r="I66" s="24">
        <v>13759.02</v>
      </c>
      <c r="J66" s="27">
        <v>1210</v>
      </c>
      <c r="K66" s="24">
        <v>0</v>
      </c>
      <c r="L66" s="24">
        <v>166.48414</v>
      </c>
      <c r="M66" s="13">
        <v>7.3913228928475198E-5</v>
      </c>
      <c r="N66" s="13">
        <v>1.772662101E-3</v>
      </c>
      <c r="O66" s="65">
        <v>1.3645317199999999E-4</v>
      </c>
    </row>
    <row r="67" spans="2:15" x14ac:dyDescent="0.2">
      <c r="B67" s="61" t="s">
        <v>1365</v>
      </c>
      <c r="C67" s="14" t="s">
        <v>1366</v>
      </c>
      <c r="D67" s="14" t="s">
        <v>160</v>
      </c>
      <c r="E67" s="14" t="s">
        <v>231</v>
      </c>
      <c r="F67" s="22">
        <v>390</v>
      </c>
      <c r="G67" s="14" t="s">
        <v>232</v>
      </c>
      <c r="H67" s="14" t="s">
        <v>49</v>
      </c>
      <c r="I67" s="24">
        <v>300</v>
      </c>
      <c r="J67" s="27">
        <v>3024</v>
      </c>
      <c r="K67" s="24">
        <v>0</v>
      </c>
      <c r="L67" s="24">
        <v>9.0719999999999992</v>
      </c>
      <c r="M67" s="13">
        <v>1.6692403385148199E-6</v>
      </c>
      <c r="N67" s="13">
        <v>9.6595330864336802E-5</v>
      </c>
      <c r="O67" s="65">
        <v>7.4355622404498497E-6</v>
      </c>
    </row>
    <row r="68" spans="2:15" x14ac:dyDescent="0.2">
      <c r="B68" s="61" t="s">
        <v>1367</v>
      </c>
      <c r="C68" s="14" t="s">
        <v>1368</v>
      </c>
      <c r="D68" s="14" t="s">
        <v>160</v>
      </c>
      <c r="E68" s="14" t="s">
        <v>231</v>
      </c>
      <c r="F68" s="22">
        <v>416</v>
      </c>
      <c r="G68" s="14" t="s">
        <v>232</v>
      </c>
      <c r="H68" s="14" t="s">
        <v>49</v>
      </c>
      <c r="I68" s="24">
        <v>13450</v>
      </c>
      <c r="J68" s="27">
        <v>15730</v>
      </c>
      <c r="K68" s="24">
        <v>0</v>
      </c>
      <c r="L68" s="24">
        <v>2115.6849999999999</v>
      </c>
      <c r="M68" s="13">
        <v>7.5913139099999998E-4</v>
      </c>
      <c r="N68" s="13">
        <v>2.2527038422999999E-2</v>
      </c>
      <c r="O68" s="65">
        <v>1.73405065E-3</v>
      </c>
    </row>
    <row r="69" spans="2:15" x14ac:dyDescent="0.2">
      <c r="B69" s="61" t="s">
        <v>1369</v>
      </c>
      <c r="C69" s="14" t="s">
        <v>1370</v>
      </c>
      <c r="D69" s="14" t="s">
        <v>160</v>
      </c>
      <c r="E69" s="14" t="s">
        <v>231</v>
      </c>
      <c r="F69" s="22">
        <v>613</v>
      </c>
      <c r="G69" s="14" t="s">
        <v>232</v>
      </c>
      <c r="H69" s="14" t="s">
        <v>49</v>
      </c>
      <c r="I69" s="24">
        <v>200</v>
      </c>
      <c r="J69" s="27">
        <v>76070</v>
      </c>
      <c r="K69" s="24">
        <v>0</v>
      </c>
      <c r="L69" s="24">
        <v>152.13999999999999</v>
      </c>
      <c r="M69" s="13">
        <v>3.8162840841872297E-5</v>
      </c>
      <c r="N69" s="13">
        <v>1.619930956E-3</v>
      </c>
      <c r="O69" s="65">
        <v>1.2469647600000001E-4</v>
      </c>
    </row>
    <row r="70" spans="2:15" x14ac:dyDescent="0.2">
      <c r="B70" s="61" t="s">
        <v>1371</v>
      </c>
      <c r="C70" s="14" t="s">
        <v>1372</v>
      </c>
      <c r="D70" s="14" t="s">
        <v>160</v>
      </c>
      <c r="E70" s="14" t="s">
        <v>231</v>
      </c>
      <c r="F70" s="22">
        <v>1450</v>
      </c>
      <c r="G70" s="14" t="s">
        <v>232</v>
      </c>
      <c r="H70" s="14" t="s">
        <v>49</v>
      </c>
      <c r="I70" s="24">
        <v>2500</v>
      </c>
      <c r="J70" s="27">
        <v>8550</v>
      </c>
      <c r="K70" s="24">
        <v>0</v>
      </c>
      <c r="L70" s="24">
        <v>213.75</v>
      </c>
      <c r="M70" s="13">
        <v>6.8304066315926195E-5</v>
      </c>
      <c r="N70" s="13">
        <v>2.2759316540000001E-3</v>
      </c>
      <c r="O70" s="65">
        <v>1.7519305800000001E-4</v>
      </c>
    </row>
    <row r="71" spans="2:15" x14ac:dyDescent="0.2">
      <c r="B71" s="61" t="s">
        <v>1373</v>
      </c>
      <c r="C71" s="14" t="s">
        <v>1374</v>
      </c>
      <c r="D71" s="14" t="s">
        <v>160</v>
      </c>
      <c r="E71" s="14" t="s">
        <v>231</v>
      </c>
      <c r="F71" s="22">
        <v>1514</v>
      </c>
      <c r="G71" s="14" t="s">
        <v>232</v>
      </c>
      <c r="H71" s="14" t="s">
        <v>49</v>
      </c>
      <c r="I71" s="24">
        <v>11400</v>
      </c>
      <c r="J71" s="26">
        <v>857.8</v>
      </c>
      <c r="K71" s="24">
        <v>0</v>
      </c>
      <c r="L71" s="24">
        <v>97.789199999999994</v>
      </c>
      <c r="M71" s="13">
        <v>5.1864566185705901E-5</v>
      </c>
      <c r="N71" s="13">
        <v>1.0412235589999999E-3</v>
      </c>
      <c r="O71" s="65">
        <v>8.0149656420171794E-5</v>
      </c>
    </row>
    <row r="72" spans="2:15" x14ac:dyDescent="0.2">
      <c r="B72" s="61" t="s">
        <v>1375</v>
      </c>
      <c r="C72" s="14" t="s">
        <v>1376</v>
      </c>
      <c r="D72" s="14" t="s">
        <v>160</v>
      </c>
      <c r="E72" s="14" t="s">
        <v>231</v>
      </c>
      <c r="F72" s="22">
        <v>1357</v>
      </c>
      <c r="G72" s="14" t="s">
        <v>232</v>
      </c>
      <c r="H72" s="14" t="s">
        <v>49</v>
      </c>
      <c r="I72" s="24">
        <v>19668</v>
      </c>
      <c r="J72" s="27">
        <v>1700</v>
      </c>
      <c r="K72" s="24">
        <v>0</v>
      </c>
      <c r="L72" s="24">
        <v>334.35599999999999</v>
      </c>
      <c r="M72" s="13">
        <v>1.01198673E-4</v>
      </c>
      <c r="N72" s="13">
        <v>3.560100137E-3</v>
      </c>
      <c r="O72" s="65">
        <v>2.7404374399999997E-4</v>
      </c>
    </row>
    <row r="73" spans="2:15" x14ac:dyDescent="0.2">
      <c r="B73" s="61" t="s">
        <v>1377</v>
      </c>
      <c r="C73" s="14" t="s">
        <v>1378</v>
      </c>
      <c r="D73" s="14" t="s">
        <v>160</v>
      </c>
      <c r="E73" s="14" t="s">
        <v>231</v>
      </c>
      <c r="F73" s="22">
        <v>1212</v>
      </c>
      <c r="G73" s="14" t="s">
        <v>1379</v>
      </c>
      <c r="H73" s="14" t="s">
        <v>49</v>
      </c>
      <c r="I73" s="24">
        <v>320</v>
      </c>
      <c r="J73" s="27">
        <v>4109</v>
      </c>
      <c r="K73" s="24">
        <v>0</v>
      </c>
      <c r="L73" s="24">
        <v>13.1488</v>
      </c>
      <c r="M73" s="13">
        <v>2.9167629768129298E-6</v>
      </c>
      <c r="N73" s="13">
        <v>1.4000360300000001E-4</v>
      </c>
      <c r="O73" s="65">
        <v>1.0776975395417399E-5</v>
      </c>
    </row>
    <row r="74" spans="2:15" x14ac:dyDescent="0.2">
      <c r="B74" s="61" t="s">
        <v>1380</v>
      </c>
      <c r="C74" s="14" t="s">
        <v>1381</v>
      </c>
      <c r="D74" s="14" t="s">
        <v>160</v>
      </c>
      <c r="E74" s="14" t="s">
        <v>231</v>
      </c>
      <c r="F74" s="22">
        <v>1908</v>
      </c>
      <c r="G74" s="14" t="s">
        <v>1382</v>
      </c>
      <c r="H74" s="14" t="s">
        <v>49</v>
      </c>
      <c r="I74" s="24">
        <v>27700</v>
      </c>
      <c r="J74" s="27">
        <v>7154</v>
      </c>
      <c r="K74" s="24">
        <v>0</v>
      </c>
      <c r="L74" s="24">
        <v>1981.6579999999999</v>
      </c>
      <c r="M74" s="13">
        <v>5.7180695999999997E-4</v>
      </c>
      <c r="N74" s="13">
        <v>2.1099968052000002E-2</v>
      </c>
      <c r="O74" s="65">
        <v>1.6241998889999999E-3</v>
      </c>
    </row>
    <row r="75" spans="2:15" x14ac:dyDescent="0.2">
      <c r="B75" s="61" t="s">
        <v>1383</v>
      </c>
      <c r="C75" s="14" t="s">
        <v>1384</v>
      </c>
      <c r="D75" s="14" t="s">
        <v>160</v>
      </c>
      <c r="E75" s="14" t="s">
        <v>231</v>
      </c>
      <c r="F75" s="22">
        <v>1445</v>
      </c>
      <c r="G75" s="14" t="s">
        <v>1382</v>
      </c>
      <c r="H75" s="14" t="s">
        <v>49</v>
      </c>
      <c r="I75" s="24">
        <v>900</v>
      </c>
      <c r="J75" s="27">
        <v>20210</v>
      </c>
      <c r="K75" s="24">
        <v>0</v>
      </c>
      <c r="L75" s="24">
        <v>181.89</v>
      </c>
      <c r="M75" s="13">
        <v>6.5332988084787402E-5</v>
      </c>
      <c r="N75" s="13">
        <v>1.9366980519999999E-3</v>
      </c>
      <c r="O75" s="65">
        <v>1.4908007200000001E-4</v>
      </c>
    </row>
    <row r="76" spans="2:15" x14ac:dyDescent="0.2">
      <c r="B76" s="61" t="s">
        <v>1385</v>
      </c>
      <c r="C76" s="14" t="s">
        <v>1386</v>
      </c>
      <c r="D76" s="14" t="s">
        <v>160</v>
      </c>
      <c r="E76" s="14" t="s">
        <v>231</v>
      </c>
      <c r="F76" s="22">
        <v>777</v>
      </c>
      <c r="G76" s="14" t="s">
        <v>1382</v>
      </c>
      <c r="H76" s="14" t="s">
        <v>49</v>
      </c>
      <c r="I76" s="24">
        <v>14465</v>
      </c>
      <c r="J76" s="27">
        <v>1709</v>
      </c>
      <c r="K76" s="24">
        <v>0</v>
      </c>
      <c r="L76" s="24">
        <v>247.20685</v>
      </c>
      <c r="M76" s="13">
        <v>5.4448148963751603E-5</v>
      </c>
      <c r="N76" s="13">
        <v>2.6321679300000001E-3</v>
      </c>
      <c r="O76" s="65">
        <v>2.0261484999999999E-4</v>
      </c>
    </row>
    <row r="77" spans="2:15" x14ac:dyDescent="0.2">
      <c r="B77" s="61" t="s">
        <v>1387</v>
      </c>
      <c r="C77" s="14" t="s">
        <v>1388</v>
      </c>
      <c r="D77" s="14" t="s">
        <v>160</v>
      </c>
      <c r="E77" s="14" t="s">
        <v>231</v>
      </c>
      <c r="F77" s="22">
        <v>161</v>
      </c>
      <c r="G77" s="14" t="s">
        <v>775</v>
      </c>
      <c r="H77" s="14" t="s">
        <v>49</v>
      </c>
      <c r="I77" s="24">
        <v>35050</v>
      </c>
      <c r="J77" s="27">
        <v>4651</v>
      </c>
      <c r="K77" s="24">
        <v>0</v>
      </c>
      <c r="L77" s="24">
        <v>1630.1755000000001</v>
      </c>
      <c r="M77" s="13">
        <v>4.9007455700000001E-4</v>
      </c>
      <c r="N77" s="13">
        <v>1.735751122E-2</v>
      </c>
      <c r="O77" s="65">
        <v>1.3361189800000001E-3</v>
      </c>
    </row>
    <row r="78" spans="2:15" x14ac:dyDescent="0.2">
      <c r="B78" s="61" t="s">
        <v>1389</v>
      </c>
      <c r="C78" s="14" t="s">
        <v>1390</v>
      </c>
      <c r="D78" s="14" t="s">
        <v>160</v>
      </c>
      <c r="E78" s="14" t="s">
        <v>231</v>
      </c>
      <c r="F78" s="22">
        <v>1110</v>
      </c>
      <c r="G78" s="14" t="s">
        <v>775</v>
      </c>
      <c r="H78" s="14" t="s">
        <v>49</v>
      </c>
      <c r="I78" s="24">
        <v>1400</v>
      </c>
      <c r="J78" s="27">
        <v>19210</v>
      </c>
      <c r="K78" s="24">
        <v>0</v>
      </c>
      <c r="L78" s="24">
        <v>268.94</v>
      </c>
      <c r="M78" s="13">
        <v>5.9489807759961003E-5</v>
      </c>
      <c r="N78" s="13">
        <v>2.8635745459999998E-3</v>
      </c>
      <c r="O78" s="65">
        <v>2.20427701E-4</v>
      </c>
    </row>
    <row r="79" spans="2:15" x14ac:dyDescent="0.2">
      <c r="B79" s="61" t="s">
        <v>1391</v>
      </c>
      <c r="C79" s="14" t="s">
        <v>1392</v>
      </c>
      <c r="D79" s="14" t="s">
        <v>160</v>
      </c>
      <c r="E79" s="14" t="s">
        <v>231</v>
      </c>
      <c r="F79" s="22">
        <v>445</v>
      </c>
      <c r="G79" s="14" t="s">
        <v>775</v>
      </c>
      <c r="H79" s="14" t="s">
        <v>49</v>
      </c>
      <c r="I79" s="24">
        <v>5600</v>
      </c>
      <c r="J79" s="27">
        <v>6799</v>
      </c>
      <c r="K79" s="24">
        <v>0</v>
      </c>
      <c r="L79" s="24">
        <v>380.74400000000003</v>
      </c>
      <c r="M79" s="13">
        <v>8.8158327822913094E-5</v>
      </c>
      <c r="N79" s="13">
        <v>4.0540225580000004E-3</v>
      </c>
      <c r="O79" s="65">
        <v>3.1206412099999998E-4</v>
      </c>
    </row>
    <row r="80" spans="2:15" x14ac:dyDescent="0.2">
      <c r="B80" s="61" t="s">
        <v>1393</v>
      </c>
      <c r="C80" s="14" t="s">
        <v>1394</v>
      </c>
      <c r="D80" s="14" t="s">
        <v>160</v>
      </c>
      <c r="E80" s="14" t="s">
        <v>231</v>
      </c>
      <c r="F80" s="22">
        <v>256</v>
      </c>
      <c r="G80" s="14" t="s">
        <v>775</v>
      </c>
      <c r="H80" s="14" t="s">
        <v>49</v>
      </c>
      <c r="I80" s="24">
        <v>2900</v>
      </c>
      <c r="J80" s="27">
        <v>24050</v>
      </c>
      <c r="K80" s="24">
        <v>0</v>
      </c>
      <c r="L80" s="24">
        <v>697.45</v>
      </c>
      <c r="M80" s="13">
        <v>1.8913865400000001E-4</v>
      </c>
      <c r="N80" s="13">
        <v>7.4261919649999996E-3</v>
      </c>
      <c r="O80" s="65">
        <v>5.7164163099999998E-4</v>
      </c>
    </row>
    <row r="81" spans="2:15" x14ac:dyDescent="0.2">
      <c r="B81" s="61" t="s">
        <v>1395</v>
      </c>
      <c r="C81" s="14" t="s">
        <v>1396</v>
      </c>
      <c r="D81" s="14" t="s">
        <v>160</v>
      </c>
      <c r="E81" s="14" t="s">
        <v>231</v>
      </c>
      <c r="F81" s="22">
        <v>2367</v>
      </c>
      <c r="G81" s="14" t="s">
        <v>1397</v>
      </c>
      <c r="H81" s="14" t="s">
        <v>49</v>
      </c>
      <c r="I81" s="24">
        <v>2200</v>
      </c>
      <c r="J81" s="26">
        <v>509.6</v>
      </c>
      <c r="K81" s="24">
        <v>0</v>
      </c>
      <c r="L81" s="24">
        <v>11.2112</v>
      </c>
      <c r="M81" s="13">
        <v>1.11357622016698E-5</v>
      </c>
      <c r="N81" s="13">
        <v>1.19372748E-4</v>
      </c>
      <c r="O81" s="65">
        <v>9.1888861761608703E-6</v>
      </c>
    </row>
    <row r="82" spans="2:15" x14ac:dyDescent="0.2">
      <c r="B82" s="61" t="s">
        <v>1398</v>
      </c>
      <c r="C82" s="14" t="s">
        <v>1399</v>
      </c>
      <c r="D82" s="14" t="s">
        <v>160</v>
      </c>
      <c r="E82" s="14" t="s">
        <v>231</v>
      </c>
      <c r="F82" s="22">
        <v>1773</v>
      </c>
      <c r="G82" s="14" t="s">
        <v>1397</v>
      </c>
      <c r="H82" s="14" t="s">
        <v>49</v>
      </c>
      <c r="I82" s="24">
        <v>900</v>
      </c>
      <c r="J82" s="27">
        <v>1320</v>
      </c>
      <c r="K82" s="24">
        <v>0</v>
      </c>
      <c r="L82" s="24">
        <v>11.88</v>
      </c>
      <c r="M82" s="13">
        <v>4.4923612338815197E-6</v>
      </c>
      <c r="N82" s="13">
        <v>1.26493885E-4</v>
      </c>
      <c r="O82" s="65">
        <v>9.7370457910652807E-6</v>
      </c>
    </row>
    <row r="83" spans="2:15" x14ac:dyDescent="0.2">
      <c r="B83" s="61" t="s">
        <v>1400</v>
      </c>
      <c r="C83" s="14" t="s">
        <v>1401</v>
      </c>
      <c r="D83" s="14" t="s">
        <v>160</v>
      </c>
      <c r="E83" s="14" t="s">
        <v>231</v>
      </c>
      <c r="F83" s="22">
        <v>2026</v>
      </c>
      <c r="G83" s="14" t="s">
        <v>1038</v>
      </c>
      <c r="H83" s="14" t="s">
        <v>49</v>
      </c>
      <c r="I83" s="24">
        <v>2200</v>
      </c>
      <c r="J83" s="27">
        <v>3514</v>
      </c>
      <c r="K83" s="24">
        <v>0</v>
      </c>
      <c r="L83" s="24">
        <v>77.308000000000007</v>
      </c>
      <c r="M83" s="13">
        <v>4.4812855912104101E-5</v>
      </c>
      <c r="N83" s="13">
        <v>8.2314724799999997E-4</v>
      </c>
      <c r="O83" s="65">
        <v>6.3362923907043299E-5</v>
      </c>
    </row>
    <row r="84" spans="2:15" x14ac:dyDescent="0.2">
      <c r="B84" s="61" t="s">
        <v>1402</v>
      </c>
      <c r="C84" s="14" t="s">
        <v>1403</v>
      </c>
      <c r="D84" s="14" t="s">
        <v>160</v>
      </c>
      <c r="E84" s="14" t="s">
        <v>231</v>
      </c>
      <c r="F84" s="22">
        <v>2066</v>
      </c>
      <c r="G84" s="14" t="s">
        <v>439</v>
      </c>
      <c r="H84" s="14" t="s">
        <v>49</v>
      </c>
      <c r="I84" s="24">
        <v>108640</v>
      </c>
      <c r="J84" s="27">
        <v>1494</v>
      </c>
      <c r="K84" s="24">
        <v>0</v>
      </c>
      <c r="L84" s="24">
        <v>1623.0816</v>
      </c>
      <c r="M84" s="13">
        <v>6.5708139900000004E-4</v>
      </c>
      <c r="N84" s="13">
        <v>1.7281977973E-2</v>
      </c>
      <c r="O84" s="65">
        <v>1.330304702E-3</v>
      </c>
    </row>
    <row r="85" spans="2:15" x14ac:dyDescent="0.2">
      <c r="B85" s="61" t="s">
        <v>1404</v>
      </c>
      <c r="C85" s="14" t="s">
        <v>1405</v>
      </c>
      <c r="D85" s="14" t="s">
        <v>160</v>
      </c>
      <c r="E85" s="14" t="s">
        <v>231</v>
      </c>
      <c r="F85" s="22">
        <v>2095</v>
      </c>
      <c r="G85" s="14" t="s">
        <v>439</v>
      </c>
      <c r="H85" s="14" t="s">
        <v>49</v>
      </c>
      <c r="I85" s="24">
        <v>19780</v>
      </c>
      <c r="J85" s="27">
        <v>1798</v>
      </c>
      <c r="K85" s="24">
        <v>0</v>
      </c>
      <c r="L85" s="24">
        <v>355.64440000000002</v>
      </c>
      <c r="M85" s="13">
        <v>1.06198845E-4</v>
      </c>
      <c r="N85" s="13">
        <v>3.786771217E-3</v>
      </c>
      <c r="O85" s="65">
        <v>2.9149207100000001E-4</v>
      </c>
    </row>
    <row r="86" spans="2:15" x14ac:dyDescent="0.2">
      <c r="B86" s="60" t="s">
        <v>1406</v>
      </c>
      <c r="C86" s="57" t="s">
        <v>2507</v>
      </c>
      <c r="D86" s="57" t="s">
        <v>2507</v>
      </c>
      <c r="E86" s="57" t="s">
        <v>2507</v>
      </c>
      <c r="F86" s="57" t="s">
        <v>2507</v>
      </c>
      <c r="G86" s="57" t="s">
        <v>2507</v>
      </c>
      <c r="H86" s="57" t="s">
        <v>2507</v>
      </c>
      <c r="I86" s="57" t="s">
        <v>2507</v>
      </c>
      <c r="J86" s="57" t="s">
        <v>2507</v>
      </c>
      <c r="K86" s="57" t="s">
        <v>2507</v>
      </c>
      <c r="L86" s="23">
        <v>9447.3311400000002</v>
      </c>
      <c r="M86" s="57" t="s">
        <v>2507</v>
      </c>
      <c r="N86" s="20">
        <v>0.10059171927299999</v>
      </c>
      <c r="O86" s="64">
        <v>7.7431898909999996E-3</v>
      </c>
    </row>
    <row r="87" spans="2:15" x14ac:dyDescent="0.2">
      <c r="B87" s="61" t="s">
        <v>1407</v>
      </c>
      <c r="C87" s="14" t="s">
        <v>1408</v>
      </c>
      <c r="D87" s="14" t="s">
        <v>160</v>
      </c>
      <c r="E87" s="14" t="s">
        <v>231</v>
      </c>
      <c r="F87" s="22">
        <v>424</v>
      </c>
      <c r="G87" s="14" t="s">
        <v>1318</v>
      </c>
      <c r="H87" s="14" t="s">
        <v>49</v>
      </c>
      <c r="I87" s="24">
        <v>900</v>
      </c>
      <c r="J87" s="26">
        <v>775.4</v>
      </c>
      <c r="K87" s="24">
        <v>0</v>
      </c>
      <c r="L87" s="24">
        <v>6.9786000000000001</v>
      </c>
      <c r="M87" s="13">
        <v>5.5758074299999997E-4</v>
      </c>
      <c r="N87" s="13">
        <v>7.4305574952586098E-5</v>
      </c>
      <c r="O87" s="65">
        <v>5.7197767472666802E-6</v>
      </c>
    </row>
    <row r="88" spans="2:15" x14ac:dyDescent="0.2">
      <c r="B88" s="61" t="s">
        <v>1409</v>
      </c>
      <c r="C88" s="14" t="s">
        <v>1410</v>
      </c>
      <c r="D88" s="14" t="s">
        <v>160</v>
      </c>
      <c r="E88" s="14" t="s">
        <v>231</v>
      </c>
      <c r="F88" s="22">
        <v>1893</v>
      </c>
      <c r="G88" s="14" t="s">
        <v>1318</v>
      </c>
      <c r="H88" s="14" t="s">
        <v>49</v>
      </c>
      <c r="I88" s="24">
        <v>2000</v>
      </c>
      <c r="J88" s="27">
        <v>1057</v>
      </c>
      <c r="K88" s="24">
        <v>0</v>
      </c>
      <c r="L88" s="24">
        <v>21.14</v>
      </c>
      <c r="M88" s="13">
        <v>3.9353980700000002E-4</v>
      </c>
      <c r="N88" s="13">
        <v>2.25090971E-4</v>
      </c>
      <c r="O88" s="65">
        <v>1.7326695961542099E-5</v>
      </c>
    </row>
    <row r="89" spans="2:15" x14ac:dyDescent="0.2">
      <c r="B89" s="61" t="s">
        <v>1411</v>
      </c>
      <c r="C89" s="14" t="s">
        <v>1412</v>
      </c>
      <c r="D89" s="14" t="s">
        <v>160</v>
      </c>
      <c r="E89" s="14" t="s">
        <v>231</v>
      </c>
      <c r="F89" s="22">
        <v>2304</v>
      </c>
      <c r="G89" s="14" t="s">
        <v>1318</v>
      </c>
      <c r="H89" s="14" t="s">
        <v>49</v>
      </c>
      <c r="I89" s="24">
        <v>7650</v>
      </c>
      <c r="J89" s="26">
        <v>123.9</v>
      </c>
      <c r="K89" s="24">
        <v>0</v>
      </c>
      <c r="L89" s="24">
        <v>9.4783500000000007</v>
      </c>
      <c r="M89" s="13">
        <v>4.6458199900000001E-4</v>
      </c>
      <c r="N89" s="13">
        <v>1.00921996E-4</v>
      </c>
      <c r="O89" s="65">
        <v>7.7686134658033308E-6</v>
      </c>
    </row>
    <row r="90" spans="2:15" x14ac:dyDescent="0.2">
      <c r="B90" s="61" t="s">
        <v>1413</v>
      </c>
      <c r="C90" s="14" t="s">
        <v>1414</v>
      </c>
      <c r="D90" s="14" t="s">
        <v>160</v>
      </c>
      <c r="E90" s="14" t="s">
        <v>231</v>
      </c>
      <c r="F90" s="22">
        <v>1944</v>
      </c>
      <c r="G90" s="14" t="s">
        <v>526</v>
      </c>
      <c r="H90" s="14" t="s">
        <v>49</v>
      </c>
      <c r="I90" s="24">
        <v>1522</v>
      </c>
      <c r="J90" s="26">
        <v>535.79999999999995</v>
      </c>
      <c r="K90" s="24">
        <v>0</v>
      </c>
      <c r="L90" s="24">
        <v>8.1548800000000004</v>
      </c>
      <c r="M90" s="13">
        <v>3.4969356206110699E-5</v>
      </c>
      <c r="N90" s="13">
        <v>8.6830173253853898E-5</v>
      </c>
      <c r="O90" s="65">
        <v>6.6838754192459898E-6</v>
      </c>
    </row>
    <row r="91" spans="2:15" x14ac:dyDescent="0.2">
      <c r="B91" s="61" t="s">
        <v>1415</v>
      </c>
      <c r="C91" s="14" t="s">
        <v>1416</v>
      </c>
      <c r="D91" s="14" t="s">
        <v>160</v>
      </c>
      <c r="E91" s="14" t="s">
        <v>231</v>
      </c>
      <c r="F91" s="22">
        <v>265</v>
      </c>
      <c r="G91" s="14" t="s">
        <v>696</v>
      </c>
      <c r="H91" s="14" t="s">
        <v>49</v>
      </c>
      <c r="I91" s="24">
        <v>15330</v>
      </c>
      <c r="J91" s="27">
        <v>2481</v>
      </c>
      <c r="K91" s="24">
        <v>0</v>
      </c>
      <c r="L91" s="24">
        <v>380.33730000000003</v>
      </c>
      <c r="M91" s="13">
        <v>6.1814977199999997E-4</v>
      </c>
      <c r="N91" s="13">
        <v>4.0496921659999999E-3</v>
      </c>
      <c r="O91" s="65">
        <v>3.1173078299999999E-4</v>
      </c>
    </row>
    <row r="92" spans="2:15" x14ac:dyDescent="0.2">
      <c r="B92" s="61" t="s">
        <v>1417</v>
      </c>
      <c r="C92" s="14" t="s">
        <v>1418</v>
      </c>
      <c r="D92" s="14" t="s">
        <v>160</v>
      </c>
      <c r="E92" s="14" t="s">
        <v>231</v>
      </c>
      <c r="F92" s="22">
        <v>2357</v>
      </c>
      <c r="G92" s="14" t="s">
        <v>696</v>
      </c>
      <c r="H92" s="14" t="s">
        <v>49</v>
      </c>
      <c r="I92" s="24">
        <v>10000</v>
      </c>
      <c r="J92" s="27">
        <v>1042</v>
      </c>
      <c r="K92" s="24">
        <v>0</v>
      </c>
      <c r="L92" s="24">
        <v>104.2</v>
      </c>
      <c r="M92" s="13">
        <v>1.6349035600000001E-4</v>
      </c>
      <c r="N92" s="13">
        <v>1.109483407E-3</v>
      </c>
      <c r="O92" s="65">
        <v>8.5404054834091096E-5</v>
      </c>
    </row>
    <row r="93" spans="2:15" x14ac:dyDescent="0.2">
      <c r="B93" s="61" t="s">
        <v>1419</v>
      </c>
      <c r="C93" s="14" t="s">
        <v>1420</v>
      </c>
      <c r="D93" s="14" t="s">
        <v>160</v>
      </c>
      <c r="E93" s="14" t="s">
        <v>231</v>
      </c>
      <c r="F93" s="22">
        <v>1532</v>
      </c>
      <c r="G93" s="14" t="s">
        <v>500</v>
      </c>
      <c r="H93" s="14" t="s">
        <v>49</v>
      </c>
      <c r="I93" s="24">
        <v>80000</v>
      </c>
      <c r="J93" s="26">
        <v>46.7</v>
      </c>
      <c r="K93" s="24">
        <v>0</v>
      </c>
      <c r="L93" s="24">
        <v>37.36</v>
      </c>
      <c r="M93" s="13">
        <v>3.7099632099999997E-4</v>
      </c>
      <c r="N93" s="13">
        <v>3.9779558599999998E-4</v>
      </c>
      <c r="O93" s="65">
        <v>3.0620878009612702E-5</v>
      </c>
    </row>
    <row r="94" spans="2:15" x14ac:dyDescent="0.2">
      <c r="B94" s="61" t="s">
        <v>1421</v>
      </c>
      <c r="C94" s="14" t="s">
        <v>1422</v>
      </c>
      <c r="D94" s="14" t="s">
        <v>160</v>
      </c>
      <c r="E94" s="14" t="s">
        <v>231</v>
      </c>
      <c r="F94" s="22">
        <v>473</v>
      </c>
      <c r="G94" s="14" t="s">
        <v>500</v>
      </c>
      <c r="H94" s="14" t="s">
        <v>49</v>
      </c>
      <c r="I94" s="24">
        <v>326667</v>
      </c>
      <c r="J94" s="27">
        <v>171</v>
      </c>
      <c r="K94" s="24">
        <v>0</v>
      </c>
      <c r="L94" s="24">
        <v>558.60056999999995</v>
      </c>
      <c r="M94" s="13">
        <v>8.2080787E-4</v>
      </c>
      <c r="N94" s="13">
        <v>5.9477741270000002E-3</v>
      </c>
      <c r="O94" s="65">
        <v>4.5783832700000001E-4</v>
      </c>
    </row>
    <row r="95" spans="2:15" x14ac:dyDescent="0.2">
      <c r="B95" s="61" t="s">
        <v>1423</v>
      </c>
      <c r="C95" s="14" t="s">
        <v>1424</v>
      </c>
      <c r="D95" s="14" t="s">
        <v>160</v>
      </c>
      <c r="E95" s="14" t="s">
        <v>231</v>
      </c>
      <c r="F95" s="22">
        <v>1083</v>
      </c>
      <c r="G95" s="14" t="s">
        <v>500</v>
      </c>
      <c r="H95" s="14" t="s">
        <v>49</v>
      </c>
      <c r="I95" s="24">
        <v>159000</v>
      </c>
      <c r="J95" s="27">
        <v>420</v>
      </c>
      <c r="K95" s="24">
        <v>0</v>
      </c>
      <c r="L95" s="24">
        <v>667.8</v>
      </c>
      <c r="M95" s="13">
        <v>8.6058835600000001E-4</v>
      </c>
      <c r="N95" s="13">
        <v>7.1104896329999999E-3</v>
      </c>
      <c r="O95" s="65">
        <v>5.4733999800000001E-4</v>
      </c>
    </row>
    <row r="96" spans="2:15" x14ac:dyDescent="0.2">
      <c r="B96" s="61" t="s">
        <v>1425</v>
      </c>
      <c r="C96" s="14" t="s">
        <v>1426</v>
      </c>
      <c r="D96" s="14" t="s">
        <v>160</v>
      </c>
      <c r="E96" s="14" t="s">
        <v>231</v>
      </c>
      <c r="F96" s="22">
        <v>136</v>
      </c>
      <c r="G96" s="14" t="s">
        <v>519</v>
      </c>
      <c r="H96" s="14" t="s">
        <v>49</v>
      </c>
      <c r="I96" s="24">
        <v>116791.03</v>
      </c>
      <c r="J96" s="26">
        <v>359.1</v>
      </c>
      <c r="K96" s="24">
        <v>0</v>
      </c>
      <c r="L96" s="24">
        <v>419.39659</v>
      </c>
      <c r="M96" s="13">
        <v>4.6929447199999999E-4</v>
      </c>
      <c r="N96" s="13">
        <v>4.4655811699999999E-3</v>
      </c>
      <c r="O96" s="65">
        <v>3.4374442700000002E-4</v>
      </c>
    </row>
    <row r="97" spans="2:15" x14ac:dyDescent="0.2">
      <c r="B97" s="61" t="s">
        <v>1427</v>
      </c>
      <c r="C97" s="14" t="s">
        <v>1428</v>
      </c>
      <c r="D97" s="14" t="s">
        <v>160</v>
      </c>
      <c r="E97" s="14" t="s">
        <v>231</v>
      </c>
      <c r="F97" s="22">
        <v>813</v>
      </c>
      <c r="G97" s="14" t="s">
        <v>433</v>
      </c>
      <c r="H97" s="14" t="s">
        <v>49</v>
      </c>
      <c r="I97" s="24">
        <v>1001</v>
      </c>
      <c r="J97" s="27">
        <v>24970</v>
      </c>
      <c r="K97" s="24">
        <v>0</v>
      </c>
      <c r="L97" s="24">
        <v>249.94970000000001</v>
      </c>
      <c r="M97" s="13">
        <v>8.1461588541666694E-5</v>
      </c>
      <c r="N97" s="13">
        <v>2.6613727919999998E-3</v>
      </c>
      <c r="O97" s="65">
        <v>2.04862935E-4</v>
      </c>
    </row>
    <row r="98" spans="2:15" x14ac:dyDescent="0.2">
      <c r="B98" s="61" t="s">
        <v>1429</v>
      </c>
      <c r="C98" s="14" t="s">
        <v>1430</v>
      </c>
      <c r="D98" s="14" t="s">
        <v>160</v>
      </c>
      <c r="E98" s="14" t="s">
        <v>231</v>
      </c>
      <c r="F98" s="22">
        <v>1822</v>
      </c>
      <c r="G98" s="14" t="s">
        <v>433</v>
      </c>
      <c r="H98" s="14" t="s">
        <v>49</v>
      </c>
      <c r="I98" s="24">
        <v>25000</v>
      </c>
      <c r="J98" s="27">
        <v>1100</v>
      </c>
      <c r="K98" s="24">
        <v>4.2109699999999997</v>
      </c>
      <c r="L98" s="24">
        <v>279.21096999999997</v>
      </c>
      <c r="M98" s="13">
        <v>2.33942909E-4</v>
      </c>
      <c r="N98" s="13">
        <v>2.97293607E-3</v>
      </c>
      <c r="O98" s="65">
        <v>2.28845959E-4</v>
      </c>
    </row>
    <row r="99" spans="2:15" x14ac:dyDescent="0.2">
      <c r="B99" s="61" t="s">
        <v>1431</v>
      </c>
      <c r="C99" s="14" t="s">
        <v>1432</v>
      </c>
      <c r="D99" s="14" t="s">
        <v>160</v>
      </c>
      <c r="E99" s="14" t="s">
        <v>231</v>
      </c>
      <c r="F99" s="22">
        <v>1998</v>
      </c>
      <c r="G99" s="14" t="s">
        <v>1433</v>
      </c>
      <c r="H99" s="14" t="s">
        <v>49</v>
      </c>
      <c r="I99" s="24">
        <v>2300</v>
      </c>
      <c r="J99" s="26">
        <v>371.2</v>
      </c>
      <c r="K99" s="24">
        <v>0</v>
      </c>
      <c r="L99" s="24">
        <v>8.5375999999999994</v>
      </c>
      <c r="M99" s="13">
        <v>7.7297556439398995E-5</v>
      </c>
      <c r="N99" s="13">
        <v>9.0905235536525801E-5</v>
      </c>
      <c r="O99" s="65">
        <v>6.9975591031817302E-6</v>
      </c>
    </row>
    <row r="100" spans="2:15" x14ac:dyDescent="0.2">
      <c r="B100" s="61" t="s">
        <v>1434</v>
      </c>
      <c r="C100" s="14" t="s">
        <v>1435</v>
      </c>
      <c r="D100" s="14" t="s">
        <v>160</v>
      </c>
      <c r="E100" s="14" t="s">
        <v>231</v>
      </c>
      <c r="F100" s="22">
        <v>1032</v>
      </c>
      <c r="G100" s="14" t="s">
        <v>583</v>
      </c>
      <c r="H100" s="14" t="s">
        <v>49</v>
      </c>
      <c r="I100" s="24">
        <v>1100</v>
      </c>
      <c r="J100" s="27">
        <v>7000</v>
      </c>
      <c r="K100" s="24">
        <v>0</v>
      </c>
      <c r="L100" s="24">
        <v>77</v>
      </c>
      <c r="M100" s="13">
        <v>1.8538216465832598E-5</v>
      </c>
      <c r="N100" s="13">
        <v>8.1986777699999999E-4</v>
      </c>
      <c r="O100" s="65">
        <v>6.31104819791268E-5</v>
      </c>
    </row>
    <row r="101" spans="2:15" x14ac:dyDescent="0.2">
      <c r="B101" s="61" t="s">
        <v>1436</v>
      </c>
      <c r="C101" s="14" t="s">
        <v>1437</v>
      </c>
      <c r="D101" s="14" t="s">
        <v>160</v>
      </c>
      <c r="E101" s="14" t="s">
        <v>231</v>
      </c>
      <c r="F101" s="22">
        <v>1790</v>
      </c>
      <c r="G101" s="14" t="s">
        <v>469</v>
      </c>
      <c r="H101" s="14" t="s">
        <v>49</v>
      </c>
      <c r="I101" s="24">
        <v>39760</v>
      </c>
      <c r="J101" s="26">
        <v>230.2</v>
      </c>
      <c r="K101" s="24">
        <v>0</v>
      </c>
      <c r="L101" s="24">
        <v>91.527519999999996</v>
      </c>
      <c r="M101" s="13">
        <v>2.6552118499999997E-4</v>
      </c>
      <c r="N101" s="13">
        <v>9.7455148499999995E-4</v>
      </c>
      <c r="O101" s="65">
        <v>7.5017479240963202E-5</v>
      </c>
    </row>
    <row r="102" spans="2:15" x14ac:dyDescent="0.2">
      <c r="B102" s="61" t="s">
        <v>1438</v>
      </c>
      <c r="C102" s="14" t="s">
        <v>1439</v>
      </c>
      <c r="D102" s="14" t="s">
        <v>160</v>
      </c>
      <c r="E102" s="14" t="s">
        <v>231</v>
      </c>
      <c r="F102" s="22">
        <v>1741</v>
      </c>
      <c r="G102" s="14" t="s">
        <v>469</v>
      </c>
      <c r="H102" s="14" t="s">
        <v>49</v>
      </c>
      <c r="I102" s="24">
        <v>340</v>
      </c>
      <c r="J102" s="27">
        <v>42370</v>
      </c>
      <c r="K102" s="24">
        <v>0</v>
      </c>
      <c r="L102" s="24">
        <v>144.05799999999999</v>
      </c>
      <c r="M102" s="13">
        <v>2.7664768100000003E-4</v>
      </c>
      <c r="N102" s="13">
        <v>1.5338767819999999E-3</v>
      </c>
      <c r="O102" s="65">
        <v>1.1807233499999999E-4</v>
      </c>
    </row>
    <row r="103" spans="2:15" x14ac:dyDescent="0.2">
      <c r="B103" s="61" t="s">
        <v>1440</v>
      </c>
      <c r="C103" s="14" t="s">
        <v>1441</v>
      </c>
      <c r="D103" s="14" t="s">
        <v>160</v>
      </c>
      <c r="E103" s="14" t="s">
        <v>231</v>
      </c>
      <c r="F103" s="22">
        <v>1867</v>
      </c>
      <c r="G103" s="14" t="s">
        <v>469</v>
      </c>
      <c r="H103" s="14" t="s">
        <v>49</v>
      </c>
      <c r="I103" s="24">
        <v>1080</v>
      </c>
      <c r="J103" s="27">
        <v>2990</v>
      </c>
      <c r="K103" s="24">
        <v>0</v>
      </c>
      <c r="L103" s="24">
        <v>32.292000000000002</v>
      </c>
      <c r="M103" s="13">
        <v>3.9362740556459397E-5</v>
      </c>
      <c r="N103" s="13">
        <v>3.4383337999999999E-4</v>
      </c>
      <c r="O103" s="65">
        <v>2.6467060832077401E-5</v>
      </c>
    </row>
    <row r="104" spans="2:15" x14ac:dyDescent="0.2">
      <c r="B104" s="61" t="s">
        <v>1442</v>
      </c>
      <c r="C104" s="14" t="s">
        <v>1443</v>
      </c>
      <c r="D104" s="14" t="s">
        <v>160</v>
      </c>
      <c r="E104" s="14" t="s">
        <v>231</v>
      </c>
      <c r="F104" s="22">
        <v>1463</v>
      </c>
      <c r="G104" s="14" t="s">
        <v>469</v>
      </c>
      <c r="H104" s="14" t="s">
        <v>49</v>
      </c>
      <c r="I104" s="24">
        <v>7635</v>
      </c>
      <c r="J104" s="27">
        <v>4870</v>
      </c>
      <c r="K104" s="24">
        <v>0</v>
      </c>
      <c r="L104" s="24">
        <v>371.8245</v>
      </c>
      <c r="M104" s="13">
        <v>3.6573529199999998E-4</v>
      </c>
      <c r="N104" s="13">
        <v>3.9590509919999999E-3</v>
      </c>
      <c r="O104" s="65">
        <v>3.0475355000000003E-4</v>
      </c>
    </row>
    <row r="105" spans="2:15" x14ac:dyDescent="0.2">
      <c r="B105" s="61" t="s">
        <v>1444</v>
      </c>
      <c r="C105" s="14" t="s">
        <v>1445</v>
      </c>
      <c r="D105" s="14" t="s">
        <v>160</v>
      </c>
      <c r="E105" s="14" t="s">
        <v>231</v>
      </c>
      <c r="F105" s="22">
        <v>1872</v>
      </c>
      <c r="G105" s="14" t="s">
        <v>469</v>
      </c>
      <c r="H105" s="14" t="s">
        <v>49</v>
      </c>
      <c r="I105" s="24">
        <v>1920</v>
      </c>
      <c r="J105" s="26">
        <v>879.8</v>
      </c>
      <c r="K105" s="24">
        <v>0</v>
      </c>
      <c r="L105" s="24">
        <v>16.892160000000001</v>
      </c>
      <c r="M105" s="13">
        <v>1.3193758000000001E-4</v>
      </c>
      <c r="N105" s="13">
        <v>1.79861528E-4</v>
      </c>
      <c r="O105" s="65">
        <v>1.38450955749159E-5</v>
      </c>
    </row>
    <row r="106" spans="2:15" x14ac:dyDescent="0.2">
      <c r="B106" s="61" t="s">
        <v>1446</v>
      </c>
      <c r="C106" s="14" t="s">
        <v>1447</v>
      </c>
      <c r="D106" s="14" t="s">
        <v>160</v>
      </c>
      <c r="E106" s="14" t="s">
        <v>231</v>
      </c>
      <c r="F106" s="22">
        <v>1054</v>
      </c>
      <c r="G106" s="14" t="s">
        <v>854</v>
      </c>
      <c r="H106" s="14" t="s">
        <v>49</v>
      </c>
      <c r="I106" s="24">
        <v>4700</v>
      </c>
      <c r="J106" s="27">
        <v>11590</v>
      </c>
      <c r="K106" s="24">
        <v>0</v>
      </c>
      <c r="L106" s="24">
        <v>544.73</v>
      </c>
      <c r="M106" s="13">
        <v>5.2896440199999995E-4</v>
      </c>
      <c r="N106" s="13">
        <v>5.8000853809999997E-3</v>
      </c>
      <c r="O106" s="65">
        <v>4.46469777E-4</v>
      </c>
    </row>
    <row r="107" spans="2:15" x14ac:dyDescent="0.2">
      <c r="B107" s="61" t="s">
        <v>1448</v>
      </c>
      <c r="C107" s="14" t="s">
        <v>1449</v>
      </c>
      <c r="D107" s="14" t="s">
        <v>160</v>
      </c>
      <c r="E107" s="14" t="s">
        <v>231</v>
      </c>
      <c r="F107" s="22">
        <v>384</v>
      </c>
      <c r="G107" s="14" t="s">
        <v>854</v>
      </c>
      <c r="H107" s="14" t="s">
        <v>49</v>
      </c>
      <c r="I107" s="24">
        <v>22400</v>
      </c>
      <c r="J107" s="27">
        <v>1263</v>
      </c>
      <c r="K107" s="24">
        <v>0</v>
      </c>
      <c r="L107" s="24">
        <v>282.91199999999998</v>
      </c>
      <c r="M107" s="13">
        <v>6.1128967899999999E-4</v>
      </c>
      <c r="N107" s="13">
        <v>3.012343281E-3</v>
      </c>
      <c r="O107" s="65">
        <v>2.31879385E-4</v>
      </c>
    </row>
    <row r="108" spans="2:15" x14ac:dyDescent="0.2">
      <c r="B108" s="61" t="s">
        <v>1450</v>
      </c>
      <c r="C108" s="14" t="s">
        <v>1451</v>
      </c>
      <c r="D108" s="14" t="s">
        <v>160</v>
      </c>
      <c r="E108" s="14" t="s">
        <v>231</v>
      </c>
      <c r="F108" s="22">
        <v>1185</v>
      </c>
      <c r="G108" s="14" t="s">
        <v>854</v>
      </c>
      <c r="H108" s="14" t="s">
        <v>49</v>
      </c>
      <c r="I108" s="24">
        <v>46140</v>
      </c>
      <c r="J108" s="26">
        <v>233.7</v>
      </c>
      <c r="K108" s="24">
        <v>0</v>
      </c>
      <c r="L108" s="24">
        <v>107.82917999999999</v>
      </c>
      <c r="M108" s="13">
        <v>6.2619319700000001E-4</v>
      </c>
      <c r="N108" s="13">
        <v>1.1481255860000001E-3</v>
      </c>
      <c r="O108" s="65">
        <v>8.8378591184597695E-5</v>
      </c>
    </row>
    <row r="109" spans="2:15" x14ac:dyDescent="0.2">
      <c r="B109" s="61" t="s">
        <v>1452</v>
      </c>
      <c r="C109" s="14" t="s">
        <v>1453</v>
      </c>
      <c r="D109" s="14" t="s">
        <v>160</v>
      </c>
      <c r="E109" s="14" t="s">
        <v>231</v>
      </c>
      <c r="F109" s="22">
        <v>797</v>
      </c>
      <c r="G109" s="14" t="s">
        <v>854</v>
      </c>
      <c r="H109" s="14" t="s">
        <v>49</v>
      </c>
      <c r="I109" s="24">
        <v>1000</v>
      </c>
      <c r="J109" s="27">
        <v>19800</v>
      </c>
      <c r="K109" s="24">
        <v>0</v>
      </c>
      <c r="L109" s="24">
        <v>198</v>
      </c>
      <c r="M109" s="13">
        <v>4.46169434E-4</v>
      </c>
      <c r="N109" s="13">
        <v>2.1082314269999999E-3</v>
      </c>
      <c r="O109" s="65">
        <v>1.62284096E-4</v>
      </c>
    </row>
    <row r="110" spans="2:15" x14ac:dyDescent="0.2">
      <c r="B110" s="61" t="s">
        <v>1454</v>
      </c>
      <c r="C110" s="14" t="s">
        <v>1455</v>
      </c>
      <c r="D110" s="14" t="s">
        <v>160</v>
      </c>
      <c r="E110" s="14" t="s">
        <v>231</v>
      </c>
      <c r="F110" s="22">
        <v>387</v>
      </c>
      <c r="G110" s="14" t="s">
        <v>338</v>
      </c>
      <c r="H110" s="14" t="s">
        <v>49</v>
      </c>
      <c r="I110" s="24">
        <v>6650</v>
      </c>
      <c r="J110" s="27">
        <v>12750</v>
      </c>
      <c r="K110" s="24">
        <v>0</v>
      </c>
      <c r="L110" s="24">
        <v>847.875</v>
      </c>
      <c r="M110" s="13">
        <v>3.1879023399999999E-4</v>
      </c>
      <c r="N110" s="13">
        <v>9.0278622299999993E-3</v>
      </c>
      <c r="O110" s="65">
        <v>6.9493246599999997E-4</v>
      </c>
    </row>
    <row r="111" spans="2:15" x14ac:dyDescent="0.2">
      <c r="B111" s="61" t="s">
        <v>1456</v>
      </c>
      <c r="C111" s="14" t="s">
        <v>1457</v>
      </c>
      <c r="D111" s="14" t="s">
        <v>160</v>
      </c>
      <c r="E111" s="14" t="s">
        <v>231</v>
      </c>
      <c r="F111" s="22">
        <v>366</v>
      </c>
      <c r="G111" s="14" t="s">
        <v>232</v>
      </c>
      <c r="H111" s="14" t="s">
        <v>49</v>
      </c>
      <c r="I111" s="24">
        <v>91000</v>
      </c>
      <c r="J111" s="26">
        <v>254.5</v>
      </c>
      <c r="K111" s="24">
        <v>0</v>
      </c>
      <c r="L111" s="24">
        <v>231.595</v>
      </c>
      <c r="M111" s="13">
        <v>2.8985636099999998E-4</v>
      </c>
      <c r="N111" s="13">
        <v>2.4659386739999999E-3</v>
      </c>
      <c r="O111" s="65">
        <v>1.89819117E-4</v>
      </c>
    </row>
    <row r="112" spans="2:15" x14ac:dyDescent="0.2">
      <c r="B112" s="61" t="s">
        <v>1458</v>
      </c>
      <c r="C112" s="14" t="s">
        <v>1459</v>
      </c>
      <c r="D112" s="14" t="s">
        <v>160</v>
      </c>
      <c r="E112" s="14" t="s">
        <v>231</v>
      </c>
      <c r="F112" s="22">
        <v>1802</v>
      </c>
      <c r="G112" s="14" t="s">
        <v>232</v>
      </c>
      <c r="H112" s="14" t="s">
        <v>49</v>
      </c>
      <c r="I112" s="24">
        <v>21800</v>
      </c>
      <c r="J112" s="26">
        <v>963.7</v>
      </c>
      <c r="K112" s="24">
        <v>0</v>
      </c>
      <c r="L112" s="24">
        <v>210.0866</v>
      </c>
      <c r="M112" s="13">
        <v>3.11724348E-4</v>
      </c>
      <c r="N112" s="13">
        <v>2.2369251139999998E-3</v>
      </c>
      <c r="O112" s="65">
        <v>1.7219047499999999E-4</v>
      </c>
    </row>
    <row r="113" spans="2:15" x14ac:dyDescent="0.2">
      <c r="B113" s="61" t="s">
        <v>1460</v>
      </c>
      <c r="C113" s="14" t="s">
        <v>1461</v>
      </c>
      <c r="D113" s="14" t="s">
        <v>160</v>
      </c>
      <c r="E113" s="14" t="s">
        <v>231</v>
      </c>
      <c r="F113" s="22">
        <v>1668</v>
      </c>
      <c r="G113" s="14" t="s">
        <v>232</v>
      </c>
      <c r="H113" s="14" t="s">
        <v>49</v>
      </c>
      <c r="I113" s="24">
        <v>31226.67</v>
      </c>
      <c r="J113" s="27">
        <v>380</v>
      </c>
      <c r="K113" s="24">
        <v>0</v>
      </c>
      <c r="L113" s="24">
        <v>118.66135</v>
      </c>
      <c r="M113" s="13">
        <v>2.38725792E-4</v>
      </c>
      <c r="N113" s="13">
        <v>1.2634625620000001E-3</v>
      </c>
      <c r="O113" s="65">
        <v>9.72568180622579E-5</v>
      </c>
    </row>
    <row r="114" spans="2:15" x14ac:dyDescent="0.2">
      <c r="B114" s="61" t="s">
        <v>1462</v>
      </c>
      <c r="C114" s="14" t="s">
        <v>1463</v>
      </c>
      <c r="D114" s="14" t="s">
        <v>160</v>
      </c>
      <c r="E114" s="14" t="s">
        <v>231</v>
      </c>
      <c r="F114" s="22">
        <v>1588</v>
      </c>
      <c r="G114" s="14" t="s">
        <v>232</v>
      </c>
      <c r="H114" s="14" t="s">
        <v>49</v>
      </c>
      <c r="I114" s="24">
        <v>16000</v>
      </c>
      <c r="J114" s="27">
        <v>309</v>
      </c>
      <c r="K114" s="24">
        <v>0</v>
      </c>
      <c r="L114" s="24">
        <v>49.44</v>
      </c>
      <c r="M114" s="13">
        <v>1.10062822E-4</v>
      </c>
      <c r="N114" s="13">
        <v>5.2641899799999998E-4</v>
      </c>
      <c r="O114" s="65">
        <v>4.05218471304939E-5</v>
      </c>
    </row>
    <row r="115" spans="2:15" x14ac:dyDescent="0.2">
      <c r="B115" s="61" t="s">
        <v>1464</v>
      </c>
      <c r="C115" s="14" t="s">
        <v>1465</v>
      </c>
      <c r="D115" s="14" t="s">
        <v>160</v>
      </c>
      <c r="E115" s="14" t="s">
        <v>231</v>
      </c>
      <c r="F115" s="22">
        <v>1943</v>
      </c>
      <c r="G115" s="14" t="s">
        <v>1466</v>
      </c>
      <c r="H115" s="14" t="s">
        <v>49</v>
      </c>
      <c r="I115" s="24">
        <v>68915</v>
      </c>
      <c r="J115" s="26">
        <v>592.4</v>
      </c>
      <c r="K115" s="24">
        <v>0</v>
      </c>
      <c r="L115" s="24">
        <v>408.25245999999999</v>
      </c>
      <c r="M115" s="13">
        <v>6.4159726099999998E-4</v>
      </c>
      <c r="N115" s="13">
        <v>4.346922558E-3</v>
      </c>
      <c r="O115" s="65">
        <v>3.3461051300000001E-4</v>
      </c>
    </row>
    <row r="116" spans="2:15" x14ac:dyDescent="0.2">
      <c r="B116" s="61" t="s">
        <v>1467</v>
      </c>
      <c r="C116" s="14" t="s">
        <v>1468</v>
      </c>
      <c r="D116" s="14" t="s">
        <v>160</v>
      </c>
      <c r="E116" s="14" t="s">
        <v>231</v>
      </c>
      <c r="F116" s="22">
        <v>1821</v>
      </c>
      <c r="G116" s="14" t="s">
        <v>1466</v>
      </c>
      <c r="H116" s="14" t="s">
        <v>49</v>
      </c>
      <c r="I116" s="24">
        <v>1790</v>
      </c>
      <c r="J116" s="26">
        <v>658.3</v>
      </c>
      <c r="K116" s="24">
        <v>0</v>
      </c>
      <c r="L116" s="24">
        <v>11.783569999999999</v>
      </c>
      <c r="M116" s="13">
        <v>8.16125546E-4</v>
      </c>
      <c r="N116" s="13">
        <v>1.2546713399999999E-4</v>
      </c>
      <c r="O116" s="65">
        <v>9.6580101575945392E-6</v>
      </c>
    </row>
    <row r="117" spans="2:15" x14ac:dyDescent="0.2">
      <c r="B117" s="61" t="s">
        <v>1469</v>
      </c>
      <c r="C117" s="14" t="s">
        <v>1470</v>
      </c>
      <c r="D117" s="14" t="s">
        <v>160</v>
      </c>
      <c r="E117" s="14" t="s">
        <v>231</v>
      </c>
      <c r="F117" s="22">
        <v>1866</v>
      </c>
      <c r="G117" s="14" t="s">
        <v>1471</v>
      </c>
      <c r="H117" s="14" t="s">
        <v>49</v>
      </c>
      <c r="I117" s="24">
        <v>79800</v>
      </c>
      <c r="J117" s="26">
        <v>64.599999999999994</v>
      </c>
      <c r="K117" s="24">
        <v>0</v>
      </c>
      <c r="L117" s="24">
        <v>51.550800000000002</v>
      </c>
      <c r="M117" s="13">
        <v>1.1801361949999999E-3</v>
      </c>
      <c r="N117" s="13">
        <v>5.4889402299999998E-4</v>
      </c>
      <c r="O117" s="65">
        <v>4.2251893953370997E-5</v>
      </c>
    </row>
    <row r="118" spans="2:15" x14ac:dyDescent="0.2">
      <c r="B118" s="61" t="s">
        <v>1472</v>
      </c>
      <c r="C118" s="14" t="s">
        <v>1473</v>
      </c>
      <c r="D118" s="14" t="s">
        <v>160</v>
      </c>
      <c r="E118" s="14" t="s">
        <v>231</v>
      </c>
      <c r="F118" s="22">
        <v>1864</v>
      </c>
      <c r="G118" s="14" t="s">
        <v>1379</v>
      </c>
      <c r="H118" s="14" t="s">
        <v>49</v>
      </c>
      <c r="I118" s="24">
        <v>8500</v>
      </c>
      <c r="J118" s="26">
        <v>565.20000000000005</v>
      </c>
      <c r="K118" s="24">
        <v>0</v>
      </c>
      <c r="L118" s="24">
        <v>48.042000000000002</v>
      </c>
      <c r="M118" s="13">
        <v>3.88615077E-4</v>
      </c>
      <c r="N118" s="13">
        <v>5.1153360699999996E-4</v>
      </c>
      <c r="O118" s="65">
        <v>3.9376023055080703E-5</v>
      </c>
    </row>
    <row r="119" spans="2:15" x14ac:dyDescent="0.2">
      <c r="B119" s="61" t="s">
        <v>1474</v>
      </c>
      <c r="C119" s="14" t="s">
        <v>1475</v>
      </c>
      <c r="D119" s="14" t="s">
        <v>160</v>
      </c>
      <c r="E119" s="14" t="s">
        <v>231</v>
      </c>
      <c r="F119" s="22">
        <v>2391</v>
      </c>
      <c r="G119" s="14" t="s">
        <v>1379</v>
      </c>
      <c r="H119" s="14" t="s">
        <v>49</v>
      </c>
      <c r="I119" s="24">
        <v>20350</v>
      </c>
      <c r="J119" s="27">
        <v>425</v>
      </c>
      <c r="K119" s="24">
        <v>0</v>
      </c>
      <c r="L119" s="24">
        <v>86.487499999999997</v>
      </c>
      <c r="M119" s="13">
        <v>1.3104060989999999E-3</v>
      </c>
      <c r="N119" s="13">
        <v>9.2088719899999997E-4</v>
      </c>
      <c r="O119" s="65">
        <v>7.0886594937269194E-5</v>
      </c>
    </row>
    <row r="120" spans="2:15" x14ac:dyDescent="0.2">
      <c r="B120" s="61" t="s">
        <v>1476</v>
      </c>
      <c r="C120" s="14" t="s">
        <v>1477</v>
      </c>
      <c r="D120" s="14" t="s">
        <v>160</v>
      </c>
      <c r="E120" s="14" t="s">
        <v>231</v>
      </c>
      <c r="F120" s="22">
        <v>1924</v>
      </c>
      <c r="G120" s="14" t="s">
        <v>1379</v>
      </c>
      <c r="H120" s="14" t="s">
        <v>49</v>
      </c>
      <c r="I120" s="24">
        <v>8000</v>
      </c>
      <c r="J120" s="26">
        <v>152.6</v>
      </c>
      <c r="K120" s="24">
        <v>0</v>
      </c>
      <c r="L120" s="24">
        <v>12.208</v>
      </c>
      <c r="M120" s="13">
        <v>9.3567645400000001E-4</v>
      </c>
      <c r="N120" s="13">
        <v>1.29986309E-4</v>
      </c>
      <c r="O120" s="65">
        <v>1.00058800519634E-5</v>
      </c>
    </row>
    <row r="121" spans="2:15" x14ac:dyDescent="0.2">
      <c r="B121" s="61" t="s">
        <v>1478</v>
      </c>
      <c r="C121" s="14" t="s">
        <v>1479</v>
      </c>
      <c r="D121" s="14" t="s">
        <v>160</v>
      </c>
      <c r="E121" s="14" t="s">
        <v>231</v>
      </c>
      <c r="F121" s="22">
        <v>1858</v>
      </c>
      <c r="G121" s="14" t="s">
        <v>1382</v>
      </c>
      <c r="H121" s="14" t="s">
        <v>49</v>
      </c>
      <c r="I121" s="24">
        <v>4000</v>
      </c>
      <c r="J121" s="27">
        <v>4297</v>
      </c>
      <c r="K121" s="24">
        <v>0</v>
      </c>
      <c r="L121" s="24">
        <v>171.88</v>
      </c>
      <c r="M121" s="13">
        <v>1.6000000000000001E-4</v>
      </c>
      <c r="N121" s="13">
        <v>1.8301152409999999E-3</v>
      </c>
      <c r="O121" s="65">
        <v>1.4087570900000001E-4</v>
      </c>
    </row>
    <row r="122" spans="2:15" x14ac:dyDescent="0.2">
      <c r="B122" s="61" t="s">
        <v>1480</v>
      </c>
      <c r="C122" s="14" t="s">
        <v>1481</v>
      </c>
      <c r="D122" s="14" t="s">
        <v>160</v>
      </c>
      <c r="E122" s="14" t="s">
        <v>231</v>
      </c>
      <c r="F122" s="22">
        <v>1583</v>
      </c>
      <c r="G122" s="14" t="s">
        <v>1382</v>
      </c>
      <c r="H122" s="14" t="s">
        <v>49</v>
      </c>
      <c r="I122" s="24">
        <v>23200</v>
      </c>
      <c r="J122" s="27">
        <v>3555</v>
      </c>
      <c r="K122" s="24">
        <v>0</v>
      </c>
      <c r="L122" s="24">
        <v>824.76</v>
      </c>
      <c r="M122" s="13">
        <v>1.6153895370000001E-3</v>
      </c>
      <c r="N122" s="13">
        <v>8.7817421820000005E-3</v>
      </c>
      <c r="O122" s="65">
        <v>6.7598702699999996E-4</v>
      </c>
    </row>
    <row r="123" spans="2:15" x14ac:dyDescent="0.2">
      <c r="B123" s="61" t="s">
        <v>1482</v>
      </c>
      <c r="C123" s="14" t="s">
        <v>1483</v>
      </c>
      <c r="D123" s="14" t="s">
        <v>160</v>
      </c>
      <c r="E123" s="14" t="s">
        <v>231</v>
      </c>
      <c r="F123" s="22">
        <v>1948</v>
      </c>
      <c r="G123" s="14" t="s">
        <v>1382</v>
      </c>
      <c r="H123" s="14" t="s">
        <v>49</v>
      </c>
      <c r="I123" s="24">
        <v>21000</v>
      </c>
      <c r="J123" s="26">
        <v>293.60000000000002</v>
      </c>
      <c r="K123" s="24">
        <v>0</v>
      </c>
      <c r="L123" s="24">
        <v>61.655999999999999</v>
      </c>
      <c r="M123" s="13">
        <v>1.68166991E-4</v>
      </c>
      <c r="N123" s="13">
        <v>6.5649048900000002E-4</v>
      </c>
      <c r="O123" s="65">
        <v>5.0534284115649899E-5</v>
      </c>
    </row>
    <row r="124" spans="2:15" x14ac:dyDescent="0.2">
      <c r="B124" s="61" t="s">
        <v>1484</v>
      </c>
      <c r="C124" s="14" t="s">
        <v>1485</v>
      </c>
      <c r="D124" s="14" t="s">
        <v>160</v>
      </c>
      <c r="E124" s="14" t="s">
        <v>231</v>
      </c>
      <c r="F124" s="22">
        <v>1815</v>
      </c>
      <c r="G124" s="14" t="s">
        <v>1382</v>
      </c>
      <c r="H124" s="14" t="s">
        <v>49</v>
      </c>
      <c r="I124" s="24">
        <v>32000</v>
      </c>
      <c r="J124" s="27">
        <v>705</v>
      </c>
      <c r="K124" s="24">
        <v>0</v>
      </c>
      <c r="L124" s="24">
        <v>225.6</v>
      </c>
      <c r="M124" s="13">
        <v>2.29674814E-4</v>
      </c>
      <c r="N124" s="13">
        <v>2.4021061110000002E-3</v>
      </c>
      <c r="O124" s="65">
        <v>1.8490551599999999E-4</v>
      </c>
    </row>
    <row r="125" spans="2:15" x14ac:dyDescent="0.2">
      <c r="B125" s="61" t="s">
        <v>1486</v>
      </c>
      <c r="C125" s="14" t="s">
        <v>1487</v>
      </c>
      <c r="D125" s="14" t="s">
        <v>160</v>
      </c>
      <c r="E125" s="14" t="s">
        <v>231</v>
      </c>
      <c r="F125" s="22">
        <v>1999</v>
      </c>
      <c r="G125" s="14" t="s">
        <v>1397</v>
      </c>
      <c r="H125" s="14" t="s">
        <v>49</v>
      </c>
      <c r="I125" s="24">
        <v>38500</v>
      </c>
      <c r="J125" s="26">
        <v>50.5</v>
      </c>
      <c r="K125" s="24">
        <v>0</v>
      </c>
      <c r="L125" s="24">
        <v>19.442499999999999</v>
      </c>
      <c r="M125" s="13">
        <v>3.1990029E-4</v>
      </c>
      <c r="N125" s="13">
        <v>2.0701661299999999E-4</v>
      </c>
      <c r="O125" s="65">
        <v>1.5935396699729499E-5</v>
      </c>
    </row>
    <row r="126" spans="2:15" x14ac:dyDescent="0.2">
      <c r="B126" s="61" t="s">
        <v>1488</v>
      </c>
      <c r="C126" s="14" t="s">
        <v>1489</v>
      </c>
      <c r="D126" s="14" t="s">
        <v>160</v>
      </c>
      <c r="E126" s="14" t="s">
        <v>231</v>
      </c>
      <c r="F126" s="22">
        <v>1425</v>
      </c>
      <c r="G126" s="14" t="s">
        <v>293</v>
      </c>
      <c r="H126" s="14" t="s">
        <v>49</v>
      </c>
      <c r="I126" s="24">
        <v>3300</v>
      </c>
      <c r="J126" s="27">
        <v>1999</v>
      </c>
      <c r="K126" s="24">
        <v>0</v>
      </c>
      <c r="L126" s="24">
        <v>65.966999999999999</v>
      </c>
      <c r="M126" s="13">
        <v>1.95296907E-4</v>
      </c>
      <c r="N126" s="13">
        <v>7.0239243700000002E-4</v>
      </c>
      <c r="O126" s="65">
        <v>5.4067651489831899E-5</v>
      </c>
    </row>
    <row r="127" spans="2:15" x14ac:dyDescent="0.2">
      <c r="B127" s="61" t="s">
        <v>1490</v>
      </c>
      <c r="C127" s="14" t="s">
        <v>1491</v>
      </c>
      <c r="D127" s="14" t="s">
        <v>160</v>
      </c>
      <c r="E127" s="14" t="s">
        <v>231</v>
      </c>
      <c r="F127" s="22">
        <v>1912</v>
      </c>
      <c r="G127" s="14" t="s">
        <v>293</v>
      </c>
      <c r="H127" s="14" t="s">
        <v>49</v>
      </c>
      <c r="I127" s="24">
        <v>4580</v>
      </c>
      <c r="J127" s="27">
        <v>1319</v>
      </c>
      <c r="K127" s="24">
        <v>0</v>
      </c>
      <c r="L127" s="24">
        <v>60.410200000000003</v>
      </c>
      <c r="M127" s="13">
        <v>2.0681187699999999E-4</v>
      </c>
      <c r="N127" s="13">
        <v>6.4322566700000003E-4</v>
      </c>
      <c r="O127" s="65">
        <v>4.9513205694226597E-5</v>
      </c>
    </row>
    <row r="128" spans="2:15" x14ac:dyDescent="0.2">
      <c r="B128" s="61" t="s">
        <v>1492</v>
      </c>
      <c r="C128" s="14" t="s">
        <v>1493</v>
      </c>
      <c r="D128" s="14" t="s">
        <v>160</v>
      </c>
      <c r="E128" s="14" t="s">
        <v>231</v>
      </c>
      <c r="F128" s="22">
        <v>1939</v>
      </c>
      <c r="G128" s="14" t="s">
        <v>293</v>
      </c>
      <c r="H128" s="14" t="s">
        <v>49</v>
      </c>
      <c r="I128" s="24">
        <v>871.14</v>
      </c>
      <c r="J128" s="26">
        <v>323.2</v>
      </c>
      <c r="K128" s="24">
        <v>0</v>
      </c>
      <c r="L128" s="24">
        <v>2.8155199999999998</v>
      </c>
      <c r="M128" s="13">
        <v>1.6175197300000001E-4</v>
      </c>
      <c r="N128" s="13">
        <v>2.9978624995057102E-5</v>
      </c>
      <c r="O128" s="65">
        <v>2.30764706781651E-6</v>
      </c>
    </row>
    <row r="129" spans="2:15" x14ac:dyDescent="0.2">
      <c r="B129" s="61" t="s">
        <v>1492</v>
      </c>
      <c r="C129" s="14" t="s">
        <v>1494</v>
      </c>
      <c r="D129" s="14" t="s">
        <v>160</v>
      </c>
      <c r="E129" s="14" t="s">
        <v>231</v>
      </c>
      <c r="F129" s="22">
        <v>1939</v>
      </c>
      <c r="G129" s="14" t="s">
        <v>293</v>
      </c>
      <c r="H129" s="14" t="s">
        <v>49</v>
      </c>
      <c r="I129" s="24">
        <v>23276.35</v>
      </c>
      <c r="J129" s="26">
        <v>323.2</v>
      </c>
      <c r="K129" s="24">
        <v>0</v>
      </c>
      <c r="L129" s="24">
        <v>75.229159999999993</v>
      </c>
      <c r="M129" s="13">
        <v>4.3219178799999997E-3</v>
      </c>
      <c r="N129" s="13">
        <v>8.0101252200000001E-4</v>
      </c>
      <c r="O129" s="65">
        <v>6.1659072032270706E-5</v>
      </c>
    </row>
    <row r="130" spans="2:15" x14ac:dyDescent="0.2">
      <c r="B130" s="61" t="s">
        <v>1495</v>
      </c>
      <c r="C130" s="14" t="s">
        <v>1496</v>
      </c>
      <c r="D130" s="14" t="s">
        <v>160</v>
      </c>
      <c r="E130" s="14" t="s">
        <v>231</v>
      </c>
      <c r="F130" s="22">
        <v>1706</v>
      </c>
      <c r="G130" s="14" t="s">
        <v>293</v>
      </c>
      <c r="H130" s="14" t="s">
        <v>49</v>
      </c>
      <c r="I130" s="24">
        <v>131594</v>
      </c>
      <c r="J130" s="26">
        <v>449.6</v>
      </c>
      <c r="K130" s="24">
        <v>0</v>
      </c>
      <c r="L130" s="24">
        <v>591.64661999999998</v>
      </c>
      <c r="M130" s="13">
        <v>1.4374464730000001E-3</v>
      </c>
      <c r="N130" s="13">
        <v>6.2996363549999998E-3</v>
      </c>
      <c r="O130" s="65">
        <v>4.8492342000000001E-4</v>
      </c>
    </row>
    <row r="131" spans="2:15" x14ac:dyDescent="0.2">
      <c r="B131" s="61" t="s">
        <v>1497</v>
      </c>
      <c r="C131" s="14" t="s">
        <v>1498</v>
      </c>
      <c r="D131" s="14" t="s">
        <v>160</v>
      </c>
      <c r="E131" s="14" t="s">
        <v>231</v>
      </c>
      <c r="F131" s="22">
        <v>1664</v>
      </c>
      <c r="G131" s="14" t="s">
        <v>293</v>
      </c>
      <c r="H131" s="14" t="s">
        <v>49</v>
      </c>
      <c r="I131" s="24">
        <v>7000</v>
      </c>
      <c r="J131" s="26">
        <v>660.1</v>
      </c>
      <c r="K131" s="24">
        <v>0</v>
      </c>
      <c r="L131" s="24">
        <v>46.207000000000001</v>
      </c>
      <c r="M131" s="13">
        <v>6.7317097199999997E-4</v>
      </c>
      <c r="N131" s="13">
        <v>4.9199519900000003E-4</v>
      </c>
      <c r="O131" s="65">
        <v>3.78720265040196E-5</v>
      </c>
    </row>
    <row r="132" spans="2:15" x14ac:dyDescent="0.2">
      <c r="B132" s="61" t="s">
        <v>1499</v>
      </c>
      <c r="C132" s="14" t="s">
        <v>1500</v>
      </c>
      <c r="D132" s="14" t="s">
        <v>160</v>
      </c>
      <c r="E132" s="14" t="s">
        <v>231</v>
      </c>
      <c r="F132" s="22">
        <v>383</v>
      </c>
      <c r="G132" s="14" t="s">
        <v>1038</v>
      </c>
      <c r="H132" s="14" t="s">
        <v>49</v>
      </c>
      <c r="I132" s="24">
        <v>10110</v>
      </c>
      <c r="J132" s="26">
        <v>65.8</v>
      </c>
      <c r="K132" s="24">
        <v>0</v>
      </c>
      <c r="L132" s="24">
        <v>6.65238</v>
      </c>
      <c r="M132" s="13">
        <v>4.1997233900000001E-4</v>
      </c>
      <c r="N132" s="13">
        <v>7.0832103961121804E-5</v>
      </c>
      <c r="O132" s="65">
        <v>5.4524014040039397E-6</v>
      </c>
    </row>
    <row r="133" spans="2:15" x14ac:dyDescent="0.2">
      <c r="B133" s="61" t="s">
        <v>1501</v>
      </c>
      <c r="C133" s="14" t="s">
        <v>1502</v>
      </c>
      <c r="D133" s="14" t="s">
        <v>160</v>
      </c>
      <c r="E133" s="14" t="s">
        <v>231</v>
      </c>
      <c r="F133" s="22">
        <v>1081</v>
      </c>
      <c r="G133" s="14" t="s">
        <v>1038</v>
      </c>
      <c r="H133" s="14" t="s">
        <v>49</v>
      </c>
      <c r="I133" s="24">
        <v>22954</v>
      </c>
      <c r="J133" s="26">
        <v>701.5</v>
      </c>
      <c r="K133" s="24">
        <v>0</v>
      </c>
      <c r="L133" s="24">
        <v>161.02231</v>
      </c>
      <c r="M133" s="13">
        <v>1.0833685459999999E-3</v>
      </c>
      <c r="N133" s="13">
        <v>1.714506537E-3</v>
      </c>
      <c r="O133" s="65">
        <v>1.31976566E-4</v>
      </c>
    </row>
    <row r="134" spans="2:15" x14ac:dyDescent="0.2">
      <c r="B134" s="61" t="s">
        <v>1503</v>
      </c>
      <c r="C134" s="14" t="s">
        <v>1504</v>
      </c>
      <c r="D134" s="14" t="s">
        <v>160</v>
      </c>
      <c r="E134" s="14" t="s">
        <v>231</v>
      </c>
      <c r="F134" s="22">
        <v>2353</v>
      </c>
      <c r="G134" s="14" t="s">
        <v>1038</v>
      </c>
      <c r="H134" s="14" t="s">
        <v>49</v>
      </c>
      <c r="I134" s="24">
        <v>4500</v>
      </c>
      <c r="J134" s="27">
        <v>7007</v>
      </c>
      <c r="K134" s="24">
        <v>0</v>
      </c>
      <c r="L134" s="24">
        <v>315.315</v>
      </c>
      <c r="M134" s="13">
        <v>1.2352049889999999E-3</v>
      </c>
      <c r="N134" s="13">
        <v>3.3573585479999999E-3</v>
      </c>
      <c r="O134" s="65">
        <v>2.5843742300000002E-4</v>
      </c>
    </row>
    <row r="135" spans="2:15" x14ac:dyDescent="0.2">
      <c r="B135" s="61" t="s">
        <v>1505</v>
      </c>
      <c r="C135" s="14" t="s">
        <v>1506</v>
      </c>
      <c r="D135" s="14" t="s">
        <v>160</v>
      </c>
      <c r="E135" s="14" t="s">
        <v>231</v>
      </c>
      <c r="F135" s="22">
        <v>1861</v>
      </c>
      <c r="G135" s="14" t="s">
        <v>1038</v>
      </c>
      <c r="H135" s="14" t="s">
        <v>49</v>
      </c>
      <c r="I135" s="24">
        <v>11750</v>
      </c>
      <c r="J135" s="26">
        <v>405.1</v>
      </c>
      <c r="K135" s="24">
        <v>0</v>
      </c>
      <c r="L135" s="24">
        <v>47.599249999999998</v>
      </c>
      <c r="M135" s="13">
        <v>8.2944599599999998E-4</v>
      </c>
      <c r="N135" s="13">
        <v>5.0681936699999998E-4</v>
      </c>
      <c r="O135" s="65">
        <v>3.9013137783700703E-5</v>
      </c>
    </row>
    <row r="136" spans="2:15" x14ac:dyDescent="0.2">
      <c r="B136" s="61" t="s">
        <v>1507</v>
      </c>
      <c r="C136" s="14" t="s">
        <v>1508</v>
      </c>
      <c r="D136" s="14" t="s">
        <v>160</v>
      </c>
      <c r="E136" s="14" t="s">
        <v>231</v>
      </c>
      <c r="F136" s="22">
        <v>1977</v>
      </c>
      <c r="G136" s="14" t="s">
        <v>1038</v>
      </c>
      <c r="H136" s="14" t="s">
        <v>49</v>
      </c>
      <c r="I136" s="24">
        <v>7500</v>
      </c>
      <c r="J136" s="26">
        <v>409.2</v>
      </c>
      <c r="K136" s="24">
        <v>0</v>
      </c>
      <c r="L136" s="24">
        <v>30.69</v>
      </c>
      <c r="M136" s="13">
        <v>2.0258484699999999E-4</v>
      </c>
      <c r="N136" s="13">
        <v>3.26775871E-4</v>
      </c>
      <c r="O136" s="65">
        <v>2.5154034960251999E-5</v>
      </c>
    </row>
    <row r="137" spans="2:15" x14ac:dyDescent="0.2">
      <c r="B137" s="61" t="s">
        <v>1509</v>
      </c>
      <c r="C137" s="14" t="s">
        <v>1510</v>
      </c>
      <c r="D137" s="14" t="s">
        <v>160</v>
      </c>
      <c r="E137" s="14" t="s">
        <v>231</v>
      </c>
      <c r="F137" s="22">
        <v>1860</v>
      </c>
      <c r="G137" s="14" t="s">
        <v>1038</v>
      </c>
      <c r="H137" s="14" t="s">
        <v>49</v>
      </c>
      <c r="I137" s="24">
        <v>1900</v>
      </c>
      <c r="J137" s="27">
        <v>2434</v>
      </c>
      <c r="K137" s="24">
        <v>0</v>
      </c>
      <c r="L137" s="24">
        <v>46.246000000000002</v>
      </c>
      <c r="M137" s="13">
        <v>5.8210320599999998E-4</v>
      </c>
      <c r="N137" s="13">
        <v>4.92410457E-4</v>
      </c>
      <c r="O137" s="65">
        <v>3.7903991553333702E-5</v>
      </c>
    </row>
    <row r="138" spans="2:15" x14ac:dyDescent="0.2">
      <c r="B138" s="60" t="s">
        <v>1511</v>
      </c>
      <c r="C138" s="57" t="s">
        <v>2507</v>
      </c>
      <c r="D138" s="57" t="s">
        <v>2507</v>
      </c>
      <c r="E138" s="57" t="s">
        <v>2507</v>
      </c>
      <c r="F138" s="57" t="s">
        <v>2507</v>
      </c>
      <c r="G138" s="57" t="s">
        <v>2507</v>
      </c>
      <c r="H138" s="57" t="s">
        <v>2507</v>
      </c>
      <c r="I138" s="57" t="s">
        <v>2507</v>
      </c>
      <c r="J138" s="57" t="s">
        <v>2507</v>
      </c>
      <c r="K138" s="57" t="s">
        <v>2507</v>
      </c>
      <c r="L138" s="57" t="s">
        <v>2507</v>
      </c>
      <c r="M138" s="57" t="s">
        <v>2507</v>
      </c>
      <c r="N138" s="57" t="s">
        <v>2507</v>
      </c>
      <c r="O138" s="71" t="s">
        <v>2507</v>
      </c>
    </row>
    <row r="139" spans="2:15" x14ac:dyDescent="0.2">
      <c r="B139" s="60" t="s">
        <v>1512</v>
      </c>
      <c r="C139" s="57" t="s">
        <v>2507</v>
      </c>
      <c r="D139" s="57" t="s">
        <v>2507</v>
      </c>
      <c r="E139" s="57" t="s">
        <v>2507</v>
      </c>
      <c r="F139" s="57" t="s">
        <v>2507</v>
      </c>
      <c r="G139" s="57" t="s">
        <v>2507</v>
      </c>
      <c r="H139" s="57" t="s">
        <v>2507</v>
      </c>
      <c r="I139" s="57" t="s">
        <v>2507</v>
      </c>
      <c r="J139" s="57" t="s">
        <v>2507</v>
      </c>
      <c r="K139" s="57" t="s">
        <v>2507</v>
      </c>
      <c r="L139" s="57" t="s">
        <v>2507</v>
      </c>
      <c r="M139" s="57" t="s">
        <v>2507</v>
      </c>
      <c r="N139" s="57" t="s">
        <v>2507</v>
      </c>
      <c r="O139" s="71" t="s">
        <v>2507</v>
      </c>
    </row>
    <row r="140" spans="2:15" x14ac:dyDescent="0.2">
      <c r="B140" s="60" t="s">
        <v>1513</v>
      </c>
      <c r="C140" s="57" t="s">
        <v>2507</v>
      </c>
      <c r="D140" s="57" t="s">
        <v>2507</v>
      </c>
      <c r="E140" s="57" t="s">
        <v>2507</v>
      </c>
      <c r="F140" s="57" t="s">
        <v>2507</v>
      </c>
      <c r="G140" s="57" t="s">
        <v>2507</v>
      </c>
      <c r="H140" s="57" t="s">
        <v>2507</v>
      </c>
      <c r="I140" s="57" t="s">
        <v>2507</v>
      </c>
      <c r="J140" s="57" t="s">
        <v>2507</v>
      </c>
      <c r="K140" s="57" t="s">
        <v>2507</v>
      </c>
      <c r="L140" s="23">
        <v>7704.4272499999997</v>
      </c>
      <c r="M140" s="57" t="s">
        <v>2507</v>
      </c>
      <c r="N140" s="20">
        <v>8.2033917474999996E-2</v>
      </c>
      <c r="O140" s="64">
        <v>6.3146768449999996E-3</v>
      </c>
    </row>
    <row r="141" spans="2:15" x14ac:dyDescent="0.2">
      <c r="B141" s="60" t="s">
        <v>1514</v>
      </c>
      <c r="C141" s="57" t="s">
        <v>2507</v>
      </c>
      <c r="D141" s="57" t="s">
        <v>2507</v>
      </c>
      <c r="E141" s="57" t="s">
        <v>2507</v>
      </c>
      <c r="F141" s="57" t="s">
        <v>2507</v>
      </c>
      <c r="G141" s="57" t="s">
        <v>2507</v>
      </c>
      <c r="H141" s="57" t="s">
        <v>2507</v>
      </c>
      <c r="I141" s="57" t="s">
        <v>2507</v>
      </c>
      <c r="J141" s="57" t="s">
        <v>2507</v>
      </c>
      <c r="K141" s="57" t="s">
        <v>2507</v>
      </c>
      <c r="L141" s="23">
        <v>3741.2383399999999</v>
      </c>
      <c r="M141" s="57" t="s">
        <v>2507</v>
      </c>
      <c r="N141" s="20">
        <v>3.9835334578000002E-2</v>
      </c>
      <c r="O141" s="64">
        <v>3.0663812309999999E-3</v>
      </c>
    </row>
    <row r="142" spans="2:15" x14ac:dyDescent="0.2">
      <c r="B142" s="61" t="s">
        <v>1515</v>
      </c>
      <c r="C142" s="14" t="s">
        <v>1516</v>
      </c>
      <c r="D142" s="14" t="s">
        <v>216</v>
      </c>
      <c r="E142" s="14" t="s">
        <v>1066</v>
      </c>
      <c r="F142" s="22">
        <v>993</v>
      </c>
      <c r="G142" s="14" t="s">
        <v>1148</v>
      </c>
      <c r="H142" s="14" t="s">
        <v>50</v>
      </c>
      <c r="I142" s="24">
        <v>200</v>
      </c>
      <c r="J142" s="27">
        <v>514</v>
      </c>
      <c r="K142" s="24">
        <v>0</v>
      </c>
      <c r="L142" s="24">
        <v>3.7285599999999999</v>
      </c>
      <c r="M142" s="13">
        <v>2.3704420103955701E-5</v>
      </c>
      <c r="N142" s="13">
        <v>3.9700340260971298E-5</v>
      </c>
      <c r="O142" s="65">
        <v>3.0559898530921199E-6</v>
      </c>
    </row>
    <row r="143" spans="2:15" x14ac:dyDescent="0.2">
      <c r="B143" s="61" t="s">
        <v>1517</v>
      </c>
      <c r="C143" s="14" t="s">
        <v>1518</v>
      </c>
      <c r="D143" s="14" t="s">
        <v>216</v>
      </c>
      <c r="E143" s="14" t="s">
        <v>1066</v>
      </c>
      <c r="F143" s="22">
        <v>993</v>
      </c>
      <c r="G143" s="14" t="s">
        <v>1519</v>
      </c>
      <c r="H143" s="14" t="s">
        <v>50</v>
      </c>
      <c r="I143" s="24">
        <v>600</v>
      </c>
      <c r="J143" s="27">
        <v>1916</v>
      </c>
      <c r="K143" s="24">
        <v>0</v>
      </c>
      <c r="L143" s="24">
        <v>41.695990000000002</v>
      </c>
      <c r="M143" s="13">
        <v>1.1972278667636199E-5</v>
      </c>
      <c r="N143" s="13">
        <v>4.4396361799999999E-4</v>
      </c>
      <c r="O143" s="65">
        <v>3.4174727603855199E-5</v>
      </c>
    </row>
    <row r="144" spans="2:15" x14ac:dyDescent="0.2">
      <c r="B144" s="61" t="s">
        <v>1520</v>
      </c>
      <c r="C144" s="14" t="s">
        <v>1521</v>
      </c>
      <c r="D144" s="14" t="s">
        <v>216</v>
      </c>
      <c r="E144" s="14" t="s">
        <v>1066</v>
      </c>
      <c r="F144" s="22">
        <v>993</v>
      </c>
      <c r="G144" s="14" t="s">
        <v>1522</v>
      </c>
      <c r="H144" s="14" t="s">
        <v>50</v>
      </c>
      <c r="I144" s="24">
        <v>300</v>
      </c>
      <c r="J144" s="27">
        <v>2224</v>
      </c>
      <c r="K144" s="24">
        <v>0</v>
      </c>
      <c r="L144" s="24">
        <v>24.199339999999999</v>
      </c>
      <c r="M144" s="13">
        <v>3.6109304308513999E-6</v>
      </c>
      <c r="N144" s="13">
        <v>2.5766570199999998E-4</v>
      </c>
      <c r="O144" s="65">
        <v>1.9834181960737199E-5</v>
      </c>
    </row>
    <row r="145" spans="2:15" x14ac:dyDescent="0.2">
      <c r="B145" s="61" t="s">
        <v>1523</v>
      </c>
      <c r="C145" s="14" t="s">
        <v>1524</v>
      </c>
      <c r="D145" s="14" t="s">
        <v>1525</v>
      </c>
      <c r="E145" s="14" t="s">
        <v>1066</v>
      </c>
      <c r="F145" s="22">
        <v>993</v>
      </c>
      <c r="G145" s="14" t="s">
        <v>1526</v>
      </c>
      <c r="H145" s="14" t="s">
        <v>61</v>
      </c>
      <c r="I145" s="24">
        <v>8034.39</v>
      </c>
      <c r="J145" s="27">
        <v>695</v>
      </c>
      <c r="K145" s="24">
        <v>0</v>
      </c>
      <c r="L145" s="24">
        <v>240.86157</v>
      </c>
      <c r="M145" s="13">
        <v>4.9011837700000001E-4</v>
      </c>
      <c r="N145" s="13">
        <v>2.5646057149999999E-3</v>
      </c>
      <c r="O145" s="65">
        <v>1.9741415199999999E-4</v>
      </c>
    </row>
    <row r="146" spans="2:15" x14ac:dyDescent="0.2">
      <c r="B146" s="61" t="s">
        <v>1527</v>
      </c>
      <c r="C146" s="14" t="s">
        <v>1528</v>
      </c>
      <c r="D146" s="14" t="s">
        <v>216</v>
      </c>
      <c r="E146" s="14" t="s">
        <v>1066</v>
      </c>
      <c r="F146" s="22">
        <v>993</v>
      </c>
      <c r="G146" s="14" t="s">
        <v>1123</v>
      </c>
      <c r="H146" s="14" t="s">
        <v>50</v>
      </c>
      <c r="I146" s="24">
        <v>12000</v>
      </c>
      <c r="J146" s="27">
        <v>643</v>
      </c>
      <c r="K146" s="24">
        <v>0</v>
      </c>
      <c r="L146" s="24">
        <v>279.85932000000003</v>
      </c>
      <c r="M146" s="13">
        <v>1.70517983E-4</v>
      </c>
      <c r="N146" s="13">
        <v>2.9798394630000001E-3</v>
      </c>
      <c r="O146" s="65">
        <v>2.2937735799999999E-4</v>
      </c>
    </row>
    <row r="147" spans="2:15" x14ac:dyDescent="0.2">
      <c r="B147" s="61" t="s">
        <v>1529</v>
      </c>
      <c r="C147" s="14" t="s">
        <v>1530</v>
      </c>
      <c r="D147" s="14" t="s">
        <v>216</v>
      </c>
      <c r="E147" s="14" t="s">
        <v>1066</v>
      </c>
      <c r="F147" s="22">
        <v>994</v>
      </c>
      <c r="G147" s="14" t="s">
        <v>1123</v>
      </c>
      <c r="H147" s="14" t="s">
        <v>50</v>
      </c>
      <c r="I147" s="24">
        <v>14626.17</v>
      </c>
      <c r="J147" s="27">
        <v>4653</v>
      </c>
      <c r="K147" s="24">
        <v>0</v>
      </c>
      <c r="L147" s="24">
        <v>2468.3754899999999</v>
      </c>
      <c r="M147" s="57" t="s">
        <v>2507</v>
      </c>
      <c r="N147" s="13">
        <v>2.6282357490000002E-2</v>
      </c>
      <c r="O147" s="65">
        <v>2.0231216470000001E-3</v>
      </c>
    </row>
    <row r="148" spans="2:15" x14ac:dyDescent="0.2">
      <c r="B148" s="61" t="s">
        <v>1531</v>
      </c>
      <c r="C148" s="14" t="s">
        <v>1532</v>
      </c>
      <c r="D148" s="14" t="s">
        <v>204</v>
      </c>
      <c r="E148" s="14" t="s">
        <v>1066</v>
      </c>
      <c r="F148" s="22">
        <v>993</v>
      </c>
      <c r="G148" s="14" t="s">
        <v>1123</v>
      </c>
      <c r="H148" s="14" t="s">
        <v>50</v>
      </c>
      <c r="I148" s="24">
        <v>12399</v>
      </c>
      <c r="J148" s="27">
        <v>533</v>
      </c>
      <c r="K148" s="24">
        <v>0</v>
      </c>
      <c r="L148" s="24">
        <v>239.69635</v>
      </c>
      <c r="M148" s="13">
        <v>1.5840953399999999E-4</v>
      </c>
      <c r="N148" s="13">
        <v>2.5521988789999998E-3</v>
      </c>
      <c r="O148" s="65">
        <v>1.96459119E-4</v>
      </c>
    </row>
    <row r="149" spans="2:15" x14ac:dyDescent="0.2">
      <c r="B149" s="61" t="s">
        <v>1533</v>
      </c>
      <c r="C149" s="14" t="s">
        <v>1534</v>
      </c>
      <c r="D149" s="14" t="s">
        <v>216</v>
      </c>
      <c r="E149" s="14" t="s">
        <v>1066</v>
      </c>
      <c r="F149" s="22">
        <v>993</v>
      </c>
      <c r="G149" s="14" t="s">
        <v>1123</v>
      </c>
      <c r="H149" s="14" t="s">
        <v>50</v>
      </c>
      <c r="I149" s="24">
        <v>2000</v>
      </c>
      <c r="J149" s="27">
        <v>433</v>
      </c>
      <c r="K149" s="24">
        <v>0</v>
      </c>
      <c r="L149" s="24">
        <v>31.40982</v>
      </c>
      <c r="M149" s="13">
        <v>6.7060198263476202E-6</v>
      </c>
      <c r="N149" s="13">
        <v>3.3444025000000001E-4</v>
      </c>
      <c r="O149" s="65">
        <v>2.5744011416592399E-5</v>
      </c>
    </row>
    <row r="150" spans="2:15" x14ac:dyDescent="0.2">
      <c r="B150" s="61" t="s">
        <v>1535</v>
      </c>
      <c r="C150" s="14" t="s">
        <v>1536</v>
      </c>
      <c r="D150" s="14" t="s">
        <v>216</v>
      </c>
      <c r="E150" s="14" t="s">
        <v>1066</v>
      </c>
      <c r="F150" s="22">
        <v>993</v>
      </c>
      <c r="G150" s="14" t="s">
        <v>1537</v>
      </c>
      <c r="H150" s="14" t="s">
        <v>50</v>
      </c>
      <c r="I150" s="24">
        <v>11429.22</v>
      </c>
      <c r="J150" s="27">
        <v>218</v>
      </c>
      <c r="K150" s="24">
        <v>0</v>
      </c>
      <c r="L150" s="24">
        <v>90.369240000000005</v>
      </c>
      <c r="M150" s="13">
        <v>1.4746634700000001E-4</v>
      </c>
      <c r="N150" s="13">
        <v>9.6221854400000003E-4</v>
      </c>
      <c r="O150" s="65">
        <v>7.4068133668667399E-5</v>
      </c>
    </row>
    <row r="151" spans="2:15" x14ac:dyDescent="0.2">
      <c r="B151" s="61" t="s">
        <v>1538</v>
      </c>
      <c r="C151" s="14" t="s">
        <v>1530</v>
      </c>
      <c r="D151" s="14" t="s">
        <v>216</v>
      </c>
      <c r="E151" s="14" t="s">
        <v>1066</v>
      </c>
      <c r="F151" s="22">
        <v>994</v>
      </c>
      <c r="G151" s="14" t="s">
        <v>1537</v>
      </c>
      <c r="H151" s="14" t="s">
        <v>50</v>
      </c>
      <c r="I151" s="24">
        <v>1500</v>
      </c>
      <c r="J151" s="27">
        <v>4653</v>
      </c>
      <c r="K151" s="24">
        <v>0</v>
      </c>
      <c r="L151" s="24">
        <v>253.14645999999999</v>
      </c>
      <c r="M151" s="13">
        <v>3.3184127907734303E-5</v>
      </c>
      <c r="N151" s="13">
        <v>2.6954107199999998E-3</v>
      </c>
      <c r="O151" s="65">
        <v>2.0748305300000001E-4</v>
      </c>
    </row>
    <row r="152" spans="2:15" x14ac:dyDescent="0.2">
      <c r="B152" s="61" t="s">
        <v>1539</v>
      </c>
      <c r="C152" s="14" t="s">
        <v>1540</v>
      </c>
      <c r="D152" s="14" t="s">
        <v>216</v>
      </c>
      <c r="E152" s="14" t="s">
        <v>1066</v>
      </c>
      <c r="F152" s="22">
        <v>993</v>
      </c>
      <c r="G152" s="14" t="s">
        <v>1120</v>
      </c>
      <c r="H152" s="14" t="s">
        <v>50</v>
      </c>
      <c r="I152" s="24">
        <v>683</v>
      </c>
      <c r="J152" s="27">
        <v>2724</v>
      </c>
      <c r="K152" s="24">
        <v>0.41615999999999997</v>
      </c>
      <c r="L152" s="24">
        <v>67.896199999999993</v>
      </c>
      <c r="M152" s="13">
        <v>3.4332684212695801E-5</v>
      </c>
      <c r="N152" s="13">
        <v>7.22933851E-4</v>
      </c>
      <c r="O152" s="65">
        <v>5.5648855929236199E-5</v>
      </c>
    </row>
    <row r="153" spans="2:15" x14ac:dyDescent="0.2">
      <c r="B153" s="60" t="s">
        <v>1541</v>
      </c>
      <c r="C153" s="57" t="s">
        <v>2507</v>
      </c>
      <c r="D153" s="57" t="s">
        <v>2507</v>
      </c>
      <c r="E153" s="57" t="s">
        <v>2507</v>
      </c>
      <c r="F153" s="57" t="s">
        <v>2507</v>
      </c>
      <c r="G153" s="57" t="s">
        <v>2507</v>
      </c>
      <c r="H153" s="57" t="s">
        <v>2507</v>
      </c>
      <c r="I153" s="57" t="s">
        <v>2507</v>
      </c>
      <c r="J153" s="57" t="s">
        <v>2507</v>
      </c>
      <c r="K153" s="57" t="s">
        <v>2507</v>
      </c>
      <c r="L153" s="23">
        <v>3963.1889099999999</v>
      </c>
      <c r="M153" s="57" t="s">
        <v>2507</v>
      </c>
      <c r="N153" s="20">
        <v>4.2198582896000002E-2</v>
      </c>
      <c r="O153" s="64">
        <v>3.2482956140000002E-3</v>
      </c>
    </row>
    <row r="154" spans="2:15" x14ac:dyDescent="0.2">
      <c r="B154" s="61" t="s">
        <v>1542</v>
      </c>
      <c r="C154" s="14" t="s">
        <v>1543</v>
      </c>
      <c r="D154" s="14" t="s">
        <v>1544</v>
      </c>
      <c r="E154" s="14" t="s">
        <v>1066</v>
      </c>
      <c r="F154" s="22">
        <v>994</v>
      </c>
      <c r="G154" s="14" t="s">
        <v>1519</v>
      </c>
      <c r="H154" s="14" t="s">
        <v>51</v>
      </c>
      <c r="I154" s="24">
        <v>763</v>
      </c>
      <c r="J154" s="27">
        <v>28700</v>
      </c>
      <c r="K154" s="24">
        <v>0</v>
      </c>
      <c r="L154" s="24">
        <v>878.46418000000006</v>
      </c>
      <c r="M154" s="13">
        <v>1.7516532231681998E-5</v>
      </c>
      <c r="N154" s="13">
        <v>9.3535646070000006E-3</v>
      </c>
      <c r="O154" s="65">
        <v>7.2000386699999999E-4</v>
      </c>
    </row>
    <row r="155" spans="2:15" x14ac:dyDescent="0.2">
      <c r="B155" s="61" t="s">
        <v>1545</v>
      </c>
      <c r="C155" s="14" t="s">
        <v>1546</v>
      </c>
      <c r="D155" s="14" t="s">
        <v>198</v>
      </c>
      <c r="E155" s="14" t="s">
        <v>1066</v>
      </c>
      <c r="F155" s="22">
        <v>994</v>
      </c>
      <c r="G155" s="14" t="s">
        <v>1156</v>
      </c>
      <c r="H155" s="14" t="s">
        <v>52</v>
      </c>
      <c r="I155" s="24">
        <v>3922</v>
      </c>
      <c r="J155" s="27">
        <v>1200</v>
      </c>
      <c r="K155" s="24">
        <v>0</v>
      </c>
      <c r="L155" s="24">
        <v>217.47803999999999</v>
      </c>
      <c r="M155" s="13">
        <v>9.2590063490295506E-5</v>
      </c>
      <c r="N155" s="13">
        <v>2.3156264579999998E-3</v>
      </c>
      <c r="O155" s="65">
        <v>1.78248622E-4</v>
      </c>
    </row>
    <row r="156" spans="2:15" x14ac:dyDescent="0.2">
      <c r="B156" s="61" t="s">
        <v>1547</v>
      </c>
      <c r="C156" s="14" t="s">
        <v>1548</v>
      </c>
      <c r="D156" s="14" t="s">
        <v>198</v>
      </c>
      <c r="E156" s="14" t="s">
        <v>1066</v>
      </c>
      <c r="F156" s="22">
        <v>994</v>
      </c>
      <c r="G156" s="14" t="s">
        <v>1086</v>
      </c>
      <c r="H156" s="14" t="s">
        <v>52</v>
      </c>
      <c r="I156" s="24">
        <v>1070</v>
      </c>
      <c r="J156" s="26">
        <v>144.19999999999999</v>
      </c>
      <c r="K156" s="24">
        <v>0</v>
      </c>
      <c r="L156" s="24">
        <v>7.1297699999999997</v>
      </c>
      <c r="M156" s="13">
        <v>1.05483954958347E-6</v>
      </c>
      <c r="N156" s="13">
        <v>7.5915177704654195E-5</v>
      </c>
      <c r="O156" s="65">
        <v>5.8436781961080396E-6</v>
      </c>
    </row>
    <row r="157" spans="2:15" x14ac:dyDescent="0.2">
      <c r="B157" s="61" t="s">
        <v>1549</v>
      </c>
      <c r="C157" s="14" t="s">
        <v>1550</v>
      </c>
      <c r="D157" s="14" t="s">
        <v>216</v>
      </c>
      <c r="E157" s="14" t="s">
        <v>1066</v>
      </c>
      <c r="F157" s="22">
        <v>994</v>
      </c>
      <c r="G157" s="14" t="s">
        <v>1522</v>
      </c>
      <c r="H157" s="14" t="s">
        <v>50</v>
      </c>
      <c r="I157" s="24">
        <v>6900</v>
      </c>
      <c r="J157" s="27">
        <v>172</v>
      </c>
      <c r="K157" s="24">
        <v>0</v>
      </c>
      <c r="L157" s="24">
        <v>43.04524</v>
      </c>
      <c r="M157" s="13">
        <v>2.5353972600000003E-4</v>
      </c>
      <c r="N157" s="13">
        <v>4.5832993799999999E-4</v>
      </c>
      <c r="O157" s="65">
        <v>3.5280595367625799E-5</v>
      </c>
    </row>
    <row r="158" spans="2:15" x14ac:dyDescent="0.2">
      <c r="B158" s="61" t="s">
        <v>1551</v>
      </c>
      <c r="C158" s="14" t="s">
        <v>1552</v>
      </c>
      <c r="D158" s="14" t="s">
        <v>1553</v>
      </c>
      <c r="E158" s="14" t="s">
        <v>1066</v>
      </c>
      <c r="F158" s="22">
        <v>994</v>
      </c>
      <c r="G158" s="14" t="s">
        <v>1078</v>
      </c>
      <c r="H158" s="14" t="s">
        <v>53</v>
      </c>
      <c r="I158" s="24">
        <v>22.22</v>
      </c>
      <c r="J158" s="27">
        <v>376</v>
      </c>
      <c r="K158" s="24">
        <v>0</v>
      </c>
      <c r="L158" s="24">
        <v>0.22883999999999999</v>
      </c>
      <c r="M158" s="13">
        <v>1.3123491344815299E-5</v>
      </c>
      <c r="N158" s="13">
        <v>2.4366044438927302E-6</v>
      </c>
      <c r="O158" s="65">
        <v>1.8756107397536899E-7</v>
      </c>
    </row>
    <row r="159" spans="2:15" x14ac:dyDescent="0.2">
      <c r="B159" s="61" t="s">
        <v>1554</v>
      </c>
      <c r="C159" s="14" t="s">
        <v>1555</v>
      </c>
      <c r="D159" s="14" t="s">
        <v>204</v>
      </c>
      <c r="E159" s="14" t="s">
        <v>1066</v>
      </c>
      <c r="F159" s="22">
        <v>994</v>
      </c>
      <c r="G159" s="14" t="s">
        <v>1102</v>
      </c>
      <c r="H159" s="14" t="s">
        <v>50</v>
      </c>
      <c r="I159" s="24">
        <v>9500</v>
      </c>
      <c r="J159" s="27">
        <v>2879</v>
      </c>
      <c r="K159" s="24">
        <v>0</v>
      </c>
      <c r="L159" s="24">
        <v>992.00262999999995</v>
      </c>
      <c r="M159" s="13">
        <v>1.68248399624942E-6</v>
      </c>
      <c r="N159" s="13">
        <v>1.0562480407999999E-2</v>
      </c>
      <c r="O159" s="65">
        <v>8.13061871E-4</v>
      </c>
    </row>
    <row r="160" spans="2:15" x14ac:dyDescent="0.2">
      <c r="B160" s="61" t="s">
        <v>1556</v>
      </c>
      <c r="C160" s="14" t="s">
        <v>1557</v>
      </c>
      <c r="D160" s="14" t="s">
        <v>204</v>
      </c>
      <c r="E160" s="14" t="s">
        <v>1066</v>
      </c>
      <c r="F160" s="22">
        <v>994</v>
      </c>
      <c r="G160" s="14" t="s">
        <v>1102</v>
      </c>
      <c r="H160" s="14" t="s">
        <v>50</v>
      </c>
      <c r="I160" s="24">
        <v>5550</v>
      </c>
      <c r="J160" s="27">
        <v>1427</v>
      </c>
      <c r="K160" s="24">
        <v>0</v>
      </c>
      <c r="L160" s="24">
        <v>287.25295999999997</v>
      </c>
      <c r="M160" s="13">
        <v>1.75367349174798E-6</v>
      </c>
      <c r="N160" s="13">
        <v>3.0585642320000001E-3</v>
      </c>
      <c r="O160" s="65">
        <v>2.3543730800000001E-4</v>
      </c>
    </row>
    <row r="161" spans="2:15" x14ac:dyDescent="0.2">
      <c r="B161" s="61" t="s">
        <v>1558</v>
      </c>
      <c r="C161" s="14" t="s">
        <v>1559</v>
      </c>
      <c r="D161" s="14" t="s">
        <v>216</v>
      </c>
      <c r="E161" s="14" t="s">
        <v>1066</v>
      </c>
      <c r="F161" s="22">
        <v>994</v>
      </c>
      <c r="G161" s="14" t="s">
        <v>1129</v>
      </c>
      <c r="H161" s="14" t="s">
        <v>50</v>
      </c>
      <c r="I161" s="24">
        <v>11000</v>
      </c>
      <c r="J161" s="26">
        <v>369.01</v>
      </c>
      <c r="K161" s="24">
        <v>2.3738700000000001</v>
      </c>
      <c r="L161" s="24">
        <v>149.59779</v>
      </c>
      <c r="M161" s="13">
        <v>4.82736868E-4</v>
      </c>
      <c r="N161" s="13">
        <v>1.592862436E-3</v>
      </c>
      <c r="O161" s="65">
        <v>1.2261283900000001E-4</v>
      </c>
    </row>
    <row r="162" spans="2:15" x14ac:dyDescent="0.2">
      <c r="B162" s="61" t="s">
        <v>1560</v>
      </c>
      <c r="C162" s="14" t="s">
        <v>1561</v>
      </c>
      <c r="D162" s="14" t="s">
        <v>212</v>
      </c>
      <c r="E162" s="14" t="s">
        <v>1066</v>
      </c>
      <c r="F162" s="22">
        <v>994</v>
      </c>
      <c r="G162" s="14" t="s">
        <v>1526</v>
      </c>
      <c r="H162" s="14" t="s">
        <v>51</v>
      </c>
      <c r="I162" s="24">
        <v>3000</v>
      </c>
      <c r="J162" s="27">
        <v>2512</v>
      </c>
      <c r="K162" s="24">
        <v>0</v>
      </c>
      <c r="L162" s="24">
        <v>302.31418000000002</v>
      </c>
      <c r="M162" s="13">
        <v>2.20491350421986E-5</v>
      </c>
      <c r="N162" s="13">
        <v>3.2189305819999999E-3</v>
      </c>
      <c r="O162" s="65">
        <v>2.4778173500000002E-4</v>
      </c>
    </row>
    <row r="163" spans="2:15" x14ac:dyDescent="0.2">
      <c r="B163" s="61" t="s">
        <v>1562</v>
      </c>
      <c r="C163" s="14" t="s">
        <v>1563</v>
      </c>
      <c r="D163" s="14" t="s">
        <v>216</v>
      </c>
      <c r="E163" s="14" t="s">
        <v>1066</v>
      </c>
      <c r="F163" s="22">
        <v>994</v>
      </c>
      <c r="G163" s="14" t="s">
        <v>1564</v>
      </c>
      <c r="H163" s="14" t="s">
        <v>50</v>
      </c>
      <c r="I163" s="24">
        <v>525</v>
      </c>
      <c r="J163" s="27">
        <v>9360</v>
      </c>
      <c r="K163" s="24">
        <v>0</v>
      </c>
      <c r="L163" s="24">
        <v>178.23078000000001</v>
      </c>
      <c r="M163" s="13">
        <v>9.2411308334836396E-6</v>
      </c>
      <c r="N163" s="13">
        <v>1.8977360180000001E-3</v>
      </c>
      <c r="O163" s="65">
        <v>1.4608091399999999E-4</v>
      </c>
    </row>
    <row r="164" spans="2:15" x14ac:dyDescent="0.2">
      <c r="B164" s="61" t="s">
        <v>1565</v>
      </c>
      <c r="C164" s="14" t="s">
        <v>1566</v>
      </c>
      <c r="D164" s="14" t="s">
        <v>204</v>
      </c>
      <c r="E164" s="14" t="s">
        <v>1066</v>
      </c>
      <c r="F164" s="22">
        <v>994</v>
      </c>
      <c r="G164" s="14" t="s">
        <v>1564</v>
      </c>
      <c r="H164" s="14" t="s">
        <v>50</v>
      </c>
      <c r="I164" s="24">
        <v>375</v>
      </c>
      <c r="J164" s="27">
        <v>10400</v>
      </c>
      <c r="K164" s="24">
        <v>0.48826999999999998</v>
      </c>
      <c r="L164" s="24">
        <v>141.94127</v>
      </c>
      <c r="M164" s="13">
        <v>7.2304290726453906E-8</v>
      </c>
      <c r="N164" s="13">
        <v>1.511338617E-3</v>
      </c>
      <c r="O164" s="65">
        <v>1.1633742800000001E-4</v>
      </c>
    </row>
    <row r="165" spans="2:15" x14ac:dyDescent="0.2">
      <c r="B165" s="61" t="s">
        <v>1567</v>
      </c>
      <c r="C165" s="14" t="s">
        <v>1568</v>
      </c>
      <c r="D165" s="14" t="s">
        <v>204</v>
      </c>
      <c r="E165" s="14" t="s">
        <v>1066</v>
      </c>
      <c r="F165" s="22">
        <v>994</v>
      </c>
      <c r="G165" s="14" t="s">
        <v>1123</v>
      </c>
      <c r="H165" s="14" t="s">
        <v>50</v>
      </c>
      <c r="I165" s="24">
        <v>0.2</v>
      </c>
      <c r="J165" s="27">
        <v>-8159</v>
      </c>
      <c r="K165" s="24">
        <v>0</v>
      </c>
      <c r="L165" s="24">
        <v>-5.919E-2</v>
      </c>
      <c r="M165" s="13">
        <v>1.8734363714594901E-9</v>
      </c>
      <c r="N165" s="13">
        <v>-6.3023342524912905E-7</v>
      </c>
      <c r="O165" s="65">
        <v>-4.8513109459019698E-8</v>
      </c>
    </row>
    <row r="166" spans="2:15" x14ac:dyDescent="0.2">
      <c r="B166" s="61" t="s">
        <v>1569</v>
      </c>
      <c r="C166" s="14" t="s">
        <v>1570</v>
      </c>
      <c r="D166" s="14" t="s">
        <v>212</v>
      </c>
      <c r="E166" s="14" t="s">
        <v>1066</v>
      </c>
      <c r="F166" s="22">
        <v>994</v>
      </c>
      <c r="G166" s="14" t="s">
        <v>1571</v>
      </c>
      <c r="H166" s="14" t="s">
        <v>50</v>
      </c>
      <c r="I166" s="24">
        <v>62500</v>
      </c>
      <c r="J166" s="26">
        <v>9.99</v>
      </c>
      <c r="K166" s="24">
        <v>0</v>
      </c>
      <c r="L166" s="24">
        <v>22.646080000000001</v>
      </c>
      <c r="M166" s="13">
        <v>1.152736412E-3</v>
      </c>
      <c r="N166" s="13">
        <v>2.4112715900000001E-4</v>
      </c>
      <c r="O166" s="65">
        <v>1.8561104204387798E-5</v>
      </c>
    </row>
    <row r="167" spans="2:15" x14ac:dyDescent="0.2">
      <c r="B167" s="61" t="s">
        <v>1572</v>
      </c>
      <c r="C167" s="14" t="s">
        <v>1573</v>
      </c>
      <c r="D167" s="14" t="s">
        <v>212</v>
      </c>
      <c r="E167" s="14" t="s">
        <v>1066</v>
      </c>
      <c r="F167" s="22">
        <v>994</v>
      </c>
      <c r="G167" s="14" t="s">
        <v>1537</v>
      </c>
      <c r="H167" s="14" t="s">
        <v>50</v>
      </c>
      <c r="I167" s="24">
        <v>2222.2199999999998</v>
      </c>
      <c r="J167" s="27">
        <v>305</v>
      </c>
      <c r="K167" s="24">
        <v>0</v>
      </c>
      <c r="L167" s="24">
        <v>24.582979999999999</v>
      </c>
      <c r="M167" s="13">
        <v>2.1283899199999999E-4</v>
      </c>
      <c r="N167" s="13">
        <v>2.6175055999999998E-4</v>
      </c>
      <c r="O167" s="65">
        <v>2.0148619691990099E-5</v>
      </c>
    </row>
    <row r="168" spans="2:15" x14ac:dyDescent="0.2">
      <c r="B168" s="61" t="s">
        <v>1574</v>
      </c>
      <c r="C168" s="14" t="s">
        <v>1575</v>
      </c>
      <c r="D168" s="14" t="s">
        <v>216</v>
      </c>
      <c r="E168" s="14" t="s">
        <v>1066</v>
      </c>
      <c r="F168" s="22">
        <v>994</v>
      </c>
      <c r="G168" s="14" t="s">
        <v>1537</v>
      </c>
      <c r="H168" s="14" t="s">
        <v>50</v>
      </c>
      <c r="I168" s="24">
        <v>2.8</v>
      </c>
      <c r="J168" s="26">
        <v>12.94</v>
      </c>
      <c r="K168" s="24">
        <v>0</v>
      </c>
      <c r="L168" s="24">
        <v>1.31E-3</v>
      </c>
      <c r="M168" s="13">
        <v>6.2404504392786803E-8</v>
      </c>
      <c r="N168" s="13">
        <v>1.3948399849237299E-8</v>
      </c>
      <c r="O168" s="65">
        <v>1.07369781029424E-9</v>
      </c>
    </row>
    <row r="169" spans="2:15" ht="13.5" thickBot="1" x14ac:dyDescent="0.25">
      <c r="B169" s="61" t="s">
        <v>1576</v>
      </c>
      <c r="C169" s="14" t="s">
        <v>1577</v>
      </c>
      <c r="D169" s="14" t="s">
        <v>209</v>
      </c>
      <c r="E169" s="14" t="s">
        <v>1066</v>
      </c>
      <c r="F169" s="22">
        <v>994</v>
      </c>
      <c r="G169" s="14" t="s">
        <v>1161</v>
      </c>
      <c r="H169" s="14" t="s">
        <v>51</v>
      </c>
      <c r="I169" s="24">
        <v>4250</v>
      </c>
      <c r="J169" s="27">
        <v>4118</v>
      </c>
      <c r="K169" s="24">
        <v>0</v>
      </c>
      <c r="L169" s="24">
        <v>702.09016999999994</v>
      </c>
      <c r="M169" s="13">
        <v>5.7135849733371304E-6</v>
      </c>
      <c r="N169" s="13">
        <v>7.4755987940000003E-3</v>
      </c>
      <c r="O169" s="65">
        <v>5.7544479200000002E-4</v>
      </c>
    </row>
    <row r="170" spans="2:15" x14ac:dyDescent="0.2">
      <c r="B170" s="75" t="s">
        <v>1578</v>
      </c>
      <c r="C170" s="76" t="s">
        <v>1579</v>
      </c>
      <c r="D170" s="76" t="s">
        <v>216</v>
      </c>
      <c r="E170" s="76" t="s">
        <v>1066</v>
      </c>
      <c r="F170" s="84">
        <v>994</v>
      </c>
      <c r="G170" s="76" t="s">
        <v>1161</v>
      </c>
      <c r="H170" s="76" t="s">
        <v>50</v>
      </c>
      <c r="I170" s="77">
        <v>25143.45</v>
      </c>
      <c r="J170" s="83">
        <v>17.809999999999999</v>
      </c>
      <c r="K170" s="77">
        <v>0</v>
      </c>
      <c r="L170" s="77">
        <v>16.241879999999998</v>
      </c>
      <c r="M170" s="78">
        <v>2.5220703199999999E-4</v>
      </c>
      <c r="N170" s="78">
        <v>1.7293758500000001E-4</v>
      </c>
      <c r="O170" s="79">
        <v>1.33121152603525E-5</v>
      </c>
    </row>
    <row r="171" spans="2:15" ht="12.75" hidden="1" customHeight="1" x14ac:dyDescent="0.2"/>
    <row r="172" spans="2:15" ht="12.75" hidden="1" customHeight="1" x14ac:dyDescent="0.2"/>
    <row r="173" spans="2:15" ht="12.75" hidden="1" customHeight="1" x14ac:dyDescent="0.2"/>
    <row r="174" spans="2:15" ht="12.75" hidden="1" customHeight="1" x14ac:dyDescent="0.2"/>
    <row r="175" spans="2:15" ht="12.75" hidden="1" customHeight="1" x14ac:dyDescent="0.2"/>
    <row r="176" spans="2:15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N23"/>
  <sheetViews>
    <sheetView rightToLeft="1" workbookViewId="0"/>
  </sheetViews>
  <sheetFormatPr defaultRowHeight="12.75" customHeight="1" x14ac:dyDescent="0.2"/>
  <cols>
    <col min="2" max="2" width="51.7109375" bestFit="1" customWidth="1"/>
    <col min="3" max="3" width="36.5703125" bestFit="1" customWidth="1"/>
    <col min="4" max="4" width="15" bestFit="1" customWidth="1"/>
    <col min="5" max="5" width="16.28515625" bestFit="1" customWidth="1"/>
    <col min="6" max="7" width="13.7109375" bestFit="1" customWidth="1"/>
    <col min="8" max="8" width="12.42578125" bestFit="1" customWidth="1"/>
    <col min="9" max="9" width="10" bestFit="1" customWidth="1"/>
    <col min="10" max="10" width="23.85546875" bestFit="1" customWidth="1"/>
    <col min="11" max="11" width="13.7109375" bestFit="1" customWidth="1"/>
    <col min="12" max="12" width="29" bestFit="1" customWidth="1"/>
    <col min="13" max="13" width="34" bestFit="1" customWidth="1"/>
    <col min="14" max="14" width="30.140625" bestFit="1" customWidth="1"/>
  </cols>
  <sheetData>
    <row r="1" spans="2:14" ht="12.75" customHeight="1" x14ac:dyDescent="0.2">
      <c r="B1" s="1" t="s">
        <v>69</v>
      </c>
      <c r="C1" s="1" t="s">
        <v>1</v>
      </c>
    </row>
    <row r="2" spans="2:14" ht="12.75" customHeight="1" x14ac:dyDescent="0.2">
      <c r="B2" s="1" t="s">
        <v>2</v>
      </c>
      <c r="C2" s="1" t="s">
        <v>3</v>
      </c>
    </row>
    <row r="3" spans="2:14" ht="12.75" customHeight="1" x14ac:dyDescent="0.2">
      <c r="B3" s="1" t="s">
        <v>4</v>
      </c>
      <c r="C3" s="1" t="s">
        <v>5</v>
      </c>
    </row>
    <row r="4" spans="2:14" ht="12.75" customHeight="1" x14ac:dyDescent="0.2">
      <c r="B4" s="1" t="s">
        <v>6</v>
      </c>
      <c r="C4" s="2">
        <v>12956</v>
      </c>
    </row>
    <row r="6" spans="2:14" ht="12.75" customHeight="1" x14ac:dyDescent="0.2">
      <c r="B6" s="48" t="s">
        <v>1580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50"/>
    </row>
    <row r="7" spans="2:14" ht="12.75" customHeight="1" x14ac:dyDescent="0.2">
      <c r="B7" s="51" t="s">
        <v>1581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3"/>
    </row>
    <row r="8" spans="2:14" ht="12.75" customHeight="1" x14ac:dyDescent="0.2">
      <c r="B8" s="4" t="s">
        <v>71</v>
      </c>
      <c r="C8" s="4" t="s">
        <v>72</v>
      </c>
      <c r="D8" s="4" t="s">
        <v>136</v>
      </c>
      <c r="E8" s="4" t="s">
        <v>73</v>
      </c>
      <c r="F8" s="4" t="s">
        <v>220</v>
      </c>
      <c r="G8" s="4" t="s">
        <v>76</v>
      </c>
      <c r="H8" s="4" t="s">
        <v>139</v>
      </c>
      <c r="I8" s="4" t="s">
        <v>140</v>
      </c>
      <c r="J8" s="4" t="s">
        <v>141</v>
      </c>
      <c r="K8" s="4" t="s">
        <v>79</v>
      </c>
      <c r="L8" s="4" t="s">
        <v>142</v>
      </c>
      <c r="M8" s="4" t="s">
        <v>80</v>
      </c>
      <c r="N8" s="4" t="s">
        <v>222</v>
      </c>
    </row>
    <row r="9" spans="2:14" ht="12.75" customHeight="1" x14ac:dyDescent="0.2">
      <c r="B9" s="5"/>
      <c r="C9" s="5"/>
      <c r="D9" s="5"/>
      <c r="E9" s="5"/>
      <c r="F9" s="5"/>
      <c r="G9" s="5"/>
      <c r="H9" s="6" t="s">
        <v>146</v>
      </c>
      <c r="I9" s="6" t="s">
        <v>147</v>
      </c>
      <c r="J9" s="6" t="s">
        <v>11</v>
      </c>
      <c r="K9" s="6" t="s">
        <v>11</v>
      </c>
      <c r="L9" s="6" t="s">
        <v>12</v>
      </c>
      <c r="M9" s="6" t="s">
        <v>12</v>
      </c>
      <c r="N9" s="6" t="s">
        <v>12</v>
      </c>
    </row>
    <row r="10" spans="2:14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</row>
    <row r="11" spans="2:14" ht="12.75" customHeight="1" x14ac:dyDescent="0.2">
      <c r="B11" s="18" t="s">
        <v>1582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spans="2:14" ht="12.75" customHeight="1" x14ac:dyDescent="0.2">
      <c r="B12" s="18" t="s">
        <v>1583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</row>
    <row r="13" spans="2:14" ht="12.75" customHeight="1" x14ac:dyDescent="0.2">
      <c r="B13" s="18" t="s">
        <v>1584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2:14" ht="12.75" customHeight="1" x14ac:dyDescent="0.2">
      <c r="B14" s="18" t="s">
        <v>1585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2:14" ht="12.75" customHeight="1" x14ac:dyDescent="0.2">
      <c r="B15" s="18" t="s">
        <v>1586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</row>
    <row r="16" spans="2:14" ht="12.75" customHeight="1" x14ac:dyDescent="0.2">
      <c r="B16" s="18" t="s">
        <v>1587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</row>
    <row r="17" spans="2:14" ht="12.75" customHeight="1" x14ac:dyDescent="0.2">
      <c r="B17" s="18" t="s">
        <v>1588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</row>
    <row r="18" spans="2:14" ht="12.75" customHeight="1" x14ac:dyDescent="0.2">
      <c r="B18" s="18" t="s">
        <v>1589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</row>
    <row r="19" spans="2:14" ht="12.75" customHeight="1" x14ac:dyDescent="0.2">
      <c r="B19" s="18" t="s">
        <v>1590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</row>
    <row r="20" spans="2:14" ht="12.75" customHeight="1" x14ac:dyDescent="0.2">
      <c r="B20" s="18" t="s">
        <v>1591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2:14" ht="12.75" customHeight="1" x14ac:dyDescent="0.2">
      <c r="B21" s="18" t="s">
        <v>1592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2:14" ht="12.75" customHeight="1" x14ac:dyDescent="0.2">
      <c r="B22" s="18" t="s">
        <v>1593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</row>
    <row r="23" spans="2:14" ht="12.75" customHeight="1" x14ac:dyDescent="0.2">
      <c r="B23" s="18" t="s">
        <v>1594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</row>
  </sheetData>
  <mergeCells count="2">
    <mergeCell ref="B6:N6"/>
    <mergeCell ref="B7:N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36.5703125" bestFit="1" customWidth="1"/>
    <col min="4" max="4" width="15" bestFit="1" customWidth="1"/>
    <col min="5" max="5" width="16.28515625" bestFit="1" customWidth="1"/>
    <col min="6" max="6" width="13.7109375" bestFit="1" customWidth="1"/>
    <col min="7" max="7" width="10.85546875" customWidth="1"/>
    <col min="8" max="8" width="12.42578125" bestFit="1" customWidth="1"/>
    <col min="9" max="9" width="15" bestFit="1" customWidth="1"/>
    <col min="10" max="11" width="12.42578125" bestFit="1" customWidth="1"/>
    <col min="12" max="12" width="13.710937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12956</v>
      </c>
    </row>
    <row r="5" spans="2:15" ht="12.75" customHeight="1" x14ac:dyDescent="0.2"/>
    <row r="6" spans="2:15" ht="12.75" customHeight="1" thickBot="1" x14ac:dyDescent="0.25">
      <c r="B6" s="66" t="s">
        <v>1595</v>
      </c>
      <c r="C6" s="68" t="s">
        <v>2507</v>
      </c>
      <c r="D6" s="68" t="s">
        <v>2508</v>
      </c>
      <c r="E6" s="68" t="s">
        <v>2509</v>
      </c>
      <c r="F6" s="68" t="s">
        <v>2510</v>
      </c>
      <c r="G6" s="68" t="s">
        <v>2511</v>
      </c>
      <c r="H6" s="68" t="s">
        <v>2512</v>
      </c>
      <c r="I6" s="68" t="s">
        <v>2513</v>
      </c>
      <c r="J6" s="68" t="s">
        <v>2514</v>
      </c>
      <c r="K6" s="68" t="s">
        <v>2515</v>
      </c>
      <c r="L6" s="68" t="s">
        <v>2516</v>
      </c>
      <c r="M6" s="68" t="s">
        <v>2517</v>
      </c>
      <c r="N6" s="68" t="s">
        <v>2518</v>
      </c>
      <c r="O6" s="68" t="s">
        <v>2519</v>
      </c>
    </row>
    <row r="7" spans="2:15" ht="12.75" customHeight="1" thickBot="1" x14ac:dyDescent="0.25">
      <c r="B7" s="74" t="s">
        <v>1596</v>
      </c>
      <c r="C7" s="80" t="s">
        <v>2507</v>
      </c>
      <c r="D7" s="80" t="s">
        <v>2507</v>
      </c>
      <c r="E7" s="80" t="s">
        <v>2507</v>
      </c>
      <c r="F7" s="80" t="s">
        <v>2507</v>
      </c>
      <c r="G7" s="80" t="s">
        <v>2507</v>
      </c>
      <c r="H7" s="80" t="s">
        <v>2507</v>
      </c>
      <c r="I7" s="80" t="s">
        <v>2507</v>
      </c>
      <c r="J7" s="80" t="s">
        <v>2507</v>
      </c>
      <c r="K7" s="80" t="s">
        <v>2507</v>
      </c>
      <c r="L7" s="80" t="s">
        <v>2507</v>
      </c>
      <c r="M7" s="80" t="s">
        <v>2507</v>
      </c>
      <c r="N7" s="80" t="s">
        <v>2507</v>
      </c>
      <c r="O7" s="80" t="s">
        <v>2507</v>
      </c>
    </row>
    <row r="8" spans="2:15" ht="12.75" customHeight="1" x14ac:dyDescent="0.2">
      <c r="B8" s="59" t="s">
        <v>71</v>
      </c>
      <c r="C8" s="4" t="s">
        <v>72</v>
      </c>
      <c r="D8" s="4" t="s">
        <v>136</v>
      </c>
      <c r="E8" s="4" t="s">
        <v>73</v>
      </c>
      <c r="F8" s="4" t="s">
        <v>220</v>
      </c>
      <c r="G8" s="4" t="s">
        <v>74</v>
      </c>
      <c r="H8" s="4" t="s">
        <v>75</v>
      </c>
      <c r="I8" s="4" t="s">
        <v>76</v>
      </c>
      <c r="J8" s="4" t="s">
        <v>139</v>
      </c>
      <c r="K8" s="4" t="s">
        <v>140</v>
      </c>
      <c r="L8" s="4" t="s">
        <v>79</v>
      </c>
      <c r="M8" s="4" t="s">
        <v>142</v>
      </c>
      <c r="N8" s="4" t="s">
        <v>80</v>
      </c>
      <c r="O8" s="62" t="s">
        <v>222</v>
      </c>
    </row>
    <row r="9" spans="2:15" ht="12.75" customHeight="1" x14ac:dyDescent="0.2">
      <c r="B9" s="70" t="s">
        <v>2507</v>
      </c>
      <c r="C9" s="56" t="s">
        <v>2507</v>
      </c>
      <c r="D9" s="56" t="s">
        <v>2507</v>
      </c>
      <c r="E9" s="56" t="s">
        <v>2507</v>
      </c>
      <c r="F9" s="56" t="s">
        <v>2507</v>
      </c>
      <c r="G9" s="56" t="s">
        <v>2507</v>
      </c>
      <c r="H9" s="56" t="s">
        <v>2507</v>
      </c>
      <c r="I9" s="56" t="s">
        <v>2507</v>
      </c>
      <c r="J9" s="6" t="s">
        <v>146</v>
      </c>
      <c r="K9" s="6" t="s">
        <v>147</v>
      </c>
      <c r="L9" s="6" t="s">
        <v>11</v>
      </c>
      <c r="M9" s="6" t="s">
        <v>12</v>
      </c>
      <c r="N9" s="6" t="s">
        <v>12</v>
      </c>
      <c r="O9" s="63" t="s">
        <v>12</v>
      </c>
    </row>
    <row r="10" spans="2:15" ht="12.75" customHeight="1" x14ac:dyDescent="0.2">
      <c r="B10" s="70" t="s">
        <v>2507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3" t="s">
        <v>150</v>
      </c>
    </row>
    <row r="11" spans="2:15" ht="12.75" customHeight="1" x14ac:dyDescent="0.2">
      <c r="B11" s="60" t="s">
        <v>1597</v>
      </c>
      <c r="C11" s="57" t="s">
        <v>2507</v>
      </c>
      <c r="D11" s="57" t="s">
        <v>2507</v>
      </c>
      <c r="E11" s="57" t="s">
        <v>2507</v>
      </c>
      <c r="F11" s="57" t="s">
        <v>2507</v>
      </c>
      <c r="G11" s="57" t="s">
        <v>2507</v>
      </c>
      <c r="H11" s="57" t="s">
        <v>2507</v>
      </c>
      <c r="I11" s="57" t="s">
        <v>2507</v>
      </c>
      <c r="J11" s="57" t="s">
        <v>2507</v>
      </c>
      <c r="K11" s="57" t="s">
        <v>2507</v>
      </c>
      <c r="L11" s="23">
        <v>109.31724</v>
      </c>
      <c r="M11" s="57" t="s">
        <v>2507</v>
      </c>
      <c r="N11" s="20">
        <v>1</v>
      </c>
      <c r="O11" s="64">
        <v>8.9598229935427E-5</v>
      </c>
    </row>
    <row r="12" spans="2:15" ht="12.75" customHeight="1" x14ac:dyDescent="0.2">
      <c r="B12" s="60" t="s">
        <v>1598</v>
      </c>
      <c r="C12" s="57" t="s">
        <v>2507</v>
      </c>
      <c r="D12" s="57" t="s">
        <v>2507</v>
      </c>
      <c r="E12" s="57" t="s">
        <v>2507</v>
      </c>
      <c r="F12" s="57" t="s">
        <v>2507</v>
      </c>
      <c r="G12" s="57" t="s">
        <v>2507</v>
      </c>
      <c r="H12" s="57" t="s">
        <v>2507</v>
      </c>
      <c r="I12" s="57" t="s">
        <v>2507</v>
      </c>
      <c r="J12" s="57" t="s">
        <v>2507</v>
      </c>
      <c r="K12" s="57" t="s">
        <v>2507</v>
      </c>
      <c r="L12" s="57" t="s">
        <v>2507</v>
      </c>
      <c r="M12" s="57" t="s">
        <v>2507</v>
      </c>
      <c r="N12" s="57" t="s">
        <v>2507</v>
      </c>
      <c r="O12" s="71" t="s">
        <v>2507</v>
      </c>
    </row>
    <row r="13" spans="2:15" ht="12.75" customHeight="1" x14ac:dyDescent="0.2">
      <c r="B13" s="60" t="s">
        <v>1599</v>
      </c>
      <c r="C13" s="57" t="s">
        <v>2507</v>
      </c>
      <c r="D13" s="57" t="s">
        <v>2507</v>
      </c>
      <c r="E13" s="57" t="s">
        <v>2507</v>
      </c>
      <c r="F13" s="57" t="s">
        <v>2507</v>
      </c>
      <c r="G13" s="57" t="s">
        <v>2507</v>
      </c>
      <c r="H13" s="57" t="s">
        <v>2507</v>
      </c>
      <c r="I13" s="57" t="s">
        <v>2507</v>
      </c>
      <c r="J13" s="57" t="s">
        <v>2507</v>
      </c>
      <c r="K13" s="57" t="s">
        <v>2507</v>
      </c>
      <c r="L13" s="57" t="s">
        <v>2507</v>
      </c>
      <c r="M13" s="57" t="s">
        <v>2507</v>
      </c>
      <c r="N13" s="57" t="s">
        <v>2507</v>
      </c>
      <c r="O13" s="71" t="s">
        <v>2507</v>
      </c>
    </row>
    <row r="14" spans="2:15" ht="12.75" customHeight="1" x14ac:dyDescent="0.2">
      <c r="B14" s="60" t="s">
        <v>1600</v>
      </c>
      <c r="C14" s="57" t="s">
        <v>2507</v>
      </c>
      <c r="D14" s="57" t="s">
        <v>2507</v>
      </c>
      <c r="E14" s="57" t="s">
        <v>2507</v>
      </c>
      <c r="F14" s="57" t="s">
        <v>2507</v>
      </c>
      <c r="G14" s="57" t="s">
        <v>2507</v>
      </c>
      <c r="H14" s="57" t="s">
        <v>2507</v>
      </c>
      <c r="I14" s="57" t="s">
        <v>2507</v>
      </c>
      <c r="J14" s="57" t="s">
        <v>2507</v>
      </c>
      <c r="K14" s="57" t="s">
        <v>2507</v>
      </c>
      <c r="L14" s="57" t="s">
        <v>2507</v>
      </c>
      <c r="M14" s="57" t="s">
        <v>2507</v>
      </c>
      <c r="N14" s="57" t="s">
        <v>2507</v>
      </c>
      <c r="O14" s="71" t="s">
        <v>2507</v>
      </c>
    </row>
    <row r="15" spans="2:15" ht="12.75" customHeight="1" x14ac:dyDescent="0.2">
      <c r="B15" s="60" t="s">
        <v>1601</v>
      </c>
      <c r="C15" s="57" t="s">
        <v>2507</v>
      </c>
      <c r="D15" s="57" t="s">
        <v>2507</v>
      </c>
      <c r="E15" s="57" t="s">
        <v>2507</v>
      </c>
      <c r="F15" s="57" t="s">
        <v>2507</v>
      </c>
      <c r="G15" s="57" t="s">
        <v>2507</v>
      </c>
      <c r="H15" s="57" t="s">
        <v>2507</v>
      </c>
      <c r="I15" s="57" t="s">
        <v>2507</v>
      </c>
      <c r="J15" s="57" t="s">
        <v>2507</v>
      </c>
      <c r="K15" s="57" t="s">
        <v>2507</v>
      </c>
      <c r="L15" s="57" t="s">
        <v>2507</v>
      </c>
      <c r="M15" s="57" t="s">
        <v>2507</v>
      </c>
      <c r="N15" s="57" t="s">
        <v>2507</v>
      </c>
      <c r="O15" s="71" t="s">
        <v>2507</v>
      </c>
    </row>
    <row r="16" spans="2:15" ht="12.75" customHeight="1" x14ac:dyDescent="0.2">
      <c r="B16" s="60" t="s">
        <v>1602</v>
      </c>
      <c r="C16" s="57" t="s">
        <v>2507</v>
      </c>
      <c r="D16" s="57" t="s">
        <v>2507</v>
      </c>
      <c r="E16" s="57" t="s">
        <v>2507</v>
      </c>
      <c r="F16" s="57" t="s">
        <v>2507</v>
      </c>
      <c r="G16" s="57" t="s">
        <v>2507</v>
      </c>
      <c r="H16" s="57" t="s">
        <v>2507</v>
      </c>
      <c r="I16" s="57" t="s">
        <v>2507</v>
      </c>
      <c r="J16" s="57" t="s">
        <v>2507</v>
      </c>
      <c r="K16" s="57" t="s">
        <v>2507</v>
      </c>
      <c r="L16" s="57" t="s">
        <v>2507</v>
      </c>
      <c r="M16" s="57" t="s">
        <v>2507</v>
      </c>
      <c r="N16" s="57" t="s">
        <v>2507</v>
      </c>
      <c r="O16" s="71" t="s">
        <v>2507</v>
      </c>
    </row>
    <row r="17" spans="2:15" ht="12.75" customHeight="1" x14ac:dyDescent="0.2">
      <c r="B17" s="60" t="s">
        <v>1603</v>
      </c>
      <c r="C17" s="57" t="s">
        <v>2507</v>
      </c>
      <c r="D17" s="57" t="s">
        <v>2507</v>
      </c>
      <c r="E17" s="57" t="s">
        <v>2507</v>
      </c>
      <c r="F17" s="57" t="s">
        <v>2507</v>
      </c>
      <c r="G17" s="57" t="s">
        <v>2507</v>
      </c>
      <c r="H17" s="57" t="s">
        <v>2507</v>
      </c>
      <c r="I17" s="57" t="s">
        <v>2507</v>
      </c>
      <c r="J17" s="57" t="s">
        <v>2507</v>
      </c>
      <c r="K17" s="57" t="s">
        <v>2507</v>
      </c>
      <c r="L17" s="23">
        <v>109.31724</v>
      </c>
      <c r="M17" s="57" t="s">
        <v>2507</v>
      </c>
      <c r="N17" s="20">
        <v>1</v>
      </c>
      <c r="O17" s="64">
        <v>8.9598229935427E-5</v>
      </c>
    </row>
    <row r="18" spans="2:15" ht="12.75" customHeight="1" x14ac:dyDescent="0.2">
      <c r="B18" s="60" t="s">
        <v>1604</v>
      </c>
      <c r="C18" s="57" t="s">
        <v>2507</v>
      </c>
      <c r="D18" s="57" t="s">
        <v>2507</v>
      </c>
      <c r="E18" s="57" t="s">
        <v>2507</v>
      </c>
      <c r="F18" s="57" t="s">
        <v>2507</v>
      </c>
      <c r="G18" s="57" t="s">
        <v>2507</v>
      </c>
      <c r="H18" s="57" t="s">
        <v>2507</v>
      </c>
      <c r="I18" s="57" t="s">
        <v>2507</v>
      </c>
      <c r="J18" s="57" t="s">
        <v>2507</v>
      </c>
      <c r="K18" s="57" t="s">
        <v>2507</v>
      </c>
      <c r="L18" s="57" t="s">
        <v>2507</v>
      </c>
      <c r="M18" s="57" t="s">
        <v>2507</v>
      </c>
      <c r="N18" s="57" t="s">
        <v>2507</v>
      </c>
      <c r="O18" s="71" t="s">
        <v>2507</v>
      </c>
    </row>
    <row r="19" spans="2:15" ht="12.75" customHeight="1" x14ac:dyDescent="0.2">
      <c r="B19" s="60" t="s">
        <v>1605</v>
      </c>
      <c r="C19" s="57" t="s">
        <v>2507</v>
      </c>
      <c r="D19" s="57" t="s">
        <v>2507</v>
      </c>
      <c r="E19" s="57" t="s">
        <v>2507</v>
      </c>
      <c r="F19" s="57" t="s">
        <v>2507</v>
      </c>
      <c r="G19" s="57" t="s">
        <v>2507</v>
      </c>
      <c r="H19" s="57" t="s">
        <v>2507</v>
      </c>
      <c r="I19" s="57" t="s">
        <v>2507</v>
      </c>
      <c r="J19" s="57" t="s">
        <v>2507</v>
      </c>
      <c r="K19" s="57" t="s">
        <v>2507</v>
      </c>
      <c r="L19" s="57" t="s">
        <v>2507</v>
      </c>
      <c r="M19" s="57" t="s">
        <v>2507</v>
      </c>
      <c r="N19" s="57" t="s">
        <v>2507</v>
      </c>
      <c r="O19" s="71" t="s">
        <v>2507</v>
      </c>
    </row>
    <row r="20" spans="2:15" ht="12.75" customHeight="1" x14ac:dyDescent="0.2">
      <c r="B20" s="60" t="s">
        <v>1606</v>
      </c>
      <c r="C20" s="57" t="s">
        <v>2507</v>
      </c>
      <c r="D20" s="57" t="s">
        <v>2507</v>
      </c>
      <c r="E20" s="57" t="s">
        <v>2507</v>
      </c>
      <c r="F20" s="57" t="s">
        <v>2507</v>
      </c>
      <c r="G20" s="57" t="s">
        <v>2507</v>
      </c>
      <c r="H20" s="57" t="s">
        <v>2507</v>
      </c>
      <c r="I20" s="57" t="s">
        <v>2507</v>
      </c>
      <c r="J20" s="57" t="s">
        <v>2507</v>
      </c>
      <c r="K20" s="57" t="s">
        <v>2507</v>
      </c>
      <c r="L20" s="57" t="s">
        <v>2507</v>
      </c>
      <c r="M20" s="57" t="s">
        <v>2507</v>
      </c>
      <c r="N20" s="57" t="s">
        <v>2507</v>
      </c>
      <c r="O20" s="71" t="s">
        <v>2507</v>
      </c>
    </row>
    <row r="21" spans="2:15" ht="12.75" customHeight="1" thickBot="1" x14ac:dyDescent="0.25">
      <c r="B21" s="60" t="s">
        <v>1607</v>
      </c>
      <c r="C21" s="57" t="s">
        <v>2507</v>
      </c>
      <c r="D21" s="57" t="s">
        <v>2507</v>
      </c>
      <c r="E21" s="57" t="s">
        <v>2507</v>
      </c>
      <c r="F21" s="57" t="s">
        <v>2507</v>
      </c>
      <c r="G21" s="57" t="s">
        <v>2507</v>
      </c>
      <c r="H21" s="57" t="s">
        <v>2507</v>
      </c>
      <c r="I21" s="57" t="s">
        <v>2507</v>
      </c>
      <c r="J21" s="57" t="s">
        <v>2507</v>
      </c>
      <c r="K21" s="57" t="s">
        <v>2507</v>
      </c>
      <c r="L21" s="23">
        <v>109.31724</v>
      </c>
      <c r="M21" s="57" t="s">
        <v>2507</v>
      </c>
      <c r="N21" s="20">
        <v>1</v>
      </c>
      <c r="O21" s="64">
        <v>8.9598229935427E-5</v>
      </c>
    </row>
    <row r="22" spans="2:15" ht="12.75" customHeight="1" x14ac:dyDescent="0.2">
      <c r="B22" s="75" t="s">
        <v>1608</v>
      </c>
      <c r="C22" s="76" t="s">
        <v>1609</v>
      </c>
      <c r="D22" s="76" t="s">
        <v>212</v>
      </c>
      <c r="E22" s="84">
        <v>994</v>
      </c>
      <c r="F22" s="76" t="s">
        <v>65</v>
      </c>
      <c r="G22" s="76" t="s">
        <v>233</v>
      </c>
      <c r="H22" s="76" t="s">
        <v>234</v>
      </c>
      <c r="I22" s="76" t="s">
        <v>50</v>
      </c>
      <c r="J22" s="77">
        <v>25</v>
      </c>
      <c r="K22" s="77">
        <v>120559.4</v>
      </c>
      <c r="L22" s="77">
        <v>109.31724</v>
      </c>
      <c r="M22" s="78">
        <v>6.4547778200000001E-4</v>
      </c>
      <c r="N22" s="78">
        <v>1</v>
      </c>
      <c r="O22" s="79">
        <v>8.9598229935427E-5</v>
      </c>
    </row>
    <row r="23" spans="2:15" ht="12.75" hidden="1" customHeight="1" x14ac:dyDescent="0.2"/>
    <row r="24" spans="2:15" ht="12.75" hidden="1" customHeight="1" x14ac:dyDescent="0.2"/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36.5703125" bestFit="1" customWidth="1"/>
    <col min="4" max="4" width="15" bestFit="1" customWidth="1"/>
    <col min="5" max="5" width="30.140625" bestFit="1" customWidth="1"/>
    <col min="6" max="6" width="15" bestFit="1" customWidth="1"/>
    <col min="7" max="7" width="12.4257812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12956</v>
      </c>
    </row>
    <row r="5" spans="2:12" ht="12.75" customHeight="1" x14ac:dyDescent="0.2"/>
    <row r="6" spans="2:12" ht="12.75" customHeight="1" thickBot="1" x14ac:dyDescent="0.25">
      <c r="B6" s="66" t="s">
        <v>1610</v>
      </c>
      <c r="C6" s="68" t="s">
        <v>2507</v>
      </c>
      <c r="D6" s="68" t="s">
        <v>2508</v>
      </c>
      <c r="E6" s="68" t="s">
        <v>2509</v>
      </c>
      <c r="F6" s="68" t="s">
        <v>2510</v>
      </c>
      <c r="G6" s="68" t="s">
        <v>2511</v>
      </c>
      <c r="H6" s="68" t="s">
        <v>2512</v>
      </c>
      <c r="I6" s="68" t="s">
        <v>2513</v>
      </c>
      <c r="J6" s="68" t="s">
        <v>2514</v>
      </c>
      <c r="K6" s="68" t="s">
        <v>2515</v>
      </c>
      <c r="L6" s="68" t="s">
        <v>2516</v>
      </c>
    </row>
    <row r="7" spans="2:12" ht="12.75" customHeight="1" thickBot="1" x14ac:dyDescent="0.25">
      <c r="B7" s="74" t="s">
        <v>1611</v>
      </c>
      <c r="C7" s="80" t="s">
        <v>2507</v>
      </c>
      <c r="D7" s="80" t="s">
        <v>2507</v>
      </c>
      <c r="E7" s="80" t="s">
        <v>2507</v>
      </c>
      <c r="F7" s="80" t="s">
        <v>2507</v>
      </c>
      <c r="G7" s="80" t="s">
        <v>2507</v>
      </c>
      <c r="H7" s="80" t="s">
        <v>2507</v>
      </c>
      <c r="I7" s="80" t="s">
        <v>2507</v>
      </c>
      <c r="J7" s="80" t="s">
        <v>2507</v>
      </c>
      <c r="K7" s="80" t="s">
        <v>2507</v>
      </c>
      <c r="L7" s="80" t="s">
        <v>2507</v>
      </c>
    </row>
    <row r="8" spans="2:12" ht="12.75" customHeight="1" x14ac:dyDescent="0.2">
      <c r="B8" s="59" t="s">
        <v>71</v>
      </c>
      <c r="C8" s="4" t="s">
        <v>72</v>
      </c>
      <c r="D8" s="4" t="s">
        <v>136</v>
      </c>
      <c r="E8" s="4" t="s">
        <v>220</v>
      </c>
      <c r="F8" s="4" t="s">
        <v>76</v>
      </c>
      <c r="G8" s="4" t="s">
        <v>139</v>
      </c>
      <c r="H8" s="4" t="s">
        <v>140</v>
      </c>
      <c r="I8" s="4" t="s">
        <v>79</v>
      </c>
      <c r="J8" s="4" t="s">
        <v>142</v>
      </c>
      <c r="K8" s="4" t="s">
        <v>80</v>
      </c>
      <c r="L8" s="62" t="s">
        <v>222</v>
      </c>
    </row>
    <row r="9" spans="2:12" ht="12.75" customHeight="1" x14ac:dyDescent="0.2">
      <c r="B9" s="70" t="s">
        <v>2507</v>
      </c>
      <c r="C9" s="56" t="s">
        <v>2507</v>
      </c>
      <c r="D9" s="56" t="s">
        <v>2507</v>
      </c>
      <c r="E9" s="56" t="s">
        <v>2507</v>
      </c>
      <c r="F9" s="56" t="s">
        <v>2507</v>
      </c>
      <c r="G9" s="6" t="s">
        <v>146</v>
      </c>
      <c r="H9" s="6" t="s">
        <v>147</v>
      </c>
      <c r="I9" s="6" t="s">
        <v>11</v>
      </c>
      <c r="J9" s="6" t="s">
        <v>12</v>
      </c>
      <c r="K9" s="6" t="s">
        <v>12</v>
      </c>
      <c r="L9" s="63" t="s">
        <v>12</v>
      </c>
    </row>
    <row r="10" spans="2:12" ht="12.75" customHeight="1" x14ac:dyDescent="0.2">
      <c r="B10" s="70" t="s">
        <v>2507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3" t="s">
        <v>89</v>
      </c>
    </row>
    <row r="11" spans="2:12" ht="12.75" customHeight="1" x14ac:dyDescent="0.2">
      <c r="B11" s="60" t="s">
        <v>1612</v>
      </c>
      <c r="C11" s="57" t="s">
        <v>2507</v>
      </c>
      <c r="D11" s="57" t="s">
        <v>2507</v>
      </c>
      <c r="E11" s="57" t="s">
        <v>2507</v>
      </c>
      <c r="F11" s="57" t="s">
        <v>2507</v>
      </c>
      <c r="G11" s="57" t="s">
        <v>2507</v>
      </c>
      <c r="H11" s="57" t="s">
        <v>2507</v>
      </c>
      <c r="I11" s="23">
        <v>73.825749999999999</v>
      </c>
      <c r="J11" s="57" t="s">
        <v>2507</v>
      </c>
      <c r="K11" s="20">
        <v>1</v>
      </c>
      <c r="L11" s="64">
        <v>6.0508813830786003E-5</v>
      </c>
    </row>
    <row r="12" spans="2:12" ht="12.75" customHeight="1" x14ac:dyDescent="0.2">
      <c r="B12" s="60" t="s">
        <v>1613</v>
      </c>
      <c r="C12" s="57" t="s">
        <v>2507</v>
      </c>
      <c r="D12" s="57" t="s">
        <v>2507</v>
      </c>
      <c r="E12" s="57" t="s">
        <v>2507</v>
      </c>
      <c r="F12" s="57" t="s">
        <v>2507</v>
      </c>
      <c r="G12" s="57" t="s">
        <v>2507</v>
      </c>
      <c r="H12" s="57" t="s">
        <v>2507</v>
      </c>
      <c r="I12" s="23">
        <v>72.595259999999996</v>
      </c>
      <c r="J12" s="57" t="s">
        <v>2507</v>
      </c>
      <c r="K12" s="20">
        <v>0.98333250932000005</v>
      </c>
      <c r="L12" s="64">
        <v>5.9500283740260098E-5</v>
      </c>
    </row>
    <row r="13" spans="2:12" ht="12.75" customHeight="1" x14ac:dyDescent="0.2">
      <c r="B13" s="61" t="s">
        <v>1614</v>
      </c>
      <c r="C13" s="14" t="s">
        <v>1615</v>
      </c>
      <c r="D13" s="14" t="s">
        <v>160</v>
      </c>
      <c r="E13" s="14" t="s">
        <v>232</v>
      </c>
      <c r="F13" s="14" t="s">
        <v>49</v>
      </c>
      <c r="G13" s="24">
        <v>12600</v>
      </c>
      <c r="H13" s="24">
        <v>17.8</v>
      </c>
      <c r="I13" s="24">
        <v>2.2427999999999999</v>
      </c>
      <c r="J13" s="13">
        <v>1.2095990320000001E-3</v>
      </c>
      <c r="K13" s="13">
        <v>3.0379643958E-2</v>
      </c>
      <c r="L13" s="65">
        <v>1.8382362205556601E-6</v>
      </c>
    </row>
    <row r="14" spans="2:12" ht="12.75" customHeight="1" x14ac:dyDescent="0.2">
      <c r="B14" s="61" t="s">
        <v>1616</v>
      </c>
      <c r="C14" s="14" t="s">
        <v>1617</v>
      </c>
      <c r="D14" s="14" t="s">
        <v>160</v>
      </c>
      <c r="E14" s="14" t="s">
        <v>1466</v>
      </c>
      <c r="F14" s="14" t="s">
        <v>49</v>
      </c>
      <c r="G14" s="24">
        <v>9600</v>
      </c>
      <c r="H14" s="24">
        <v>90</v>
      </c>
      <c r="I14" s="24">
        <v>8.64</v>
      </c>
      <c r="J14" s="13">
        <v>2.9090909089999999E-3</v>
      </c>
      <c r="K14" s="13">
        <v>0.117032336278</v>
      </c>
      <c r="L14" s="65">
        <v>7.0814878480474701E-6</v>
      </c>
    </row>
    <row r="15" spans="2:12" ht="12.75" customHeight="1" x14ac:dyDescent="0.2">
      <c r="B15" s="61" t="s">
        <v>1618</v>
      </c>
      <c r="C15" s="14" t="s">
        <v>1619</v>
      </c>
      <c r="D15" s="14" t="s">
        <v>160</v>
      </c>
      <c r="E15" s="14" t="s">
        <v>1471</v>
      </c>
      <c r="F15" s="14" t="s">
        <v>49</v>
      </c>
      <c r="G15" s="24">
        <v>51870</v>
      </c>
      <c r="H15" s="24">
        <v>27.8</v>
      </c>
      <c r="I15" s="24">
        <v>14.41986</v>
      </c>
      <c r="J15" s="13">
        <v>1.8698536439999999E-3</v>
      </c>
      <c r="K15" s="13">
        <v>0.19532290562499999</v>
      </c>
      <c r="L15" s="65">
        <v>1.18187573333965E-5</v>
      </c>
    </row>
    <row r="16" spans="2:12" ht="12.75" customHeight="1" x14ac:dyDescent="0.2">
      <c r="B16" s="61" t="s">
        <v>1620</v>
      </c>
      <c r="C16" s="14" t="s">
        <v>1621</v>
      </c>
      <c r="D16" s="14" t="s">
        <v>160</v>
      </c>
      <c r="E16" s="14" t="s">
        <v>1379</v>
      </c>
      <c r="F16" s="14" t="s">
        <v>49</v>
      </c>
      <c r="G16" s="24">
        <v>14800</v>
      </c>
      <c r="H16" s="24">
        <v>251.2</v>
      </c>
      <c r="I16" s="24">
        <v>37.177599999999998</v>
      </c>
      <c r="J16" s="13">
        <v>3.7274949340000002E-3</v>
      </c>
      <c r="K16" s="13">
        <v>0.50358580847400003</v>
      </c>
      <c r="L16" s="65">
        <v>3.04713799328206E-5</v>
      </c>
    </row>
    <row r="17" spans="2:12" ht="12.75" customHeight="1" x14ac:dyDescent="0.2">
      <c r="B17" s="61" t="s">
        <v>1622</v>
      </c>
      <c r="C17" s="14" t="s">
        <v>1623</v>
      </c>
      <c r="D17" s="14" t="s">
        <v>160</v>
      </c>
      <c r="E17" s="14" t="s">
        <v>1038</v>
      </c>
      <c r="F17" s="14" t="s">
        <v>49</v>
      </c>
      <c r="G17" s="24">
        <v>4750</v>
      </c>
      <c r="H17" s="24">
        <v>50</v>
      </c>
      <c r="I17" s="24">
        <v>2.375</v>
      </c>
      <c r="J17" s="13">
        <v>1.883028639E-3</v>
      </c>
      <c r="K17" s="13">
        <v>3.2170347066999998E-2</v>
      </c>
      <c r="L17" s="65">
        <v>1.9465895415639802E-6</v>
      </c>
    </row>
    <row r="18" spans="2:12" ht="12.75" customHeight="1" x14ac:dyDescent="0.2">
      <c r="B18" s="61" t="s">
        <v>1624</v>
      </c>
      <c r="C18" s="14" t="s">
        <v>1625</v>
      </c>
      <c r="D18" s="14" t="s">
        <v>160</v>
      </c>
      <c r="E18" s="14" t="s">
        <v>1038</v>
      </c>
      <c r="F18" s="14" t="s">
        <v>49</v>
      </c>
      <c r="G18" s="24">
        <v>12900</v>
      </c>
      <c r="H18" s="24">
        <v>60</v>
      </c>
      <c r="I18" s="24">
        <v>7.74</v>
      </c>
      <c r="J18" s="13">
        <v>2.3528124310000001E-3</v>
      </c>
      <c r="K18" s="13">
        <v>0.10484146791600001</v>
      </c>
      <c r="L18" s="65">
        <v>6.3438328638758596E-6</v>
      </c>
    </row>
    <row r="19" spans="2:12" ht="12.75" customHeight="1" x14ac:dyDescent="0.2">
      <c r="B19" s="60" t="s">
        <v>1626</v>
      </c>
      <c r="C19" s="57" t="s">
        <v>2507</v>
      </c>
      <c r="D19" s="57" t="s">
        <v>2507</v>
      </c>
      <c r="E19" s="57" t="s">
        <v>2507</v>
      </c>
      <c r="F19" s="57" t="s">
        <v>2507</v>
      </c>
      <c r="G19" s="57" t="s">
        <v>2507</v>
      </c>
      <c r="H19" s="57" t="s">
        <v>2507</v>
      </c>
      <c r="I19" s="23">
        <v>1.2304900000000001</v>
      </c>
      <c r="J19" s="57" t="s">
        <v>2507</v>
      </c>
      <c r="K19" s="20">
        <v>1.6667490678999999E-2</v>
      </c>
      <c r="L19" s="64">
        <v>1.0085300905259201E-6</v>
      </c>
    </row>
    <row r="20" spans="2:12" ht="12.75" customHeight="1" x14ac:dyDescent="0.2">
      <c r="B20" s="61" t="s">
        <v>1627</v>
      </c>
      <c r="C20" s="14" t="s">
        <v>1628</v>
      </c>
      <c r="D20" s="14" t="s">
        <v>216</v>
      </c>
      <c r="E20" s="14" t="s">
        <v>1156</v>
      </c>
      <c r="F20" s="14" t="s">
        <v>50</v>
      </c>
      <c r="G20" s="24">
        <v>2000</v>
      </c>
      <c r="H20" s="24">
        <v>5.0199999999999996</v>
      </c>
      <c r="I20" s="24">
        <v>0.36414999999999997</v>
      </c>
      <c r="J20" s="13">
        <v>4.2095691900000001E-4</v>
      </c>
      <c r="K20" s="13">
        <v>4.9325607929999998E-3</v>
      </c>
      <c r="L20" s="65">
        <v>2.9846340276232499E-7</v>
      </c>
    </row>
    <row r="21" spans="2:12" ht="12.75" customHeight="1" thickBot="1" x14ac:dyDescent="0.25">
      <c r="B21" s="61" t="s">
        <v>1629</v>
      </c>
      <c r="C21" s="14" t="s">
        <v>1630</v>
      </c>
      <c r="D21" s="14" t="s">
        <v>204</v>
      </c>
      <c r="E21" s="14" t="s">
        <v>1123</v>
      </c>
      <c r="F21" s="14" t="s">
        <v>50</v>
      </c>
      <c r="G21" s="24">
        <v>462</v>
      </c>
      <c r="H21" s="24">
        <v>3</v>
      </c>
      <c r="I21" s="24">
        <v>5.0270000000000002E-2</v>
      </c>
      <c r="J21" s="13">
        <v>3.88425857801934E-6</v>
      </c>
      <c r="K21" s="13">
        <v>6.8092772500000004E-4</v>
      </c>
      <c r="L21" s="65">
        <v>4.1202128949229903E-8</v>
      </c>
    </row>
    <row r="22" spans="2:12" ht="12.75" customHeight="1" x14ac:dyDescent="0.2">
      <c r="B22" s="75" t="s">
        <v>1533</v>
      </c>
      <c r="C22" s="76" t="s">
        <v>1631</v>
      </c>
      <c r="D22" s="76" t="s">
        <v>216</v>
      </c>
      <c r="E22" s="76" t="s">
        <v>1123</v>
      </c>
      <c r="F22" s="76" t="s">
        <v>50</v>
      </c>
      <c r="G22" s="77">
        <v>500</v>
      </c>
      <c r="H22" s="77">
        <v>45</v>
      </c>
      <c r="I22" s="77">
        <v>0.81606999999999996</v>
      </c>
      <c r="J22" s="78">
        <v>1.8432240409735701E-6</v>
      </c>
      <c r="K22" s="78">
        <v>1.105400216E-2</v>
      </c>
      <c r="L22" s="79">
        <v>6.6886455881436398E-7</v>
      </c>
    </row>
    <row r="23" spans="2:12" ht="12.75" hidden="1" customHeight="1" x14ac:dyDescent="0.2"/>
    <row r="24" spans="2:12" ht="12.75" hidden="1" customHeight="1" x14ac:dyDescent="0.2"/>
    <row r="25" spans="2:12" ht="12.75" hidden="1" customHeight="1" x14ac:dyDescent="0.2"/>
    <row r="26" spans="2:12" ht="12.75" hidden="1" customHeight="1" x14ac:dyDescent="0.2"/>
    <row r="27" spans="2:12" ht="12.75" hidden="1" customHeight="1" x14ac:dyDescent="0.2"/>
    <row r="28" spans="2:12" ht="12.75" hidden="1" customHeight="1" x14ac:dyDescent="0.2"/>
    <row r="29" spans="2:12" ht="12.75" hidden="1" customHeight="1" x14ac:dyDescent="0.2"/>
    <row r="30" spans="2:12" ht="12.75" hidden="1" customHeight="1" x14ac:dyDescent="0.2"/>
    <row r="31" spans="2:12" ht="12.75" hidden="1" customHeight="1" x14ac:dyDescent="0.2"/>
    <row r="32" spans="2:1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סחיר-מוצרים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אגח קונצרני סחיר</vt:lpstr>
      <vt:lpstr>עלות מתואמת אגח קונצרני ל.סחיר</vt:lpstr>
      <vt:lpstr>עלות מתואמת מסגרות אשראי ללווים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2_4_12956_2023_Q4</dc:title>
  <cp:lastModifiedBy>Artiom Zelensky</cp:lastModifiedBy>
  <dcterms:created xsi:type="dcterms:W3CDTF">2024-03-18T07:52:59Z</dcterms:created>
  <dcterms:modified xsi:type="dcterms:W3CDTF">2024-04-02T10:02:10Z</dcterms:modified>
  <dc:language>עברית</dc:language>
</cp:coreProperties>
</file>