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7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m_artiomz\Desktop\רשימת נכס בודד  לאתר מור גמל  רבעון 4 2023\"/>
    </mc:Choice>
  </mc:AlternateContent>
  <xr:revisionPtr revIDLastSave="0" documentId="13_ncr:1_{862AEE74-B41A-449A-AC9C-700EDEEC35DF}" xr6:coauthVersionLast="36" xr6:coauthVersionMax="47" xr10:uidLastSave="{00000000-0000-0000-0000-000000000000}"/>
  <bookViews>
    <workbookView xWindow="-120" yWindow="-120" windowWidth="29040" windowHeight="15840" tabRatio="760" xr2:uid="{00000000-000D-0000-FFFF-FFFF00000000}"/>
  </bookViews>
  <sheets>
    <sheet name="סכום נכסי הקרן" sheetId="1" r:id="rId1"/>
    <sheet name="מזומנים" sheetId="2" r:id="rId2"/>
    <sheet name="תעודות התחייבות ממשלתיות" sheetId="3" r:id="rId3"/>
    <sheet name="תעודות חוב מסחריות" sheetId="4" r:id="rId4"/>
    <sheet name="אג&quot;ח קונצרני" sheetId="5" r:id="rId5"/>
    <sheet name="מניות" sheetId="6" r:id="rId6"/>
    <sheet name="קרנות סל" sheetId="7" r:id="rId7"/>
    <sheet name="קרנות נאמנות" sheetId="8" r:id="rId8"/>
    <sheet name="כתבי אופציה" sheetId="9" r:id="rId9"/>
    <sheet name="אופציות" sheetId="10" r:id="rId10"/>
    <sheet name="חוזים עתידיים" sheetId="11" r:id="rId11"/>
    <sheet name="מוצרים מובנים" sheetId="12" r:id="rId12"/>
    <sheet name="לא סחיר- תעודות התחייבות ממשלתי" sheetId="13" r:id="rId13"/>
    <sheet name="לא סחיר - תעודות חוב מסחריות" sheetId="14" r:id="rId14"/>
    <sheet name="לא סחיר - אג&quot;ח קונצרני" sheetId="15" r:id="rId15"/>
    <sheet name="לא סחיר - מניות" sheetId="16" r:id="rId16"/>
    <sheet name="לא סחיר - קרנות השקעה" sheetId="17" r:id="rId17"/>
    <sheet name="לא סחיר - כתבי אופציה" sheetId="18" r:id="rId18"/>
    <sheet name="לא סחיר - אופציות" sheetId="19" r:id="rId19"/>
    <sheet name="לא סחיר - חוזים עתידיים" sheetId="20" r:id="rId20"/>
    <sheet name="לא סחיר-מוצרים מובנים" sheetId="21" r:id="rId21"/>
    <sheet name="הלוואות" sheetId="22" r:id="rId22"/>
    <sheet name="פקדונות מעל 3 חודשים" sheetId="23" r:id="rId23"/>
    <sheet name="זכויות מקרקעין" sheetId="24" r:id="rId24"/>
    <sheet name="השקעה בחברות מוחזקות" sheetId="25" r:id="rId25"/>
    <sheet name="השקעות אחרות" sheetId="26" r:id="rId26"/>
    <sheet name="יתרת התחייבות להשקעה" sheetId="27" r:id="rId27"/>
    <sheet name="עלות מתואמת אגח קונצרני סחיר" sheetId="28" r:id="rId28"/>
    <sheet name="עלות מתואמת אגח קונצרני ל.סחיר" sheetId="29" r:id="rId29"/>
    <sheet name="עלות מתואמת מסגרות אשראי ללווים" sheetId="30" r:id="rId30"/>
  </sheets>
  <calcPr calcId="191029"/>
  <webPublishing codePage="1252"/>
</workbook>
</file>

<file path=xl/calcChain.xml><?xml version="1.0" encoding="utf-8"?>
<calcChain xmlns="http://schemas.openxmlformats.org/spreadsheetml/2006/main">
  <c r="U485" i="5" l="1"/>
  <c r="U484" i="5"/>
  <c r="U483" i="5"/>
  <c r="U482" i="5"/>
  <c r="U481" i="5"/>
  <c r="U480" i="5"/>
  <c r="U479" i="5"/>
  <c r="U478" i="5"/>
  <c r="U477" i="5"/>
  <c r="U476" i="5"/>
  <c r="U475" i="5"/>
  <c r="U474" i="5"/>
  <c r="U473" i="5"/>
  <c r="U472" i="5"/>
  <c r="U471" i="5"/>
  <c r="U470" i="5"/>
  <c r="U469" i="5"/>
  <c r="U468" i="5"/>
  <c r="U467" i="5"/>
  <c r="U466" i="5"/>
  <c r="U465" i="5"/>
  <c r="U464" i="5"/>
  <c r="U463" i="5"/>
  <c r="U462" i="5"/>
  <c r="U461" i="5"/>
  <c r="U460" i="5"/>
  <c r="U459" i="5"/>
  <c r="U458" i="5"/>
  <c r="U457" i="5"/>
  <c r="U456" i="5"/>
  <c r="U455" i="5"/>
  <c r="U454" i="5"/>
  <c r="U453" i="5"/>
  <c r="U452" i="5"/>
  <c r="U451" i="5"/>
  <c r="U450" i="5"/>
  <c r="U449" i="5"/>
  <c r="U448" i="5"/>
  <c r="U447" i="5"/>
  <c r="U446" i="5"/>
  <c r="U445" i="5"/>
  <c r="U444" i="5"/>
  <c r="U443" i="5"/>
  <c r="U442" i="5"/>
  <c r="U441" i="5"/>
  <c r="U440" i="5"/>
  <c r="U439" i="5"/>
  <c r="U438" i="5"/>
  <c r="U437" i="5"/>
  <c r="U436" i="5"/>
  <c r="U435" i="5"/>
  <c r="U434" i="5"/>
  <c r="U433" i="5"/>
  <c r="U432" i="5"/>
  <c r="U431" i="5"/>
  <c r="U430" i="5"/>
  <c r="U429" i="5"/>
  <c r="U428" i="5"/>
  <c r="U427" i="5"/>
  <c r="U426" i="5"/>
  <c r="R425" i="5"/>
  <c r="U424" i="5"/>
  <c r="U423" i="5"/>
  <c r="U422" i="5"/>
  <c r="U421" i="5"/>
  <c r="U420" i="5"/>
  <c r="U419" i="5"/>
  <c r="U418" i="5"/>
  <c r="U417" i="5"/>
  <c r="U416" i="5"/>
  <c r="U415" i="5"/>
  <c r="U414" i="5"/>
  <c r="U413" i="5"/>
  <c r="U412" i="5"/>
  <c r="U411" i="5"/>
  <c r="U410" i="5"/>
  <c r="U409" i="5"/>
  <c r="U408" i="5"/>
  <c r="U407" i="5"/>
  <c r="U406" i="5"/>
  <c r="U405" i="5"/>
  <c r="R404" i="5"/>
  <c r="U401" i="5"/>
  <c r="U400" i="5"/>
  <c r="U399" i="5"/>
  <c r="U398" i="5"/>
  <c r="U397" i="5"/>
  <c r="U396" i="5"/>
  <c r="U395" i="5"/>
  <c r="U394" i="5"/>
  <c r="U393" i="5"/>
  <c r="U392" i="5"/>
  <c r="U391" i="5"/>
  <c r="U390" i="5"/>
  <c r="U389" i="5"/>
  <c r="U388" i="5"/>
  <c r="R387" i="5"/>
  <c r="U217" i="5"/>
  <c r="U218" i="5"/>
  <c r="U219" i="5"/>
  <c r="U220" i="5"/>
  <c r="U221" i="5"/>
  <c r="U222" i="5"/>
  <c r="U223" i="5"/>
  <c r="U224" i="5"/>
  <c r="U225" i="5"/>
  <c r="U226" i="5"/>
  <c r="U227" i="5"/>
  <c r="U228" i="5"/>
  <c r="U229" i="5"/>
  <c r="U230" i="5"/>
  <c r="U231" i="5"/>
  <c r="U232" i="5"/>
  <c r="U233" i="5"/>
  <c r="U234" i="5"/>
  <c r="U235" i="5"/>
  <c r="U236" i="5"/>
  <c r="U237" i="5"/>
  <c r="U238" i="5"/>
  <c r="U239" i="5"/>
  <c r="U240" i="5"/>
  <c r="U241" i="5"/>
  <c r="U242" i="5"/>
  <c r="U243" i="5"/>
  <c r="U244" i="5"/>
  <c r="U245" i="5"/>
  <c r="U246" i="5"/>
  <c r="U247" i="5"/>
  <c r="U248" i="5"/>
  <c r="U249" i="5"/>
  <c r="U250" i="5"/>
  <c r="U251" i="5"/>
  <c r="U252" i="5"/>
  <c r="U253" i="5"/>
  <c r="U254" i="5"/>
  <c r="U255" i="5"/>
  <c r="U256" i="5"/>
  <c r="U257" i="5"/>
  <c r="U258" i="5"/>
  <c r="U259" i="5"/>
  <c r="U260" i="5"/>
  <c r="U261" i="5"/>
  <c r="U262" i="5"/>
  <c r="U263" i="5"/>
  <c r="U264" i="5"/>
  <c r="U265" i="5"/>
  <c r="U266" i="5"/>
  <c r="U267" i="5"/>
  <c r="U268" i="5"/>
  <c r="U269" i="5"/>
  <c r="U270" i="5"/>
  <c r="U271" i="5"/>
  <c r="U272" i="5"/>
  <c r="U273" i="5"/>
  <c r="U274" i="5"/>
  <c r="U275" i="5"/>
  <c r="U276" i="5"/>
  <c r="U277" i="5"/>
  <c r="U278" i="5"/>
  <c r="U279" i="5"/>
  <c r="U280" i="5"/>
  <c r="U281" i="5"/>
  <c r="U282" i="5"/>
  <c r="U283" i="5"/>
  <c r="U284" i="5"/>
  <c r="U285" i="5"/>
  <c r="U286" i="5"/>
  <c r="U287" i="5"/>
  <c r="U288" i="5"/>
  <c r="U289" i="5"/>
  <c r="U290" i="5"/>
  <c r="U291" i="5"/>
  <c r="U292" i="5"/>
  <c r="U293" i="5"/>
  <c r="U294" i="5"/>
  <c r="U295" i="5"/>
  <c r="U296" i="5"/>
  <c r="U297" i="5"/>
  <c r="U298" i="5"/>
  <c r="U299" i="5"/>
  <c r="U300" i="5"/>
  <c r="U301" i="5"/>
  <c r="U302" i="5"/>
  <c r="U303" i="5"/>
  <c r="U304" i="5"/>
  <c r="U305" i="5"/>
  <c r="U306" i="5"/>
  <c r="U307" i="5"/>
  <c r="U308" i="5"/>
  <c r="U309" i="5"/>
  <c r="U310" i="5"/>
  <c r="U311" i="5"/>
  <c r="U312" i="5"/>
  <c r="U313" i="5"/>
  <c r="U314" i="5"/>
  <c r="U315" i="5"/>
  <c r="U316" i="5"/>
  <c r="U317" i="5"/>
  <c r="U318" i="5"/>
  <c r="U319" i="5"/>
  <c r="U320" i="5"/>
  <c r="U321" i="5"/>
  <c r="U322" i="5"/>
  <c r="U323" i="5"/>
  <c r="U324" i="5"/>
  <c r="U325" i="5"/>
  <c r="U326" i="5"/>
  <c r="U327" i="5"/>
  <c r="U328" i="5"/>
  <c r="U329" i="5"/>
  <c r="U330" i="5"/>
  <c r="U331" i="5"/>
  <c r="U332" i="5"/>
  <c r="U333" i="5"/>
  <c r="U334" i="5"/>
  <c r="U335" i="5"/>
  <c r="U336" i="5"/>
  <c r="U337" i="5"/>
  <c r="U338" i="5"/>
  <c r="U339" i="5"/>
  <c r="U340" i="5"/>
  <c r="U341" i="5"/>
  <c r="U342" i="5"/>
  <c r="U343" i="5"/>
  <c r="U344" i="5"/>
  <c r="U345" i="5"/>
  <c r="U346" i="5"/>
  <c r="U347" i="5"/>
  <c r="U348" i="5"/>
  <c r="U349" i="5"/>
  <c r="U350" i="5"/>
  <c r="U351" i="5"/>
  <c r="U352" i="5"/>
  <c r="U353" i="5"/>
  <c r="U354" i="5"/>
  <c r="U355" i="5"/>
  <c r="U356" i="5"/>
  <c r="U357" i="5"/>
  <c r="U358" i="5"/>
  <c r="U359" i="5"/>
  <c r="U360" i="5"/>
  <c r="U361" i="5"/>
  <c r="U362" i="5"/>
  <c r="U363" i="5"/>
  <c r="U364" i="5"/>
  <c r="U365" i="5"/>
  <c r="U366" i="5"/>
  <c r="U367" i="5"/>
  <c r="U368" i="5"/>
  <c r="U369" i="5"/>
  <c r="U370" i="5"/>
  <c r="U371" i="5"/>
  <c r="U372" i="5"/>
  <c r="U373" i="5"/>
  <c r="U374" i="5"/>
  <c r="U375" i="5"/>
  <c r="U376" i="5"/>
  <c r="U377" i="5"/>
  <c r="U378" i="5"/>
  <c r="U379" i="5"/>
  <c r="U380" i="5"/>
  <c r="U381" i="5"/>
  <c r="U382" i="5"/>
  <c r="U383" i="5"/>
  <c r="U384" i="5"/>
  <c r="U385" i="5"/>
  <c r="U386" i="5"/>
  <c r="U216" i="5"/>
  <c r="R215" i="5"/>
  <c r="U15" i="5"/>
  <c r="U16" i="5"/>
  <c r="U17" i="5"/>
  <c r="U18" i="5"/>
  <c r="U19" i="5"/>
  <c r="U20" i="5"/>
  <c r="U21" i="5"/>
  <c r="U22" i="5"/>
  <c r="U23" i="5"/>
  <c r="U24" i="5"/>
  <c r="U25" i="5"/>
  <c r="U26" i="5"/>
  <c r="U27" i="5"/>
  <c r="U28" i="5"/>
  <c r="U29" i="5"/>
  <c r="U30" i="5"/>
  <c r="U31" i="5"/>
  <c r="U32" i="5"/>
  <c r="U33" i="5"/>
  <c r="U34" i="5"/>
  <c r="U35" i="5"/>
  <c r="U36" i="5"/>
  <c r="U37" i="5"/>
  <c r="U38" i="5"/>
  <c r="U39" i="5"/>
  <c r="U40" i="5"/>
  <c r="U41" i="5"/>
  <c r="U42" i="5"/>
  <c r="U43" i="5"/>
  <c r="U44" i="5"/>
  <c r="U45" i="5"/>
  <c r="U46" i="5"/>
  <c r="U47" i="5"/>
  <c r="U48" i="5"/>
  <c r="U49" i="5"/>
  <c r="U50" i="5"/>
  <c r="U51" i="5"/>
  <c r="U52" i="5"/>
  <c r="U53" i="5"/>
  <c r="U54" i="5"/>
  <c r="U55" i="5"/>
  <c r="U56" i="5"/>
  <c r="U57" i="5"/>
  <c r="U58" i="5"/>
  <c r="U59" i="5"/>
  <c r="U60" i="5"/>
  <c r="U61" i="5"/>
  <c r="U62" i="5"/>
  <c r="U63" i="5"/>
  <c r="U64" i="5"/>
  <c r="U65" i="5"/>
  <c r="U66" i="5"/>
  <c r="U67" i="5"/>
  <c r="U68" i="5"/>
  <c r="U69" i="5"/>
  <c r="U70" i="5"/>
  <c r="U71" i="5"/>
  <c r="U72" i="5"/>
  <c r="U73" i="5"/>
  <c r="U74" i="5"/>
  <c r="U75" i="5"/>
  <c r="U76" i="5"/>
  <c r="U77" i="5"/>
  <c r="U78" i="5"/>
  <c r="U79" i="5"/>
  <c r="U80" i="5"/>
  <c r="U81" i="5"/>
  <c r="U82" i="5"/>
  <c r="U83" i="5"/>
  <c r="U84" i="5"/>
  <c r="U85" i="5"/>
  <c r="U86" i="5"/>
  <c r="U87" i="5"/>
  <c r="U88" i="5"/>
  <c r="U89" i="5"/>
  <c r="U90" i="5"/>
  <c r="U91" i="5"/>
  <c r="U92" i="5"/>
  <c r="U93" i="5"/>
  <c r="U94" i="5"/>
  <c r="U95" i="5"/>
  <c r="U96" i="5"/>
  <c r="U97" i="5"/>
  <c r="U98" i="5"/>
  <c r="U99" i="5"/>
  <c r="U100" i="5"/>
  <c r="U101" i="5"/>
  <c r="U102" i="5"/>
  <c r="U103" i="5"/>
  <c r="U104" i="5"/>
  <c r="U105" i="5"/>
  <c r="U106" i="5"/>
  <c r="U107" i="5"/>
  <c r="U108" i="5"/>
  <c r="U109" i="5"/>
  <c r="U110" i="5"/>
  <c r="U111" i="5"/>
  <c r="U112" i="5"/>
  <c r="U113" i="5"/>
  <c r="U114" i="5"/>
  <c r="U115" i="5"/>
  <c r="U116" i="5"/>
  <c r="U117" i="5"/>
  <c r="U118" i="5"/>
  <c r="U119" i="5"/>
  <c r="U120" i="5"/>
  <c r="U121" i="5"/>
  <c r="U122" i="5"/>
  <c r="U123" i="5"/>
  <c r="U124" i="5"/>
  <c r="U125" i="5"/>
  <c r="U126" i="5"/>
  <c r="U127" i="5"/>
  <c r="U128" i="5"/>
  <c r="U129" i="5"/>
  <c r="U130" i="5"/>
  <c r="U131" i="5"/>
  <c r="U132" i="5"/>
  <c r="U133" i="5"/>
  <c r="U134" i="5"/>
  <c r="U135" i="5"/>
  <c r="U136" i="5"/>
  <c r="U137" i="5"/>
  <c r="U138" i="5"/>
  <c r="U139" i="5"/>
  <c r="U140" i="5"/>
  <c r="U141" i="5"/>
  <c r="U142" i="5"/>
  <c r="U143" i="5"/>
  <c r="U144" i="5"/>
  <c r="U145" i="5"/>
  <c r="U146" i="5"/>
  <c r="U147" i="5"/>
  <c r="U148" i="5"/>
  <c r="U149" i="5"/>
  <c r="U150" i="5"/>
  <c r="U151" i="5"/>
  <c r="U152" i="5"/>
  <c r="U153" i="5"/>
  <c r="U154" i="5"/>
  <c r="U155" i="5"/>
  <c r="U156" i="5"/>
  <c r="U157" i="5"/>
  <c r="U158" i="5"/>
  <c r="U159" i="5"/>
  <c r="U160" i="5"/>
  <c r="U161" i="5"/>
  <c r="U162" i="5"/>
  <c r="U163" i="5"/>
  <c r="U164" i="5"/>
  <c r="U165" i="5"/>
  <c r="U166" i="5"/>
  <c r="U167" i="5"/>
  <c r="U168" i="5"/>
  <c r="U169" i="5"/>
  <c r="U170" i="5"/>
  <c r="U171" i="5"/>
  <c r="U172" i="5"/>
  <c r="U173" i="5"/>
  <c r="U174" i="5"/>
  <c r="U175" i="5"/>
  <c r="U176" i="5"/>
  <c r="U177" i="5"/>
  <c r="U178" i="5"/>
  <c r="U179" i="5"/>
  <c r="U180" i="5"/>
  <c r="U181" i="5"/>
  <c r="U182" i="5"/>
  <c r="U183" i="5"/>
  <c r="U184" i="5"/>
  <c r="U185" i="5"/>
  <c r="U186" i="5"/>
  <c r="U187" i="5"/>
  <c r="U188" i="5"/>
  <c r="U189" i="5"/>
  <c r="U190" i="5"/>
  <c r="U191" i="5"/>
  <c r="U192" i="5"/>
  <c r="U193" i="5"/>
  <c r="U194" i="5"/>
  <c r="U195" i="5"/>
  <c r="U196" i="5"/>
  <c r="U197" i="5"/>
  <c r="U198" i="5"/>
  <c r="U199" i="5"/>
  <c r="U200" i="5"/>
  <c r="U201" i="5"/>
  <c r="U202" i="5"/>
  <c r="U203" i="5"/>
  <c r="U204" i="5"/>
  <c r="U205" i="5"/>
  <c r="U206" i="5"/>
  <c r="U207" i="5"/>
  <c r="U208" i="5"/>
  <c r="U209" i="5"/>
  <c r="U210" i="5"/>
  <c r="U211" i="5"/>
  <c r="U212" i="5"/>
  <c r="U213" i="5"/>
  <c r="U214" i="5"/>
  <c r="U14" i="5"/>
  <c r="R13" i="5"/>
  <c r="R12" i="5" s="1"/>
  <c r="Q16" i="12"/>
  <c r="Q15" i="12"/>
  <c r="N14" i="12"/>
  <c r="N13" i="12" s="1"/>
  <c r="N12" i="12" s="1"/>
  <c r="N11" i="12" s="1"/>
  <c r="P15" i="12" s="1"/>
  <c r="P16" i="12" l="1"/>
  <c r="U404" i="5"/>
  <c r="U215" i="5"/>
  <c r="C22" i="1"/>
  <c r="D22" i="1" s="1"/>
  <c r="U425" i="5"/>
  <c r="U387" i="5"/>
  <c r="U13" i="5"/>
  <c r="R403" i="5"/>
  <c r="U403" i="5"/>
  <c r="R11" i="5"/>
  <c r="T375" i="5" s="1"/>
  <c r="Q14" i="12"/>
  <c r="Q13" i="12" s="1"/>
  <c r="Q12" i="12" s="1"/>
  <c r="Q11" i="12" s="1"/>
  <c r="P14" i="12"/>
  <c r="P13" i="12" s="1"/>
  <c r="P12" i="12" s="1"/>
  <c r="P11" i="12" s="1"/>
  <c r="U12" i="5" l="1"/>
  <c r="U11" i="5" s="1"/>
  <c r="T271" i="5"/>
  <c r="T57" i="5"/>
  <c r="T149" i="5"/>
  <c r="T20" i="5"/>
  <c r="T45" i="5"/>
  <c r="T172" i="5"/>
  <c r="T168" i="5"/>
  <c r="T49" i="5"/>
  <c r="T191" i="5"/>
  <c r="T153" i="5"/>
  <c r="T353" i="5"/>
  <c r="T216" i="5"/>
  <c r="T265" i="5"/>
  <c r="T361" i="5"/>
  <c r="T207" i="5"/>
  <c r="T257" i="5"/>
  <c r="T65" i="5"/>
  <c r="T275" i="5"/>
  <c r="T36" i="5"/>
  <c r="T161" i="5"/>
  <c r="T140" i="5"/>
  <c r="T292" i="5"/>
  <c r="T58" i="5"/>
  <c r="T150" i="5"/>
  <c r="T146" i="5"/>
  <c r="T253" i="5"/>
  <c r="T59" i="5"/>
  <c r="T238" i="5"/>
  <c r="T50" i="5"/>
  <c r="T56" i="5"/>
  <c r="T111" i="5"/>
  <c r="T64" i="5"/>
  <c r="T72" i="5"/>
  <c r="T154" i="5"/>
  <c r="T218" i="5"/>
  <c r="T38" i="5"/>
  <c r="T152" i="5"/>
  <c r="T306" i="5"/>
  <c r="T160" i="5"/>
  <c r="T67" i="5"/>
  <c r="T314" i="5"/>
  <c r="T39" i="5"/>
  <c r="T145" i="5"/>
  <c r="T42" i="5"/>
  <c r="T138" i="5"/>
  <c r="T51" i="5"/>
  <c r="T147" i="5"/>
  <c r="T249" i="5"/>
  <c r="T345" i="5"/>
  <c r="T118" i="5"/>
  <c r="T360" i="5"/>
  <c r="T298" i="5"/>
  <c r="T23" i="5"/>
  <c r="T368" i="5"/>
  <c r="T267" i="5"/>
  <c r="T379" i="5"/>
  <c r="T376" i="5"/>
  <c r="T284" i="5"/>
  <c r="T101" i="5"/>
  <c r="T245" i="5"/>
  <c r="T28" i="5"/>
  <c r="T230" i="5"/>
  <c r="T374" i="5"/>
  <c r="T247" i="5"/>
  <c r="T126" i="5"/>
  <c r="T283" i="5"/>
  <c r="T246" i="5"/>
  <c r="T73" i="5"/>
  <c r="T226" i="5"/>
  <c r="T280" i="5"/>
  <c r="T269" i="5"/>
  <c r="T88" i="5"/>
  <c r="T281" i="5"/>
  <c r="T53" i="5"/>
  <c r="T164" i="5"/>
  <c r="T92" i="5"/>
  <c r="T302" i="5"/>
  <c r="T135" i="5"/>
  <c r="T303" i="5"/>
  <c r="T279" i="5"/>
  <c r="T66" i="5"/>
  <c r="T322" i="5"/>
  <c r="T308" i="5"/>
  <c r="T315" i="5"/>
  <c r="T300" i="5"/>
  <c r="T162" i="5"/>
  <c r="T184" i="5"/>
  <c r="T83" i="5"/>
  <c r="T199" i="5"/>
  <c r="T87" i="5"/>
  <c r="T96" i="5"/>
  <c r="T198" i="5"/>
  <c r="T104" i="5"/>
  <c r="T200" i="5"/>
  <c r="T97" i="5"/>
  <c r="T193" i="5"/>
  <c r="T90" i="5"/>
  <c r="T186" i="5"/>
  <c r="T99" i="5"/>
  <c r="T352" i="5"/>
  <c r="T297" i="5"/>
  <c r="T22" i="5"/>
  <c r="T344" i="5"/>
  <c r="T250" i="5"/>
  <c r="T346" i="5"/>
  <c r="T119" i="5"/>
  <c r="T219" i="5"/>
  <c r="T331" i="5"/>
  <c r="T132" i="5"/>
  <c r="T220" i="5"/>
  <c r="T332" i="5"/>
  <c r="T203" i="5"/>
  <c r="T317" i="5"/>
  <c r="T213" i="5"/>
  <c r="T318" i="5"/>
  <c r="T196" i="5"/>
  <c r="T319" i="5"/>
  <c r="T46" i="5"/>
  <c r="T60" i="5"/>
  <c r="T159" i="5"/>
  <c r="T328" i="5"/>
  <c r="T270" i="5"/>
  <c r="T74" i="5"/>
  <c r="T330" i="5"/>
  <c r="T307" i="5"/>
  <c r="T109" i="5"/>
  <c r="T208" i="5"/>
  <c r="T105" i="5"/>
  <c r="T201" i="5"/>
  <c r="T98" i="5"/>
  <c r="T194" i="5"/>
  <c r="T107" i="5"/>
  <c r="T85" i="5"/>
  <c r="T305" i="5"/>
  <c r="T44" i="5"/>
  <c r="T384" i="5"/>
  <c r="T258" i="5"/>
  <c r="T354" i="5"/>
  <c r="T141" i="5"/>
  <c r="T227" i="5"/>
  <c r="T339" i="5"/>
  <c r="T142" i="5"/>
  <c r="T228" i="5"/>
  <c r="T340" i="5"/>
  <c r="T212" i="5"/>
  <c r="T349" i="5"/>
  <c r="T264" i="5"/>
  <c r="T326" i="5"/>
  <c r="T205" i="5"/>
  <c r="T343" i="5"/>
  <c r="T103" i="5"/>
  <c r="T169" i="5"/>
  <c r="T180" i="5"/>
  <c r="T68" i="5"/>
  <c r="T143" i="5"/>
  <c r="T189" i="5"/>
  <c r="T316" i="5"/>
  <c r="T89" i="5"/>
  <c r="T178" i="5"/>
  <c r="T336" i="5"/>
  <c r="T134" i="5"/>
  <c r="T209" i="5"/>
  <c r="T217" i="5"/>
  <c r="T54" i="5"/>
  <c r="T266" i="5"/>
  <c r="T362" i="5"/>
  <c r="T151" i="5"/>
  <c r="T235" i="5"/>
  <c r="T347" i="5"/>
  <c r="T182" i="5"/>
  <c r="T244" i="5"/>
  <c r="T348" i="5"/>
  <c r="T15" i="5"/>
  <c r="T357" i="5"/>
  <c r="T63" i="5"/>
  <c r="T334" i="5"/>
  <c r="T214" i="5"/>
  <c r="T224" i="5"/>
  <c r="C15" i="1"/>
  <c r="D15" i="1" s="1"/>
  <c r="T480" i="5"/>
  <c r="T474" i="5"/>
  <c r="T468" i="5"/>
  <c r="T462" i="5"/>
  <c r="T456" i="5"/>
  <c r="T450" i="5"/>
  <c r="T444" i="5"/>
  <c r="T438" i="5"/>
  <c r="T432" i="5"/>
  <c r="T426" i="5"/>
  <c r="T427" i="5"/>
  <c r="T485" i="5"/>
  <c r="T479" i="5"/>
  <c r="T473" i="5"/>
  <c r="T467" i="5"/>
  <c r="T461" i="5"/>
  <c r="T455" i="5"/>
  <c r="T449" i="5"/>
  <c r="T443" i="5"/>
  <c r="T437" i="5"/>
  <c r="T431" i="5"/>
  <c r="T484" i="5"/>
  <c r="T478" i="5"/>
  <c r="T472" i="5"/>
  <c r="T466" i="5"/>
  <c r="T460" i="5"/>
  <c r="T454" i="5"/>
  <c r="T448" i="5"/>
  <c r="T442" i="5"/>
  <c r="T436" i="5"/>
  <c r="T430" i="5"/>
  <c r="T465" i="5"/>
  <c r="T477" i="5"/>
  <c r="T459" i="5"/>
  <c r="T441" i="5"/>
  <c r="T483" i="5"/>
  <c r="T471" i="5"/>
  <c r="T453" i="5"/>
  <c r="T447" i="5"/>
  <c r="T435" i="5"/>
  <c r="T429" i="5"/>
  <c r="T433" i="5"/>
  <c r="T482" i="5"/>
  <c r="T476" i="5"/>
  <c r="T470" i="5"/>
  <c r="T464" i="5"/>
  <c r="T458" i="5"/>
  <c r="T452" i="5"/>
  <c r="T446" i="5"/>
  <c r="T440" i="5"/>
  <c r="T434" i="5"/>
  <c r="T428" i="5"/>
  <c r="T481" i="5"/>
  <c r="T475" i="5"/>
  <c r="T469" i="5"/>
  <c r="T463" i="5"/>
  <c r="T457" i="5"/>
  <c r="T451" i="5"/>
  <c r="T445" i="5"/>
  <c r="T439" i="5"/>
  <c r="T75" i="5"/>
  <c r="T77" i="5"/>
  <c r="T125" i="5"/>
  <c r="T170" i="5"/>
  <c r="T78" i="5"/>
  <c r="T82" i="5"/>
  <c r="T289" i="5"/>
  <c r="T242" i="5"/>
  <c r="T179" i="5"/>
  <c r="T310" i="5"/>
  <c r="T24" i="5"/>
  <c r="T113" i="5"/>
  <c r="T32" i="5"/>
  <c r="T225" i="5"/>
  <c r="T202" i="5"/>
  <c r="T342" i="5"/>
  <c r="T133" i="5"/>
  <c r="T80" i="5"/>
  <c r="T369" i="5"/>
  <c r="T295" i="5"/>
  <c r="T177" i="5"/>
  <c r="T377" i="5"/>
  <c r="T21" i="5"/>
  <c r="T91" i="5"/>
  <c r="T385" i="5"/>
  <c r="T100" i="5"/>
  <c r="T183" i="5"/>
  <c r="T311" i="5"/>
  <c r="T120" i="5"/>
  <c r="T19" i="5"/>
  <c r="T117" i="5"/>
  <c r="T128" i="5"/>
  <c r="T121" i="5"/>
  <c r="T114" i="5"/>
  <c r="T123" i="5"/>
  <c r="T76" i="5"/>
  <c r="T171" i="5"/>
  <c r="T370" i="5"/>
  <c r="T243" i="5"/>
  <c r="T252" i="5"/>
  <c r="T221" i="5"/>
  <c r="T175" i="5"/>
  <c r="T383" i="5"/>
  <c r="T40" i="5"/>
  <c r="T136" i="5"/>
  <c r="T33" i="5"/>
  <c r="T129" i="5"/>
  <c r="T26" i="5"/>
  <c r="T122" i="5"/>
  <c r="T35" i="5"/>
  <c r="T131" i="5"/>
  <c r="T233" i="5"/>
  <c r="T329" i="5"/>
  <c r="T86" i="5"/>
  <c r="T190" i="5"/>
  <c r="T282" i="5"/>
  <c r="T378" i="5"/>
  <c r="T210" i="5"/>
  <c r="T251" i="5"/>
  <c r="T363" i="5"/>
  <c r="T211" i="5"/>
  <c r="T268" i="5"/>
  <c r="T69" i="5"/>
  <c r="T229" i="5"/>
  <c r="T373" i="5"/>
  <c r="T256" i="5"/>
  <c r="T350" i="5"/>
  <c r="T31" i="5"/>
  <c r="T30" i="5"/>
  <c r="T55" i="5"/>
  <c r="T173" i="5"/>
  <c r="T261" i="5"/>
  <c r="T176" i="5"/>
  <c r="T273" i="5"/>
  <c r="T291" i="5"/>
  <c r="T70" i="5"/>
  <c r="T81" i="5"/>
  <c r="T234" i="5"/>
  <c r="T277" i="5"/>
  <c r="T192" i="5"/>
  <c r="T185" i="5"/>
  <c r="T312" i="5"/>
  <c r="T338" i="5"/>
  <c r="T324" i="5"/>
  <c r="T285" i="5"/>
  <c r="T166" i="5"/>
  <c r="T112" i="5"/>
  <c r="T17" i="5"/>
  <c r="T106" i="5"/>
  <c r="T115" i="5"/>
  <c r="T313" i="5"/>
  <c r="T25" i="5"/>
  <c r="T18" i="5"/>
  <c r="T27" i="5"/>
  <c r="T321" i="5"/>
  <c r="T274" i="5"/>
  <c r="T181" i="5"/>
  <c r="T355" i="5"/>
  <c r="T372" i="5"/>
  <c r="T365" i="5"/>
  <c r="T248" i="5"/>
  <c r="T48" i="5"/>
  <c r="T144" i="5"/>
  <c r="T41" i="5"/>
  <c r="T137" i="5"/>
  <c r="T34" i="5"/>
  <c r="T130" i="5"/>
  <c r="T43" i="5"/>
  <c r="T139" i="5"/>
  <c r="T241" i="5"/>
  <c r="T337" i="5"/>
  <c r="T108" i="5"/>
  <c r="T320" i="5"/>
  <c r="T290" i="5"/>
  <c r="T386" i="5"/>
  <c r="T288" i="5"/>
  <c r="T259" i="5"/>
  <c r="T371" i="5"/>
  <c r="T304" i="5"/>
  <c r="T276" i="5"/>
  <c r="T79" i="5"/>
  <c r="T237" i="5"/>
  <c r="T381" i="5"/>
  <c r="T222" i="5"/>
  <c r="T358" i="5"/>
  <c r="T157" i="5"/>
  <c r="T62" i="5"/>
  <c r="T52" i="5"/>
  <c r="T127" i="5"/>
  <c r="T116" i="5"/>
  <c r="T255" i="5"/>
  <c r="T206" i="5"/>
  <c r="T293" i="5"/>
  <c r="T156" i="5"/>
  <c r="T366" i="5"/>
  <c r="T263" i="5"/>
  <c r="T14" i="5"/>
  <c r="T417" i="5"/>
  <c r="T409" i="5"/>
  <c r="T424" i="5"/>
  <c r="T416" i="5"/>
  <c r="T408" i="5"/>
  <c r="T423" i="5"/>
  <c r="T415" i="5"/>
  <c r="T407" i="5"/>
  <c r="T422" i="5"/>
  <c r="T414" i="5"/>
  <c r="T406" i="5"/>
  <c r="T421" i="5"/>
  <c r="T413" i="5"/>
  <c r="T405" i="5"/>
  <c r="T420" i="5"/>
  <c r="T412" i="5"/>
  <c r="T419" i="5"/>
  <c r="T411" i="5"/>
  <c r="T418" i="5"/>
  <c r="T410" i="5"/>
  <c r="T287" i="5"/>
  <c r="T84" i="5"/>
  <c r="T94" i="5"/>
  <c r="T148" i="5"/>
  <c r="T356" i="5"/>
  <c r="T296" i="5"/>
  <c r="T301" i="5"/>
  <c r="T102" i="5"/>
  <c r="T254" i="5"/>
  <c r="T382" i="5"/>
  <c r="T187" i="5"/>
  <c r="T327" i="5"/>
  <c r="T167" i="5"/>
  <c r="T299" i="5"/>
  <c r="T110" i="5"/>
  <c r="T236" i="5"/>
  <c r="T364" i="5"/>
  <c r="T95" i="5"/>
  <c r="T309" i="5"/>
  <c r="T124" i="5"/>
  <c r="T262" i="5"/>
  <c r="T29" i="5"/>
  <c r="T240" i="5"/>
  <c r="T335" i="5"/>
  <c r="T197" i="5"/>
  <c r="T380" i="5"/>
  <c r="T155" i="5"/>
  <c r="T325" i="5"/>
  <c r="T165" i="5"/>
  <c r="T278" i="5"/>
  <c r="T61" i="5"/>
  <c r="T223" i="5"/>
  <c r="T351" i="5"/>
  <c r="T158" i="5"/>
  <c r="T323" i="5"/>
  <c r="T163" i="5"/>
  <c r="T260" i="5"/>
  <c r="T37" i="5"/>
  <c r="T174" i="5"/>
  <c r="T333" i="5"/>
  <c r="T195" i="5"/>
  <c r="T286" i="5"/>
  <c r="T71" i="5"/>
  <c r="T231" i="5"/>
  <c r="T359" i="5"/>
  <c r="T188" i="5"/>
  <c r="T47" i="5"/>
  <c r="T272" i="5"/>
  <c r="T341" i="5"/>
  <c r="T204" i="5"/>
  <c r="T294" i="5"/>
  <c r="T93" i="5"/>
  <c r="T239" i="5"/>
  <c r="T367" i="5"/>
  <c r="T16" i="5"/>
  <c r="T394" i="5"/>
  <c r="T401" i="5"/>
  <c r="T393" i="5"/>
  <c r="T400" i="5"/>
  <c r="T392" i="5"/>
  <c r="T399" i="5"/>
  <c r="T391" i="5"/>
  <c r="T398" i="5"/>
  <c r="T390" i="5"/>
  <c r="T397" i="5"/>
  <c r="T389" i="5"/>
  <c r="T396" i="5"/>
  <c r="T388" i="5"/>
  <c r="T232" i="5"/>
  <c r="T395" i="5"/>
  <c r="T425" i="5" l="1"/>
  <c r="T215" i="5"/>
  <c r="T13" i="5"/>
  <c r="T12" i="5" s="1"/>
  <c r="T404" i="5"/>
  <c r="T403" i="5" s="1"/>
  <c r="T387" i="5"/>
  <c r="T11" i="5" l="1"/>
</calcChain>
</file>

<file path=xl/sharedStrings.xml><?xml version="1.0" encoding="utf-8"?>
<sst xmlns="http://schemas.openxmlformats.org/spreadsheetml/2006/main" count="11872" uniqueCount="2479">
  <si>
    <t>תאריך הדיווח</t>
  </si>
  <si>
    <t>31/12/2023</t>
  </si>
  <si>
    <t xml:space="preserve">החברה המדווחת </t>
  </si>
  <si>
    <t xml:space="preserve">מור גמל ופנסיה בע"מ           </t>
  </si>
  <si>
    <t>שם מסלול</t>
  </si>
  <si>
    <t>אלפא מור תגמולים - אג"ח עד 25% במניות</t>
  </si>
  <si>
    <t>מספר מסלול</t>
  </si>
  <si>
    <t>סכום נכסי ההשקעה:</t>
  </si>
  <si>
    <t>פירוט נכסים:</t>
  </si>
  <si>
    <t>שווי הוגן</t>
  </si>
  <si>
    <t xml:space="preserve">שעור מנכסי השקעה </t>
  </si>
  <si>
    <t>אלפי ש"ח</t>
  </si>
  <si>
    <t>אחוזים</t>
  </si>
  <si>
    <t>(1)</t>
  </si>
  <si>
    <t>(2)</t>
  </si>
  <si>
    <t>1. נכסים המוצגים לפי שווי הוגן</t>
  </si>
  <si>
    <t>א. מזומנים</t>
  </si>
  <si>
    <t>ב. ניירות ערך סחירים:</t>
  </si>
  <si>
    <t xml:space="preserve">(1) תעודות התחייבות ממשלתיות </t>
  </si>
  <si>
    <t>(2) תעודות חוב מסחריות</t>
  </si>
  <si>
    <t>(3) אג"ח קונצרני</t>
  </si>
  <si>
    <t>(4) מניות</t>
  </si>
  <si>
    <t>(5) קרנות סל</t>
  </si>
  <si>
    <t>0</t>
  </si>
  <si>
    <t>0.00%</t>
  </si>
  <si>
    <t xml:space="preserve">(6) תעודות השתתפות בקרנות נאמנות </t>
  </si>
  <si>
    <t>(7) כתבי אופציה</t>
  </si>
  <si>
    <t>(8) אופציות</t>
  </si>
  <si>
    <t>(9) חוזים עתידיים</t>
  </si>
  <si>
    <t>(10) מוצרים מובנים</t>
  </si>
  <si>
    <t>ג. ניירות ערך לא סחירים:</t>
  </si>
  <si>
    <t>(5) קרנות השקעה</t>
  </si>
  <si>
    <t>(6) כתבי אופציה</t>
  </si>
  <si>
    <t>(7) אופציות</t>
  </si>
  <si>
    <t>(8) חוזים עתידיים</t>
  </si>
  <si>
    <t>(9) מוצרים מובנים</t>
  </si>
  <si>
    <t>ד. הלוואות</t>
  </si>
  <si>
    <t>ה. פקדונות מעל 3 חודשים</t>
  </si>
  <si>
    <t>ו. זכויות מקרקעין</t>
  </si>
  <si>
    <t>ז. השקעה בחברות מוחזקות</t>
  </si>
  <si>
    <t>ח. השקעות אחרות</t>
  </si>
  <si>
    <t>2. נכסים המוצגים לפי עלות מתואמת</t>
  </si>
  <si>
    <t>א. אג"ח קונצרני סחיר</t>
  </si>
  <si>
    <t>ב. אג"ח קונצרני לא סחיר</t>
  </si>
  <si>
    <t>ג. מסגרות אשראי מנוצלות ללווים</t>
  </si>
  <si>
    <t>סה"כ סכום נכסי המסלול או הקרן</t>
  </si>
  <si>
    <t>יתרות התחייבות להשקעה:</t>
  </si>
  <si>
    <t>שם מטבע</t>
  </si>
  <si>
    <t>שע"ח</t>
  </si>
  <si>
    <t>שקל חדש</t>
  </si>
  <si>
    <t>דולר אמריקאי</t>
  </si>
  <si>
    <t>אירו</t>
  </si>
  <si>
    <t>לירה שטרלינג</t>
  </si>
  <si>
    <t>דולר קנדי</t>
  </si>
  <si>
    <t>דולר אוסטרלי</t>
  </si>
  <si>
    <t>דולר הונג קונג</t>
  </si>
  <si>
    <t>דולר ניו זילנד</t>
  </si>
  <si>
    <t>כתר דני</t>
  </si>
  <si>
    <t>כתר שבדי</t>
  </si>
  <si>
    <t>יין יפני</t>
  </si>
  <si>
    <t>מקסיקו פזו</t>
  </si>
  <si>
    <t>פרנק שווצרי</t>
  </si>
  <si>
    <t>ריאל ברזילאי</t>
  </si>
  <si>
    <t>ראנד דרום אפריקאי</t>
  </si>
  <si>
    <t xml:space="preserve"> דולר סינגפור</t>
  </si>
  <si>
    <t>אחר</t>
  </si>
  <si>
    <r>
      <rPr>
        <sz val="10"/>
        <color theme="1"/>
        <rFont val="Tahoma"/>
        <family val="2"/>
      </rPr>
      <t>18:08:54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30/01/2024</t>
    </r>
  </si>
  <si>
    <t>בתאריך</t>
  </si>
  <si>
    <t xml:space="preserve"> הופק ע"י</t>
  </si>
  <si>
    <t>תאריך דיווח</t>
  </si>
  <si>
    <r>
      <rPr>
        <b/>
        <sz val="10"/>
        <color theme="1"/>
        <rFont val="Tahoma"/>
        <family val="2"/>
      </rPr>
      <t>1.א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מזומנים ושווי מזומנים</t>
    </r>
    <r>
      <rPr>
        <sz val="10"/>
        <color theme="1"/>
        <rFont val="Tahoma"/>
        <family val="2"/>
      </rPr>
      <t xml:space="preserve">  </t>
    </r>
  </si>
  <si>
    <t>שם המנפיק / שם נייר ערך</t>
  </si>
  <si>
    <t>מספר ני"ע</t>
  </si>
  <si>
    <t>מספר מנפיק</t>
  </si>
  <si>
    <t>דירוג</t>
  </si>
  <si>
    <t>שם מדרג</t>
  </si>
  <si>
    <t>סוג מטבע</t>
  </si>
  <si>
    <t>שיעור ריבית</t>
  </si>
  <si>
    <t>תשואה לפידיון</t>
  </si>
  <si>
    <t>שווי שוק</t>
  </si>
  <si>
    <t>שעור מנכסי אפיק ההשקעה</t>
  </si>
  <si>
    <t>שיעור מסך נכסי השקעה</t>
  </si>
  <si>
    <t>(3)</t>
  </si>
  <si>
    <t>(4)</t>
  </si>
  <si>
    <t>(5)</t>
  </si>
  <si>
    <t>(6)</t>
  </si>
  <si>
    <t>(7)</t>
  </si>
  <si>
    <t>(8)</t>
  </si>
  <si>
    <t>(9)</t>
  </si>
  <si>
    <t>(10)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</si>
  <si>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מזומנים ושווי מזומנים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</si>
  <si>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</si>
  <si>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t>יתרות מזומנים ועו"ש בשקלים חדשים</t>
  </si>
  <si>
    <t>עו"ש פועלים</t>
  </si>
  <si>
    <t>100</t>
  </si>
  <si>
    <t>ilAAA</t>
  </si>
  <si>
    <t>S&amp;P מעלות</t>
  </si>
  <si>
    <t>עו"ש לאומי</t>
  </si>
  <si>
    <t>11017944</t>
  </si>
  <si>
    <t>עוש מזרחי טפחות</t>
  </si>
  <si>
    <t>11018389</t>
  </si>
  <si>
    <t>יתרות מזומנים ועו"ש נקובים במט"ח</t>
  </si>
  <si>
    <t>דולר ארה"ב פועלים</t>
  </si>
  <si>
    <t>99028</t>
  </si>
  <si>
    <t>פרנק שוויצרי פועלים</t>
  </si>
  <si>
    <t>99036</t>
  </si>
  <si>
    <t>ליש"ט פועלים</t>
  </si>
  <si>
    <t>99069</t>
  </si>
  <si>
    <t>יין יפני פועלים</t>
  </si>
  <si>
    <t>99077</t>
  </si>
  <si>
    <t>דולר קנדי פועלים</t>
  </si>
  <si>
    <t>99101</t>
  </si>
  <si>
    <t>יורו פועלים</t>
  </si>
  <si>
    <t>99119</t>
  </si>
  <si>
    <t>התחיבות דולרית פועלים</t>
  </si>
  <si>
    <t>99218</t>
  </si>
  <si>
    <t>דולר אוסטרלי פועלים</t>
  </si>
  <si>
    <t>99267</t>
  </si>
  <si>
    <t>דולר סינגפור פועלים</t>
  </si>
  <si>
    <t>99291</t>
  </si>
  <si>
    <t>דולר סינגפור</t>
  </si>
  <si>
    <t>זלוטי פולני פועלים</t>
  </si>
  <si>
    <t>99341</t>
  </si>
  <si>
    <t>זלוטי פולני</t>
  </si>
  <si>
    <t>דולר הונג קונג פועלים</t>
  </si>
  <si>
    <t>99390</t>
  </si>
  <si>
    <t>פח"ק /פר"י</t>
  </si>
  <si>
    <t>פקדון לאומי פחק</t>
  </si>
  <si>
    <t>11020430</t>
  </si>
  <si>
    <t>פק"מ עד שלושה חודשים</t>
  </si>
  <si>
    <t>פיקדון צמוד מדד עד שלושה חודשים</t>
  </si>
  <si>
    <t>פיקדון צמוד מט"ח עד שלושה חודשים (פצ"מ)</t>
  </si>
  <si>
    <t>פיקדונות במט"ח עד שלושה חודשים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</si>
  <si>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</si>
  <si>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</si>
  <si>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התחייבות ממשלתיות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</si>
  <si>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זירת מסחר</t>
  </si>
  <si>
    <t>תאריך רכישה</t>
  </si>
  <si>
    <t>מח"מ</t>
  </si>
  <si>
    <t>ערך נקוב</t>
  </si>
  <si>
    <t>שער</t>
  </si>
  <si>
    <t>פדיון/ ריבית לקבל</t>
  </si>
  <si>
    <t>שעור מערך נקוב מונפק</t>
  </si>
  <si>
    <t xml:space="preserve">שעור מסך נכסי ההשקעה </t>
  </si>
  <si>
    <t>תאריך</t>
  </si>
  <si>
    <t>שנים</t>
  </si>
  <si>
    <t>יחידות</t>
  </si>
  <si>
    <t>אגורות</t>
  </si>
  <si>
    <t>(11)</t>
  </si>
  <si>
    <t>(12)</t>
  </si>
  <si>
    <t>(13)</t>
  </si>
  <si>
    <t>(14)</t>
  </si>
  <si>
    <t>(15)</t>
  </si>
  <si>
    <t>(16)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</si>
  <si>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התחייבות ממשלתיות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</si>
  <si>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</si>
  <si>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</si>
  <si>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גליל</t>
    </r>
  </si>
  <si>
    <t>ממשלתית צמודה 0.5% 0529</t>
  </si>
  <si>
    <t>1157023</t>
  </si>
  <si>
    <t>TASE</t>
  </si>
  <si>
    <t>RF</t>
  </si>
  <si>
    <t xml:space="preserve"> </t>
  </si>
  <si>
    <t>ממשלתית צמודה 0.75% 0527</t>
  </si>
  <si>
    <t>1140847</t>
  </si>
  <si>
    <t>ממשלתית צמודה 0.75% 1025</t>
  </si>
  <si>
    <t>1135912</t>
  </si>
  <si>
    <t>ממשלתית צמודה 07/2026</t>
  </si>
  <si>
    <t>1169564</t>
  </si>
  <si>
    <t>ממשלתית צמודה 11/2031</t>
  </si>
  <si>
    <t>1172220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</si>
  <si>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</si>
  <si>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מלווה קצר מועד (מק"מ)</t>
    </r>
  </si>
  <si>
    <t>מלווה קצר מועד 114</t>
  </si>
  <si>
    <t>8240111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</si>
  <si>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שחר</t>
    </r>
  </si>
  <si>
    <t>ממשל שקלית 3.75% 02/29</t>
  </si>
  <si>
    <t>1194802</t>
  </si>
  <si>
    <t>ממשלתית שקלית 0.5% 02/26</t>
  </si>
  <si>
    <t>1174697</t>
  </si>
  <si>
    <t>ממשלתית שקלית 1.00% 03/30</t>
  </si>
  <si>
    <t>1160985</t>
  </si>
  <si>
    <t>ממשלתית שקלית 1.5% 05/37</t>
  </si>
  <si>
    <t>1166180</t>
  </si>
  <si>
    <t>ממשלתית שקלית 2.25% 09/28</t>
  </si>
  <si>
    <t>1150879</t>
  </si>
  <si>
    <t>ממשלתית שקלית 2% 03/27</t>
  </si>
  <si>
    <t>1139344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</si>
  <si>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גילון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</si>
  <si>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סה"כ צמודות לדולר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</si>
  <si>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</si>
  <si>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של ממשלת ישראל שהונפקו בחו"ל</t>
    </r>
  </si>
  <si>
    <t>STATE OF ISRAEL</t>
  </si>
  <si>
    <t>XS2715285230</t>
  </si>
  <si>
    <t>LSE</t>
  </si>
  <si>
    <t>A1</t>
  </si>
  <si>
    <t>Moodys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</si>
  <si>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שהנפיקו ממשלות זרות בחו"ל</t>
    </r>
  </si>
  <si>
    <t>B 0 25/1/24</t>
  </si>
  <si>
    <t>US912796ZY88</t>
  </si>
  <si>
    <t>NYSE</t>
  </si>
  <si>
    <t>AAA</t>
  </si>
  <si>
    <t>FITCH</t>
  </si>
  <si>
    <t>B 31/10/24</t>
  </si>
  <si>
    <t>US912797HE00</t>
  </si>
  <si>
    <t>FWB</t>
  </si>
  <si>
    <t>T 0.375 9/24</t>
  </si>
  <si>
    <t>US91282CCX74</t>
  </si>
  <si>
    <t>Other</t>
  </si>
  <si>
    <t>Aaa</t>
  </si>
  <si>
    <t>T 1.875% 08/24</t>
  </si>
  <si>
    <t>US9128282U35</t>
  </si>
  <si>
    <t>NASDAQ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</si>
  <si>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</si>
  <si>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2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תעודות חוב מסחריות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</si>
  <si>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ספק מידע</t>
  </si>
  <si>
    <t>ענף מסחר</t>
  </si>
  <si>
    <t>שעור ריבית</t>
  </si>
  <si>
    <t xml:space="preserve">שעור מסך נכסי השקעה </t>
  </si>
  <si>
    <t>(17)</t>
  </si>
  <si>
    <t>(18)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</si>
  <si>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</si>
  <si>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</si>
  <si>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</si>
  <si>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</si>
  <si>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t>מגה אור נעמ 3</t>
  </si>
  <si>
    <t>1196955</t>
  </si>
  <si>
    <t>בורסה ת"א</t>
  </si>
  <si>
    <t>נדל"ן מניב בישראל</t>
  </si>
  <si>
    <t>NR</t>
  </si>
  <si>
    <t>לא מדורג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</si>
  <si>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</si>
  <si>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</si>
  <si>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</si>
  <si>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</si>
  <si>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</si>
  <si>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3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</si>
  <si>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תשואה לפדיון</t>
  </si>
  <si>
    <t>(19)</t>
  </si>
  <si>
    <r>
      <rPr>
        <b/>
        <sz val="10"/>
        <color theme="1"/>
        <rFont val="Tahoma"/>
        <family val="2"/>
      </rPr>
      <t xml:space="preserve">סה"כ  </t>
    </r>
    <r>
      <rPr>
        <b/>
        <sz val="10"/>
        <color theme="1"/>
        <rFont val="Tahoma"/>
        <family val="2"/>
      </rPr>
      <t>אגרות חוב קונצרניות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</si>
  <si>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</si>
  <si>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</si>
  <si>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t>בינל הנפקות אגח י</t>
  </si>
  <si>
    <t>1160290</t>
  </si>
  <si>
    <t>בנקים</t>
  </si>
  <si>
    <t>בינל הנפקות אגח יא</t>
  </si>
  <si>
    <t>1167048</t>
  </si>
  <si>
    <t>דיסקונט מנפיקים אגח טו</t>
  </si>
  <si>
    <t>7480304</t>
  </si>
  <si>
    <t>חברת נמלי ישראל אגח א</t>
  </si>
  <si>
    <t>1145564</t>
  </si>
  <si>
    <t>חברת נמלי ישראל אגח ב</t>
  </si>
  <si>
    <t>1145572</t>
  </si>
  <si>
    <t>לאומי אגח 179</t>
  </si>
  <si>
    <t>6040372</t>
  </si>
  <si>
    <t>לאומי אגח 182</t>
  </si>
  <si>
    <t>6040539</t>
  </si>
  <si>
    <t>לאומי אגח סד 183</t>
  </si>
  <si>
    <t>6040547</t>
  </si>
  <si>
    <t>לאומי אגח סד' 185</t>
  </si>
  <si>
    <t>1201821</t>
  </si>
  <si>
    <t>לאומי אגח סד' 186</t>
  </si>
  <si>
    <t>1201839</t>
  </si>
  <si>
    <t>מז טפ הנפק אגח 45</t>
  </si>
  <si>
    <t>2310217</t>
  </si>
  <si>
    <t>מז טפ הנפק אגח 46</t>
  </si>
  <si>
    <t>2310225</t>
  </si>
  <si>
    <t>מז טפ הנפק אגח 49</t>
  </si>
  <si>
    <t>2310282</t>
  </si>
  <si>
    <t>מזרחי טפ הנפ אגח 57</t>
  </si>
  <si>
    <t>2310423</t>
  </si>
  <si>
    <t>Aaa.il</t>
  </si>
  <si>
    <t>מידרוג</t>
  </si>
  <si>
    <t>מזרחי טפח הנפק אגח 52</t>
  </si>
  <si>
    <t>2310381</t>
  </si>
  <si>
    <t>מזרחי טפחות הנ אגח 66</t>
  </si>
  <si>
    <t>1191667</t>
  </si>
  <si>
    <t>מזרחי טפחות הנ אגח 67</t>
  </si>
  <si>
    <t>1196807</t>
  </si>
  <si>
    <t>מזרחי טפחות הנ אגח 68</t>
  </si>
  <si>
    <t>1202142</t>
  </si>
  <si>
    <t>מזרחי טפחות הנפק אגח 42</t>
  </si>
  <si>
    <t>2310183</t>
  </si>
  <si>
    <t>מזרחי טפחות הנפק אגח 62</t>
  </si>
  <si>
    <t>2310498</t>
  </si>
  <si>
    <t>מזרחי טפחות הנפק אגח 64</t>
  </si>
  <si>
    <t>2310555</t>
  </si>
  <si>
    <t>מקורות אגח 11</t>
  </si>
  <si>
    <t>1158476</t>
  </si>
  <si>
    <t>שרותים</t>
  </si>
  <si>
    <t>פועלים אגח 200</t>
  </si>
  <si>
    <t>6620496</t>
  </si>
  <si>
    <t>פועלים אגח 201</t>
  </si>
  <si>
    <t>1191345</t>
  </si>
  <si>
    <t>פועלים אגח 202</t>
  </si>
  <si>
    <t>1199850</t>
  </si>
  <si>
    <t>פועלים אגח 203</t>
  </si>
  <si>
    <t>1199868</t>
  </si>
  <si>
    <t>חשמל     אגח 29</t>
  </si>
  <si>
    <t>6000236</t>
  </si>
  <si>
    <t>אנרגיה</t>
  </si>
  <si>
    <t>Aa1.il</t>
  </si>
  <si>
    <t>חשמל אגח 27</t>
  </si>
  <si>
    <t>6000210</t>
  </si>
  <si>
    <t>חשמל אגח 31</t>
  </si>
  <si>
    <t>6000285</t>
  </si>
  <si>
    <t>חשמל אגח 33</t>
  </si>
  <si>
    <t>6000392</t>
  </si>
  <si>
    <t>חשמל אגח 34</t>
  </si>
  <si>
    <t>1196781</t>
  </si>
  <si>
    <t>נתיבי גז אגח ד</t>
  </si>
  <si>
    <t>1147503</t>
  </si>
  <si>
    <t>עזריאלי אגח ב</t>
  </si>
  <si>
    <t>1134436</t>
  </si>
  <si>
    <t>ilAA+</t>
  </si>
  <si>
    <t>עזריאלי אגח ד</t>
  </si>
  <si>
    <t>1138650</t>
  </si>
  <si>
    <t>עזריאלי אגח ה</t>
  </si>
  <si>
    <t>1156603</t>
  </si>
  <si>
    <t>עזריאלי אגח ו</t>
  </si>
  <si>
    <t>1156611</t>
  </si>
  <si>
    <t>עזריאלי אגח ז</t>
  </si>
  <si>
    <t>1178672</t>
  </si>
  <si>
    <t>עזריאלי אגח ח</t>
  </si>
  <si>
    <t>1178680</t>
  </si>
  <si>
    <t>איירפורט אגח ט'</t>
  </si>
  <si>
    <t>1160944</t>
  </si>
  <si>
    <t>ilAA</t>
  </si>
  <si>
    <t>איירפורט אגח יא</t>
  </si>
  <si>
    <t>1195999</t>
  </si>
  <si>
    <t>אלרוב נדלן אג"ח ו</t>
  </si>
  <si>
    <t>3870185</t>
  </si>
  <si>
    <t>נדל"ן מניב בחו"ל</t>
  </si>
  <si>
    <t>אמות אגח ד</t>
  </si>
  <si>
    <t>1133149</t>
  </si>
  <si>
    <t>אמות אגח ו</t>
  </si>
  <si>
    <t>1158609</t>
  </si>
  <si>
    <t>אמות אגח ח'</t>
  </si>
  <si>
    <t>1172782</t>
  </si>
  <si>
    <t>ארפורט סיטי אגח ה</t>
  </si>
  <si>
    <t>1133487</t>
  </si>
  <si>
    <t>ביג אגח ח</t>
  </si>
  <si>
    <t>1138924</t>
  </si>
  <si>
    <t>ביג אגח טז</t>
  </si>
  <si>
    <t>1168442</t>
  </si>
  <si>
    <t>ביג אגח יא</t>
  </si>
  <si>
    <t>1151117</t>
  </si>
  <si>
    <t>ביג אגח יג</t>
  </si>
  <si>
    <t>1159516</t>
  </si>
  <si>
    <t>ביג אגח יד</t>
  </si>
  <si>
    <t>1161512</t>
  </si>
  <si>
    <t>ביג אגח יז</t>
  </si>
  <si>
    <t>1168459</t>
  </si>
  <si>
    <t>ביג אגח כא</t>
  </si>
  <si>
    <t>1202217</t>
  </si>
  <si>
    <t>גב ים אגח ו</t>
  </si>
  <si>
    <t>7590128</t>
  </si>
  <si>
    <t>גב ים אגח ט</t>
  </si>
  <si>
    <t>7590219</t>
  </si>
  <si>
    <t>הפניקס אגח 5</t>
  </si>
  <si>
    <t>7670284</t>
  </si>
  <si>
    <t>ביטוח</t>
  </si>
  <si>
    <t>ישרס אגח טו</t>
  </si>
  <si>
    <t>6130207</t>
  </si>
  <si>
    <t>ישרס אגח יח</t>
  </si>
  <si>
    <t>6130280</t>
  </si>
  <si>
    <t>לאומי התח נדח' סד' 405</t>
  </si>
  <si>
    <t>6040620</t>
  </si>
  <si>
    <t>לאומי כתבי התח נד סד' 403</t>
  </si>
  <si>
    <t>6040430</t>
  </si>
  <si>
    <t>לאומיכתבי התח נד סד' 404</t>
  </si>
  <si>
    <t>6040471</t>
  </si>
  <si>
    <t>מבנה אגח יז</t>
  </si>
  <si>
    <t>2260446</t>
  </si>
  <si>
    <t>מבנה אגח יט</t>
  </si>
  <si>
    <t>2260487</t>
  </si>
  <si>
    <t>מבנה אגח כ</t>
  </si>
  <si>
    <t>2260495</t>
  </si>
  <si>
    <t>מבנה אגח כג</t>
  </si>
  <si>
    <t>2260545</t>
  </si>
  <si>
    <t>מבנה אגח כה</t>
  </si>
  <si>
    <t>2260636</t>
  </si>
  <si>
    <t>מליסרון אגח טז</t>
  </si>
  <si>
    <t>3230265</t>
  </si>
  <si>
    <t>מליסרון אגח י</t>
  </si>
  <si>
    <t>3230190</t>
  </si>
  <si>
    <t>מליסרון אגח יא</t>
  </si>
  <si>
    <t>3230208</t>
  </si>
  <si>
    <t>מליסרון אגח יד</t>
  </si>
  <si>
    <t>3230232</t>
  </si>
  <si>
    <t>מליסרון אגח יז</t>
  </si>
  <si>
    <t>3230273</t>
  </si>
  <si>
    <t>מליסרון אגח יח</t>
  </si>
  <si>
    <t>3230372</t>
  </si>
  <si>
    <t>מליסרון אגח יט</t>
  </si>
  <si>
    <t>3230398</t>
  </si>
  <si>
    <t>מליסרון אגח כ</t>
  </si>
  <si>
    <t>3230422</t>
  </si>
  <si>
    <t>מליסרון אגח כא</t>
  </si>
  <si>
    <t>1194638</t>
  </si>
  <si>
    <t>פועלים התח נד יא</t>
  </si>
  <si>
    <t>1201466</t>
  </si>
  <si>
    <t>פועלים התח נדח ט</t>
  </si>
  <si>
    <t>1199884</t>
  </si>
  <si>
    <t>פועלים התחייבות נדחים ו</t>
  </si>
  <si>
    <t>6620553</t>
  </si>
  <si>
    <t>פועלים התחייבות נדחים ז'</t>
  </si>
  <si>
    <t>1191329</t>
  </si>
  <si>
    <t>רבוע נדלן אגח ז</t>
  </si>
  <si>
    <t>1140615</t>
  </si>
  <si>
    <t>רבוע נדלן אגח ח</t>
  </si>
  <si>
    <t>1157569</t>
  </si>
  <si>
    <t>11575690</t>
  </si>
  <si>
    <t>ריט 1  אגח ה</t>
  </si>
  <si>
    <t>1136753</t>
  </si>
  <si>
    <t>ריט 1 אגח ד</t>
  </si>
  <si>
    <t>1129899</t>
  </si>
  <si>
    <t>ריט 1 אגח ו</t>
  </si>
  <si>
    <t>1138544</t>
  </si>
  <si>
    <t>ריט 1 אגח ז</t>
  </si>
  <si>
    <t>1171271</t>
  </si>
  <si>
    <t>שופרסל אגח ו</t>
  </si>
  <si>
    <t>7770217</t>
  </si>
  <si>
    <t>רשתות שיווק</t>
  </si>
  <si>
    <t>שלמה החז אגח יח</t>
  </si>
  <si>
    <t>1410307</t>
  </si>
  <si>
    <t>שלמה החז אגח כ</t>
  </si>
  <si>
    <t>1192749</t>
  </si>
  <si>
    <t>אדמה אגח ב</t>
  </si>
  <si>
    <t>1110915</t>
  </si>
  <si>
    <t>כימיה, גומי ופלסטיק</t>
  </si>
  <si>
    <t>ilAA-</t>
  </si>
  <si>
    <t>אלוני חץ אגח טו</t>
  </si>
  <si>
    <t>1189414</t>
  </si>
  <si>
    <t>בזק אגח 10</t>
  </si>
  <si>
    <t>2300184</t>
  </si>
  <si>
    <t>תקשורת ומדיה</t>
  </si>
  <si>
    <t>בזק אגח 12</t>
  </si>
  <si>
    <t>2300242</t>
  </si>
  <si>
    <t>בזק אגח 14</t>
  </si>
  <si>
    <t>2300317</t>
  </si>
  <si>
    <t>ביג אגח ז</t>
  </si>
  <si>
    <t>1136084</t>
  </si>
  <si>
    <t>ביג אגח יב</t>
  </si>
  <si>
    <t>1156231</t>
  </si>
  <si>
    <t>ביג אגח יח</t>
  </si>
  <si>
    <t>1174226</t>
  </si>
  <si>
    <t>Aa3.il</t>
  </si>
  <si>
    <t>ביג אגח כ</t>
  </si>
  <si>
    <t>1186188</t>
  </si>
  <si>
    <t>בינלאומי הנפק התח כה</t>
  </si>
  <si>
    <t>1167030</t>
  </si>
  <si>
    <t>בינלאומי הנפק התח כו</t>
  </si>
  <si>
    <t>1185537</t>
  </si>
  <si>
    <t>בינלאומי הנפק התח כז</t>
  </si>
  <si>
    <t>1189497</t>
  </si>
  <si>
    <t>דיסקונט מנפיקים נדחים ו'</t>
  </si>
  <si>
    <t>7480197</t>
  </si>
  <si>
    <t>דיסקונט מנפיקים נדחים ז</t>
  </si>
  <si>
    <t>7480247</t>
  </si>
  <si>
    <t>דיסקונט מנפיקים נדחים ח</t>
  </si>
  <si>
    <t>7480312</t>
  </si>
  <si>
    <t>דיסקונט מנפיקים נדחים ט</t>
  </si>
  <si>
    <t>1191246</t>
  </si>
  <si>
    <t>יוניברסל אגח ה</t>
  </si>
  <si>
    <t>1192608</t>
  </si>
  <si>
    <t>מסחר</t>
  </si>
  <si>
    <t>ירושלים הנפ אגח טז</t>
  </si>
  <si>
    <t>1172170</t>
  </si>
  <si>
    <t>ירושלים הנפ אגח יג</t>
  </si>
  <si>
    <t>1142512</t>
  </si>
  <si>
    <t>ירושלים הנפ אגח יח</t>
  </si>
  <si>
    <t>1182054</t>
  </si>
  <si>
    <t>ירושלים הנפ אגח יט</t>
  </si>
  <si>
    <t>1201433</t>
  </si>
  <si>
    <t>ישרס אגח טז</t>
  </si>
  <si>
    <t>6130223</t>
  </si>
  <si>
    <t>ישרס אגח יט</t>
  </si>
  <si>
    <t>6130348</t>
  </si>
  <si>
    <t>מז טפ הנפק התח 50</t>
  </si>
  <si>
    <t>2310290</t>
  </si>
  <si>
    <t>מזרחי טפ הנפק התח 65</t>
  </si>
  <si>
    <t>1191675</t>
  </si>
  <si>
    <t>סלע נדלן אגח ב</t>
  </si>
  <si>
    <t>1132927</t>
  </si>
  <si>
    <t>סלע נדלן אגח ג</t>
  </si>
  <si>
    <t>1138973</t>
  </si>
  <si>
    <t>סלע נדלן אגח ד</t>
  </si>
  <si>
    <t>1167147</t>
  </si>
  <si>
    <t>פניקס הון אגח יב</t>
  </si>
  <si>
    <t>1195585</t>
  </si>
  <si>
    <t>רבוע נדלן אגח ו</t>
  </si>
  <si>
    <t>1140607</t>
  </si>
  <si>
    <t>אזורים אגח 15</t>
  </si>
  <si>
    <t>7150451</t>
  </si>
  <si>
    <t>בנייה</t>
  </si>
  <si>
    <t>A1.il</t>
  </si>
  <si>
    <t>אלבר אגח טז</t>
  </si>
  <si>
    <t>1139823</t>
  </si>
  <si>
    <t>ilA+</t>
  </si>
  <si>
    <t>אלבר אגח יז</t>
  </si>
  <si>
    <t>1158732</t>
  </si>
  <si>
    <t>אלבר אגח יט</t>
  </si>
  <si>
    <t>1191824</t>
  </si>
  <si>
    <t>אלדן תחבורה אגח ה'</t>
  </si>
  <si>
    <t>1155357</t>
  </si>
  <si>
    <t>אלדן תחבורה אגח ז</t>
  </si>
  <si>
    <t>1184779</t>
  </si>
  <si>
    <t>אלדן תחבורה אגח ח</t>
  </si>
  <si>
    <t>1192442</t>
  </si>
  <si>
    <t>אשטרום נכסים אגח 12</t>
  </si>
  <si>
    <t>2510279</t>
  </si>
  <si>
    <t>ג'נריישן קפיטל אגח ב</t>
  </si>
  <si>
    <t>1177526</t>
  </si>
  <si>
    <t>השקעה ואחזקות</t>
  </si>
  <si>
    <t>ג'נריישן קפיטל אגח ג</t>
  </si>
  <si>
    <t>1184555</t>
  </si>
  <si>
    <t>מגה אור אגח ז</t>
  </si>
  <si>
    <t>1141696</t>
  </si>
  <si>
    <t>מימון ישיר אגח ג</t>
  </si>
  <si>
    <t>1171214</t>
  </si>
  <si>
    <t>אשראי חוץ בנקאי</t>
  </si>
  <si>
    <t>מימון ישיר אגח ד</t>
  </si>
  <si>
    <t>1175660</t>
  </si>
  <si>
    <t>מימון ישיר אגח ה</t>
  </si>
  <si>
    <t>1182831</t>
  </si>
  <si>
    <t>מימון ישיר אגח ו</t>
  </si>
  <si>
    <t>1191659</t>
  </si>
  <si>
    <t>11916590</t>
  </si>
  <si>
    <t>מניבים ריט אגח ב</t>
  </si>
  <si>
    <t>1155928</t>
  </si>
  <si>
    <t>מניבים ריט אגח ג</t>
  </si>
  <si>
    <t>1177658</t>
  </si>
  <si>
    <t>מניבים ריט אגח ד</t>
  </si>
  <si>
    <t>1193929</t>
  </si>
  <si>
    <t>קיסטון אינפרא אגח א</t>
  </si>
  <si>
    <t>1182187</t>
  </si>
  <si>
    <t>אדגר אגח יב</t>
  </si>
  <si>
    <t>1820331</t>
  </si>
  <si>
    <t>A2.il</t>
  </si>
  <si>
    <t>18203310</t>
  </si>
  <si>
    <t>אדגר אגח סד י'</t>
  </si>
  <si>
    <t>1820208</t>
  </si>
  <si>
    <t>אדגר אגח סד יא</t>
  </si>
  <si>
    <t>1820281</t>
  </si>
  <si>
    <t>אפי נכסים אגח ח</t>
  </si>
  <si>
    <t>1142231</t>
  </si>
  <si>
    <t>אפי נכסים אגח טו</t>
  </si>
  <si>
    <t>1199603</t>
  </si>
  <si>
    <t>אפי נכסים אגח יא</t>
  </si>
  <si>
    <t>1171628</t>
  </si>
  <si>
    <t>אפי נכסים אגח יג</t>
  </si>
  <si>
    <t>1178292</t>
  </si>
  <si>
    <t>אפי נכסים אגח יד</t>
  </si>
  <si>
    <t>1184530</t>
  </si>
  <si>
    <t>אשטרום נכסים אגח 13</t>
  </si>
  <si>
    <t>2510303</t>
  </si>
  <si>
    <t>ilA</t>
  </si>
  <si>
    <t>אשטרום קב אגח ד</t>
  </si>
  <si>
    <t>1182989</t>
  </si>
  <si>
    <t>אשטרום קב אגח ה</t>
  </si>
  <si>
    <t>1199579</t>
  </si>
  <si>
    <t>ג'י סיטי אגח טו</t>
  </si>
  <si>
    <t>12607690</t>
  </si>
  <si>
    <t>דלק נכסים אגח א</t>
  </si>
  <si>
    <t>1196179</t>
  </si>
  <si>
    <t>הכשרת הישוב אגח 21</t>
  </si>
  <si>
    <t>6120224</t>
  </si>
  <si>
    <t>הכשרת הישוב אגח 25</t>
  </si>
  <si>
    <t>1191527</t>
  </si>
  <si>
    <t>להב אגח ג</t>
  </si>
  <si>
    <t>1193341</t>
  </si>
  <si>
    <t>נכסים ובנין אגח ד</t>
  </si>
  <si>
    <t>6990154</t>
  </si>
  <si>
    <t>נכסים ובנין אגח י</t>
  </si>
  <si>
    <t>1193630</t>
  </si>
  <si>
    <t>פתאל החז אגח ד</t>
  </si>
  <si>
    <t>1188192</t>
  </si>
  <si>
    <t>מלונאות ותיירות</t>
  </si>
  <si>
    <t>שיכון ובינוי אגח 6</t>
  </si>
  <si>
    <t>1129733</t>
  </si>
  <si>
    <t>שיכון ובינוי אגח 8</t>
  </si>
  <si>
    <t>1135888</t>
  </si>
  <si>
    <t>שיכון ובינוי אגח 9</t>
  </si>
  <si>
    <t>1167386</t>
  </si>
  <si>
    <t>אסאר אקורד אגח ב</t>
  </si>
  <si>
    <t>4220372</t>
  </si>
  <si>
    <t>A3.il</t>
  </si>
  <si>
    <t>אספן גרופ אגח ח</t>
  </si>
  <si>
    <t>3130390</t>
  </si>
  <si>
    <t>ilA-</t>
  </si>
  <si>
    <t>אספן גרופ אגח ט</t>
  </si>
  <si>
    <t>3130424</t>
  </si>
  <si>
    <t>ג'י סיטי אגח טז</t>
  </si>
  <si>
    <t>1260785</t>
  </si>
  <si>
    <t>ג'י סיטי אגח יא</t>
  </si>
  <si>
    <t>1260546</t>
  </si>
  <si>
    <t>ג'י סיטי אגח יב</t>
  </si>
  <si>
    <t>1260603</t>
  </si>
  <si>
    <t>ג'י סיטי אגח יג</t>
  </si>
  <si>
    <t>1260652</t>
  </si>
  <si>
    <t>ג'י סיטי אגח יד</t>
  </si>
  <si>
    <t>1260736</t>
  </si>
  <si>
    <t>דליה אנרגיה אגח א</t>
  </si>
  <si>
    <t>1184951</t>
  </si>
  <si>
    <t>הכשרת הישוב אגח 22</t>
  </si>
  <si>
    <t>6120240</t>
  </si>
  <si>
    <t>הכשרת הישוב אגח 23</t>
  </si>
  <si>
    <t>6120323</t>
  </si>
  <si>
    <t>מגוריט אגח ב</t>
  </si>
  <si>
    <t>1168350</t>
  </si>
  <si>
    <t>מגוריט אגח ג</t>
  </si>
  <si>
    <t>1175975</t>
  </si>
  <si>
    <t>מגוריט אגח ד</t>
  </si>
  <si>
    <t>1185834</t>
  </si>
  <si>
    <t>מגוריט אגח ה</t>
  </si>
  <si>
    <t>1192129</t>
  </si>
  <si>
    <t>מנרב אגח ד</t>
  </si>
  <si>
    <t>1550169</t>
  </si>
  <si>
    <t>רני צים אגח ב</t>
  </si>
  <si>
    <t>1171834</t>
  </si>
  <si>
    <t>בראק אן וי אגח ב</t>
  </si>
  <si>
    <t>1128347</t>
  </si>
  <si>
    <t>ilBBB+</t>
  </si>
  <si>
    <t>בראק אן וי אגח ג</t>
  </si>
  <si>
    <t>1133040</t>
  </si>
  <si>
    <t>רני צים אגח ג</t>
  </si>
  <si>
    <t>1183193</t>
  </si>
  <si>
    <t>דיסקונט השק אגח ו</t>
  </si>
  <si>
    <t>6390207</t>
  </si>
  <si>
    <t>ilBBB-</t>
  </si>
  <si>
    <t>ארי נדלן אגח א</t>
  </si>
  <si>
    <t>3660156</t>
  </si>
  <si>
    <t>דוראל אגח א</t>
  </si>
  <si>
    <t>1179134</t>
  </si>
  <si>
    <t>אנרגיה מתחדשת</t>
  </si>
  <si>
    <t>11791340</t>
  </si>
  <si>
    <t>חג'ג' אגח יב</t>
  </si>
  <si>
    <t>8230377</t>
  </si>
  <si>
    <t>חלל תקש אגח יח</t>
  </si>
  <si>
    <t>1158518</t>
  </si>
  <si>
    <t>חנן מור אגח ט</t>
  </si>
  <si>
    <t>1160506</t>
  </si>
  <si>
    <t>חנן מור אגח טו</t>
  </si>
  <si>
    <t>1189851</t>
  </si>
  <si>
    <t>ישפרו אגח א</t>
  </si>
  <si>
    <t>1202290</t>
  </si>
  <si>
    <t>לוזון קבוצה אגח ח</t>
  </si>
  <si>
    <t>4730164</t>
  </si>
  <si>
    <t>47301640</t>
  </si>
  <si>
    <t>מידאס השקעות בנדל"ן אגח ד</t>
  </si>
  <si>
    <t>5440284</t>
  </si>
  <si>
    <t>משק אנרגיה אגח א</t>
  </si>
  <si>
    <t>1169531</t>
  </si>
  <si>
    <t>נופר אנרגי אגח א</t>
  </si>
  <si>
    <t>1179340</t>
  </si>
  <si>
    <t>סולאיר אגח א</t>
  </si>
  <si>
    <t>1183730</t>
  </si>
  <si>
    <t>11837300</t>
  </si>
  <si>
    <t>סולגרין אגח ב</t>
  </si>
  <si>
    <t>1186246</t>
  </si>
  <si>
    <t>ריט אזורים אגח א</t>
  </si>
  <si>
    <t>1175769</t>
  </si>
  <si>
    <t>תנופורט אגח ב</t>
  </si>
  <si>
    <t>1189919</t>
  </si>
  <si>
    <t>11899190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</si>
  <si>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</si>
  <si>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t>דיסקונט מנפיקים אגח יג</t>
  </si>
  <si>
    <t>7480155</t>
  </si>
  <si>
    <t>דיסקונט מנפיקים אגח יד</t>
  </si>
  <si>
    <t>7480163</t>
  </si>
  <si>
    <t>לאומי אגח 178</t>
  </si>
  <si>
    <t>6040323</t>
  </si>
  <si>
    <t>לאומי אגח 180</t>
  </si>
  <si>
    <t>6040422</t>
  </si>
  <si>
    <t>לאומי אגח סד' 184</t>
  </si>
  <si>
    <t>6040604</t>
  </si>
  <si>
    <t>מזרחי טפ הנפק אגח 60</t>
  </si>
  <si>
    <t>2310456</t>
  </si>
  <si>
    <t>מזרחי טפחות הנפק אגח 40</t>
  </si>
  <si>
    <t>2310167</t>
  </si>
  <si>
    <t>מזרחי טפחות הנפק אגח 63</t>
  </si>
  <si>
    <t>2310548</t>
  </si>
  <si>
    <t>עמידר אגח א</t>
  </si>
  <si>
    <t>1143585</t>
  </si>
  <si>
    <t>פועלים אגח 100</t>
  </si>
  <si>
    <t>6620488</t>
  </si>
  <si>
    <t>פועלים אגח 101</t>
  </si>
  <si>
    <t>1191337</t>
  </si>
  <si>
    <t>תעשי אוירית אגח ד</t>
  </si>
  <si>
    <t>1133131</t>
  </si>
  <si>
    <t>ביטחוניות</t>
  </si>
  <si>
    <t>סאמיט אגח ח</t>
  </si>
  <si>
    <t>1138940</t>
  </si>
  <si>
    <t>שטראוס אגח ו'</t>
  </si>
  <si>
    <t>7460421</t>
  </si>
  <si>
    <t>מזון</t>
  </si>
  <si>
    <t>איי סי אל   אגח ה</t>
  </si>
  <si>
    <t>2810299</t>
  </si>
  <si>
    <t>איירפורט אגח י</t>
  </si>
  <si>
    <t>1195981</t>
  </si>
  <si>
    <t>אלביט מערכות אגח ב</t>
  </si>
  <si>
    <t>1178235</t>
  </si>
  <si>
    <t>אמות אגח ה</t>
  </si>
  <si>
    <t>1138114</t>
  </si>
  <si>
    <t>אמות אגח ז</t>
  </si>
  <si>
    <t>1162866</t>
  </si>
  <si>
    <t>אקויטל אגח 3</t>
  </si>
  <si>
    <t>7550148</t>
  </si>
  <si>
    <t>הפניקס אגח 6</t>
  </si>
  <si>
    <t>7670334</t>
  </si>
  <si>
    <t>הראל השקעות בביטוח אגח א</t>
  </si>
  <si>
    <t>5850110</t>
  </si>
  <si>
    <t>Aa2.il</t>
  </si>
  <si>
    <t>וילאר אגח ח</t>
  </si>
  <si>
    <t>4160156</t>
  </si>
  <si>
    <t>וילאר אגח י</t>
  </si>
  <si>
    <t>1193952</t>
  </si>
  <si>
    <t>ישראמקו אגח ג</t>
  </si>
  <si>
    <t>2320232</t>
  </si>
  <si>
    <t>חיפושי נפט וגז</t>
  </si>
  <si>
    <t>מליסרון אגח טו</t>
  </si>
  <si>
    <t>3230240</t>
  </si>
  <si>
    <t>מנורה הון התח ד</t>
  </si>
  <si>
    <t>1135920</t>
  </si>
  <si>
    <t>נמקו אגח ג</t>
  </si>
  <si>
    <t>1198761</t>
  </si>
  <si>
    <t>סאמיט אגח יב</t>
  </si>
  <si>
    <t>1183920</t>
  </si>
  <si>
    <t>סילברסטין אגח א'</t>
  </si>
  <si>
    <t>1145598</t>
  </si>
  <si>
    <t>סילברסטין אגח ב</t>
  </si>
  <si>
    <t>1160597</t>
  </si>
  <si>
    <t>פניקס הון אגח ד</t>
  </si>
  <si>
    <t>1133529</t>
  </si>
  <si>
    <t>פסיפיק אגח ג</t>
  </si>
  <si>
    <t>1197680</t>
  </si>
  <si>
    <t>11976800</t>
  </si>
  <si>
    <t>שלמה החז אגח יט</t>
  </si>
  <si>
    <t>1192731</t>
  </si>
  <si>
    <t>אלוני חץ אגח ט</t>
  </si>
  <si>
    <t>3900354</t>
  </si>
  <si>
    <t>אלוני חץ אגח י</t>
  </si>
  <si>
    <t>3900362</t>
  </si>
  <si>
    <t>אלוני חץ אגח יג</t>
  </si>
  <si>
    <t>1189406</t>
  </si>
  <si>
    <t>אלקו אגח יג</t>
  </si>
  <si>
    <t>69402330</t>
  </si>
  <si>
    <t>בזק אגח 13</t>
  </si>
  <si>
    <t>2300309</t>
  </si>
  <si>
    <t>בזק אגח 9</t>
  </si>
  <si>
    <t>2300176</t>
  </si>
  <si>
    <t>הראל הנפק אגח יח</t>
  </si>
  <si>
    <t>1182666</t>
  </si>
  <si>
    <t>הראל הנפקות אגח יט</t>
  </si>
  <si>
    <t>1192772</t>
  </si>
  <si>
    <t>יוניברסל אגח ו</t>
  </si>
  <si>
    <t>1192616</t>
  </si>
  <si>
    <t>ישרס אגח יד</t>
  </si>
  <si>
    <t>6130199</t>
  </si>
  <si>
    <t>כלל ביטוח אג ב</t>
  </si>
  <si>
    <t>1193499</t>
  </si>
  <si>
    <t>כלל ביטוח אגח א</t>
  </si>
  <si>
    <t>1193481</t>
  </si>
  <si>
    <t>כלל מימון אגח יב</t>
  </si>
  <si>
    <t>1179928</t>
  </si>
  <si>
    <t>כללביט מימון אגח י</t>
  </si>
  <si>
    <t>1136068</t>
  </si>
  <si>
    <t>מטריקס אגח ב</t>
  </si>
  <si>
    <t>1189646</t>
  </si>
  <si>
    <t>שירותי מידע</t>
  </si>
  <si>
    <t>מנורה הון התח סד' ח'</t>
  </si>
  <si>
    <t>1199470</t>
  </si>
  <si>
    <t>נמקו אגח ב</t>
  </si>
  <si>
    <t>1160258</t>
  </si>
  <si>
    <t>נמקו ריאלטי אגח א</t>
  </si>
  <si>
    <t>1139575</t>
  </si>
  <si>
    <t>פורמולה אגח ג</t>
  </si>
  <si>
    <t>2560209</t>
  </si>
  <si>
    <t>פורמולה מערכות אגח א</t>
  </si>
  <si>
    <t>2560142</t>
  </si>
  <si>
    <t>פניקס הון אגח טו</t>
  </si>
  <si>
    <t>1201953</t>
  </si>
  <si>
    <t>פניקס הון אגח יא</t>
  </si>
  <si>
    <t>1159359</t>
  </si>
  <si>
    <t>פניקס הון אגח יג</t>
  </si>
  <si>
    <t>1188135</t>
  </si>
  <si>
    <t>קרסו מוטורס אגח א</t>
  </si>
  <si>
    <t>1136464</t>
  </si>
  <si>
    <t>קרסו מוטורס אגח ג</t>
  </si>
  <si>
    <t>1141829</t>
  </si>
  <si>
    <t>קרסו מוטורס אגח ד</t>
  </si>
  <si>
    <t>1173566</t>
  </si>
  <si>
    <t>אלבר אגח יח</t>
  </si>
  <si>
    <t>1158740</t>
  </si>
  <si>
    <t>אלבר אגח כ</t>
  </si>
  <si>
    <t>1191832</t>
  </si>
  <si>
    <t>אלדן תחבורה אגח ו'</t>
  </si>
  <si>
    <t>1161678</t>
  </si>
  <si>
    <t>אלדן תחבורה אגח ט</t>
  </si>
  <si>
    <t>1192459</t>
  </si>
  <si>
    <t>אלון רבוע כחול אגח ו</t>
  </si>
  <si>
    <t>1169127</t>
  </si>
  <si>
    <t>אלקטרה אגח ה</t>
  </si>
  <si>
    <t>7390222</t>
  </si>
  <si>
    <t>אמ.ג'י.ג'י אגח ב</t>
  </si>
  <si>
    <t>1160811</t>
  </si>
  <si>
    <t>בזן אגח ה</t>
  </si>
  <si>
    <t>2590388</t>
  </si>
  <si>
    <t>בתי זיקוק אגח יב</t>
  </si>
  <si>
    <t>2590578</t>
  </si>
  <si>
    <t>דמרי אגח ח</t>
  </si>
  <si>
    <t>1153725</t>
  </si>
  <si>
    <t>ווסטדייל אגח ב</t>
  </si>
  <si>
    <t>1161322</t>
  </si>
  <si>
    <t>חברה לישראל אגח 12</t>
  </si>
  <si>
    <t>5760251</t>
  </si>
  <si>
    <t>חברה לישראל אגח 14</t>
  </si>
  <si>
    <t>5760301</t>
  </si>
  <si>
    <t>לוינשטיין הנדסה אגח ה</t>
  </si>
  <si>
    <t>1190586</t>
  </si>
  <si>
    <t>לייטסטון אגח ב</t>
  </si>
  <si>
    <t>1160746</t>
  </si>
  <si>
    <t>מגדל הון אגח ט</t>
  </si>
  <si>
    <t>1185628</t>
  </si>
  <si>
    <t>ממן אגח ג</t>
  </si>
  <si>
    <t>2380053</t>
  </si>
  <si>
    <t>סטרוברי אגח ג</t>
  </si>
  <si>
    <t>1179019</t>
  </si>
  <si>
    <t>סלקום אגח יא</t>
  </si>
  <si>
    <t>1139252</t>
  </si>
  <si>
    <t>ספנסר אגח ג</t>
  </si>
  <si>
    <t>1147495</t>
  </si>
  <si>
    <t>פז נפט אגח ח</t>
  </si>
  <si>
    <t>1162817</t>
  </si>
  <si>
    <t>פרטנר אגח ו</t>
  </si>
  <si>
    <t>1141415</t>
  </si>
  <si>
    <t>פרטנר אגח ז</t>
  </si>
  <si>
    <t>1156397</t>
  </si>
  <si>
    <t>פרטנר אגח ח</t>
  </si>
  <si>
    <t>1182948</t>
  </si>
  <si>
    <t>שפיר הנדסה אגח ב</t>
  </si>
  <si>
    <t>1141951</t>
  </si>
  <si>
    <t>מתכת ומוצרי בנייה</t>
  </si>
  <si>
    <t>שפיר הנדסה אגח ג</t>
  </si>
  <si>
    <t>1178417</t>
  </si>
  <si>
    <t>אזורים אגח 13</t>
  </si>
  <si>
    <t>7150410</t>
  </si>
  <si>
    <t>אזורים אגח 14</t>
  </si>
  <si>
    <t>7150444</t>
  </si>
  <si>
    <t>אנלייט אנר אגח ד</t>
  </si>
  <si>
    <t>7200256</t>
  </si>
  <si>
    <t>אנלייט אנר אגח ו</t>
  </si>
  <si>
    <t>7200173</t>
  </si>
  <si>
    <t>אנלייט אנר' אג להמרה ג'</t>
  </si>
  <si>
    <t>7200249</t>
  </si>
  <si>
    <t>אנרג'יקס אגח להמרה ב</t>
  </si>
  <si>
    <t>1168483</t>
  </si>
  <si>
    <t>אפי נכסים אגח י</t>
  </si>
  <si>
    <t>1160878</t>
  </si>
  <si>
    <t>אפי נכסים אגח יב</t>
  </si>
  <si>
    <t>1173764</t>
  </si>
  <si>
    <t>אשטרום קב אגח ג</t>
  </si>
  <si>
    <t>1140102</t>
  </si>
  <si>
    <t>אשטרום קבוצה אגח ב</t>
  </si>
  <si>
    <t>1132331</t>
  </si>
  <si>
    <t>דה לסר אגח ח</t>
  </si>
  <si>
    <t>1193192</t>
  </si>
  <si>
    <t>דור אלון אגח ז</t>
  </si>
  <si>
    <t>1157700</t>
  </si>
  <si>
    <t>ספנסר אגח ד</t>
  </si>
  <si>
    <t>1188788</t>
  </si>
  <si>
    <t>פרשקובסקי אגח יד</t>
  </si>
  <si>
    <t>1183623</t>
  </si>
  <si>
    <t>פתאל אירו אגח ד</t>
  </si>
  <si>
    <t>1168038</t>
  </si>
  <si>
    <t>פתאל אירו אגח ה</t>
  </si>
  <si>
    <t>1198886</t>
  </si>
  <si>
    <t>פתאל אירופה אגח ג</t>
  </si>
  <si>
    <t>1141852</t>
  </si>
  <si>
    <t>פתאל החז אגח ב</t>
  </si>
  <si>
    <t>1150812</t>
  </si>
  <si>
    <t>קרסו נדלן אגח א</t>
  </si>
  <si>
    <t>1190008</t>
  </si>
  <si>
    <t>שיכון ובינוי אגח 10</t>
  </si>
  <si>
    <t>1175132</t>
  </si>
  <si>
    <t>שיכון ובינוי אגח 7</t>
  </si>
  <si>
    <t>1129741</t>
  </si>
  <si>
    <t>אאורה אגח טו</t>
  </si>
  <si>
    <t>3730504</t>
  </si>
  <si>
    <t>אאורה אגח טז</t>
  </si>
  <si>
    <t>3730579</t>
  </si>
  <si>
    <t>או.פי.סי אנרגיה אגח ג</t>
  </si>
  <si>
    <t>1180355</t>
  </si>
  <si>
    <t>אורשי אגח ג</t>
  </si>
  <si>
    <t>1170372</t>
  </si>
  <si>
    <t>אלטיטיוד השקעות אגח א</t>
  </si>
  <si>
    <t>1143924</t>
  </si>
  <si>
    <t>אלקטרה נדלן אגח ו</t>
  </si>
  <si>
    <t>1174564</t>
  </si>
  <si>
    <t>אסאר אקורד אגח א</t>
  </si>
  <si>
    <t>4220349</t>
  </si>
  <si>
    <t>אקרו אגח א</t>
  </si>
  <si>
    <t>1188572</t>
  </si>
  <si>
    <t>בי קומיוניקיישנס אגח ו</t>
  </si>
  <si>
    <t>1178151</t>
  </si>
  <si>
    <t>בית זיקוק אשדוד אגח 2</t>
  </si>
  <si>
    <t>1199488</t>
  </si>
  <si>
    <t>דלק קב אגח לז</t>
  </si>
  <si>
    <t>1192889</t>
  </si>
  <si>
    <t>מכלול מימון אגח א</t>
  </si>
  <si>
    <t>1187277</t>
  </si>
  <si>
    <t>מניף אגח א</t>
  </si>
  <si>
    <t>1185883</t>
  </si>
  <si>
    <t>מניף אגח ב</t>
  </si>
  <si>
    <t>1198860</t>
  </si>
  <si>
    <t>נאוויטס פטרו אגח ב'</t>
  </si>
  <si>
    <t>1169614</t>
  </si>
  <si>
    <t>נאוויטס פטרו אגח ג</t>
  </si>
  <si>
    <t>1181593</t>
  </si>
  <si>
    <t>שיכון ובינוי אנרגיה אגח א</t>
  </si>
  <si>
    <t>1198571</t>
  </si>
  <si>
    <t>שלמה נדלן אגח ד</t>
  </si>
  <si>
    <t>1157668</t>
  </si>
  <si>
    <t>אביב בניה אגח 7</t>
  </si>
  <si>
    <t>1190453</t>
  </si>
  <si>
    <t>Baa1.il</t>
  </si>
  <si>
    <t>אמ.די.ג'י אגח ה</t>
  </si>
  <si>
    <t>1190529</t>
  </si>
  <si>
    <t>אמ.די.ג'י אגח ו</t>
  </si>
  <si>
    <t>1199967</t>
  </si>
  <si>
    <t>חג'ג' אגח להמרה י</t>
  </si>
  <si>
    <t>8230294</t>
  </si>
  <si>
    <t>מלרן אגח ב</t>
  </si>
  <si>
    <t>1170323</t>
  </si>
  <si>
    <t>צמח המרמן אגח ז</t>
  </si>
  <si>
    <t>1186402</t>
  </si>
  <si>
    <t>אורון קב אגח ב</t>
  </si>
  <si>
    <t>1160571</t>
  </si>
  <si>
    <t>ilBBB</t>
  </si>
  <si>
    <t>אנקור הזדמנויות אגח א</t>
  </si>
  <si>
    <t>1183607</t>
  </si>
  <si>
    <t>Baa2.il</t>
  </si>
  <si>
    <t>שוהם ביזנס אגח ד</t>
  </si>
  <si>
    <t>1182047</t>
  </si>
  <si>
    <t>דיסקונט השק אגח י</t>
  </si>
  <si>
    <t>6390348</t>
  </si>
  <si>
    <t>דיסקונט השקע אגח יא</t>
  </si>
  <si>
    <t>6390405</t>
  </si>
  <si>
    <t>איסתא אג להמרה א'</t>
  </si>
  <si>
    <t>1197128</t>
  </si>
  <si>
    <t>אלומיי אגח ה</t>
  </si>
  <si>
    <t>1193275</t>
  </si>
  <si>
    <t>אמ אר אר   אגח ב</t>
  </si>
  <si>
    <t>1184696</t>
  </si>
  <si>
    <t>בוני תיכון אגח כא</t>
  </si>
  <si>
    <t>1198829</t>
  </si>
  <si>
    <t>גבאי מניבים אגח י</t>
  </si>
  <si>
    <t>7710239</t>
  </si>
  <si>
    <t>77102390</t>
  </si>
  <si>
    <t>גבאי מניבים אגח יא</t>
  </si>
  <si>
    <t>7710254</t>
  </si>
  <si>
    <t>גבאי מניבים אגח יג</t>
  </si>
  <si>
    <t>7710296</t>
  </si>
  <si>
    <t>גבאי מניבים אגח יד</t>
  </si>
  <si>
    <t>1193176</t>
  </si>
  <si>
    <t>גפן מגורים אג א</t>
  </si>
  <si>
    <t>1199686</t>
  </si>
  <si>
    <t>דלק קבוצה אגח לה</t>
  </si>
  <si>
    <t>1177849</t>
  </si>
  <si>
    <t>וויי בוקס אגח ד</t>
  </si>
  <si>
    <t>4860193</t>
  </si>
  <si>
    <t>חג'ג' אגח יא</t>
  </si>
  <si>
    <t>8230328</t>
  </si>
  <si>
    <t>חג'ג' אגח יג</t>
  </si>
  <si>
    <t>1190040</t>
  </si>
  <si>
    <t>11900400</t>
  </si>
  <si>
    <t>8230130</t>
  </si>
  <si>
    <t>חנן מוןר אגח יג</t>
  </si>
  <si>
    <t>1181502</t>
  </si>
  <si>
    <t>4480193</t>
  </si>
  <si>
    <t>יובלים אגח ב</t>
  </si>
  <si>
    <t>1186907</t>
  </si>
  <si>
    <t>יובלים אגח ג</t>
  </si>
  <si>
    <t>1198696</t>
  </si>
  <si>
    <t>לוזון קבוצה אגח י</t>
  </si>
  <si>
    <t>4730206</t>
  </si>
  <si>
    <t>לוזון רונסון אגח א</t>
  </si>
  <si>
    <t>1202340</t>
  </si>
  <si>
    <t>נופר אנרג אג ב</t>
  </si>
  <si>
    <t>1198035</t>
  </si>
  <si>
    <t>נופר אנרג אגח ג</t>
  </si>
  <si>
    <t>1198043</t>
  </si>
  <si>
    <t>נקסטקום אגח ב'</t>
  </si>
  <si>
    <t>1143213</t>
  </si>
  <si>
    <t>ספיר קורפ אגח יח</t>
  </si>
  <si>
    <t>3650140</t>
  </si>
  <si>
    <t>ספיר קורפ אגח יט</t>
  </si>
  <si>
    <t>1188648</t>
  </si>
  <si>
    <t>עמרם אברהם אגח א</t>
  </si>
  <si>
    <t>1188044</t>
  </si>
  <si>
    <t>11880440</t>
  </si>
  <si>
    <t>פאי סיאם אגח א</t>
  </si>
  <si>
    <t>1186485</t>
  </si>
  <si>
    <t>11864850</t>
  </si>
  <si>
    <t>פאי פיקדונות אגח ב</t>
  </si>
  <si>
    <t>1201144</t>
  </si>
  <si>
    <t>פריורטק אגח א</t>
  </si>
  <si>
    <t>3280138</t>
  </si>
  <si>
    <t>מוליכים למחצה</t>
  </si>
  <si>
    <t>רותם שני אגח א</t>
  </si>
  <si>
    <t>1173996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</si>
  <si>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</si>
  <si>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t>ישראמקו אגח א</t>
  </si>
  <si>
    <t>2320174</t>
  </si>
  <si>
    <t>יו.אמ.איץ' אגח א</t>
  </si>
  <si>
    <t>1184167</t>
  </si>
  <si>
    <t>סאפיינס אגח ב</t>
  </si>
  <si>
    <t>1141936</t>
  </si>
  <si>
    <t>תוכנה ואינטרנט</t>
  </si>
  <si>
    <t>שמוס אגח א'</t>
  </si>
  <si>
    <t>1155951</t>
  </si>
  <si>
    <t>אבגול אגח ד</t>
  </si>
  <si>
    <t>1140417</t>
  </si>
  <si>
    <t>עץ נייר ודפוס</t>
  </si>
  <si>
    <t>חברה לישראל אגח 11</t>
  </si>
  <si>
    <t>5760244</t>
  </si>
  <si>
    <t>חברה לישראל אגח 13</t>
  </si>
  <si>
    <t>5760269</t>
  </si>
  <si>
    <t>סיאון אגח א</t>
  </si>
  <si>
    <t>1194018</t>
  </si>
  <si>
    <t>11940180</t>
  </si>
  <si>
    <t>תמר פטרוליום אגח א</t>
  </si>
  <si>
    <t>1141332</t>
  </si>
  <si>
    <t>תמר פטרוליום אגח ב</t>
  </si>
  <si>
    <t>1143593</t>
  </si>
  <si>
    <t>סקייליין אגח ב</t>
  </si>
  <si>
    <t>1142033</t>
  </si>
  <si>
    <t>חלל תקש אגח טז</t>
  </si>
  <si>
    <t>1139922</t>
  </si>
  <si>
    <t>רציו מימון אגח ד</t>
  </si>
  <si>
    <t>1178144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</si>
  <si>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למדד 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</si>
  <si>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</si>
  <si>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</si>
  <si>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t>IDBILI 5.375 26/1/28</t>
  </si>
  <si>
    <t>IL0011920878</t>
  </si>
  <si>
    <t>Bloomberg</t>
  </si>
  <si>
    <t>Banks</t>
  </si>
  <si>
    <t>A2</t>
  </si>
  <si>
    <t>HAPOAL 3.255 1/32</t>
  </si>
  <si>
    <t>IL0066204707</t>
  </si>
  <si>
    <t>BBB</t>
  </si>
  <si>
    <t>LUMIIT 3.275 1/31</t>
  </si>
  <si>
    <t>IL0060404899</t>
  </si>
  <si>
    <t>LUMIIT 7.129 18/7/33</t>
  </si>
  <si>
    <t>IL0060406795</t>
  </si>
  <si>
    <t>ICLIT 6.375 5/38</t>
  </si>
  <si>
    <t>IL0028103310</t>
  </si>
  <si>
    <t>Materials</t>
  </si>
  <si>
    <t>BBB-</t>
  </si>
  <si>
    <t>LLOYDS 6.625 2/6/33</t>
  </si>
  <si>
    <t>XS2591847970</t>
  </si>
  <si>
    <t>MZRHIT 3.077 4/31</t>
  </si>
  <si>
    <t>IL0069508369</t>
  </si>
  <si>
    <t>ENOIGA 4.875 30/3/26</t>
  </si>
  <si>
    <t>IL0011736654</t>
  </si>
  <si>
    <t>Energy</t>
  </si>
  <si>
    <t>BB-</t>
  </si>
  <si>
    <t>ENOIGA 5.375 30/3/28</t>
  </si>
  <si>
    <t>IL0011736738</t>
  </si>
  <si>
    <t>ENOIGA 5.875 30/3/31</t>
  </si>
  <si>
    <t>IL0011736811</t>
  </si>
  <si>
    <t>ENOIGA 8.5 30/9/33</t>
  </si>
  <si>
    <t>IL0011971442</t>
  </si>
  <si>
    <t>LVIATH 6.125 6/25</t>
  </si>
  <si>
    <t>IL0011677742</t>
  </si>
  <si>
    <t>LVIATH 6.5 6/27</t>
  </si>
  <si>
    <t>IL0011677825</t>
  </si>
  <si>
    <t>LVIATH 6.75 6/30</t>
  </si>
  <si>
    <t>IL0011677908</t>
  </si>
  <si>
    <t>TEVA 1.875 3/27</t>
  </si>
  <si>
    <t>XS1211044075</t>
  </si>
  <si>
    <t>Pharmaceuticals &amp; Biotechnology</t>
  </si>
  <si>
    <t>TEVA 3.75 05/27</t>
  </si>
  <si>
    <t>XS2406607098</t>
  </si>
  <si>
    <t>TEVA 4.375 5/30</t>
  </si>
  <si>
    <t>XS2406607171</t>
  </si>
  <si>
    <t>TEVA 6 1/25</t>
  </si>
  <si>
    <t>XS2198213956</t>
  </si>
  <si>
    <t>TEVA 7.375 15/9/29</t>
  </si>
  <si>
    <t>XS2592804434</t>
  </si>
  <si>
    <t>TEVA 7.875 9/31</t>
  </si>
  <si>
    <t>XS2592804194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</si>
  <si>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</si>
  <si>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t>BX 6.2 04/33</t>
  </si>
  <si>
    <t>US09261BAK61</t>
  </si>
  <si>
    <t>Diversified Financials</t>
  </si>
  <si>
    <t>A+</t>
  </si>
  <si>
    <t>META 3.85 08/32</t>
  </si>
  <si>
    <t>US30303M8H84</t>
  </si>
  <si>
    <t>Telecommunication Services</t>
  </si>
  <si>
    <t>META 4.95 05/33</t>
  </si>
  <si>
    <t>US30303M8N52</t>
  </si>
  <si>
    <t>Software &amp; Services</t>
  </si>
  <si>
    <t>JPM 4.912 07/33</t>
  </si>
  <si>
    <t>US46647PDH64</t>
  </si>
  <si>
    <t>A-</t>
  </si>
  <si>
    <t>ARNDT 0.375 4/27</t>
  </si>
  <si>
    <t>XS2421195848</t>
  </si>
  <si>
    <t>Real Estate</t>
  </si>
  <si>
    <t>BBB+</t>
  </si>
  <si>
    <t>ARNDTN 0 07/26</t>
  </si>
  <si>
    <t>XS2273810510</t>
  </si>
  <si>
    <t>ARNDTN 0.625 7/9/25</t>
  </si>
  <si>
    <t>XS2023872174</t>
  </si>
  <si>
    <t>ARNDTN 1.45 7/28</t>
  </si>
  <si>
    <t>XS2023873149</t>
  </si>
  <si>
    <t>ARNDTN 1.625 1/28</t>
  </si>
  <si>
    <t>XS1761721262</t>
  </si>
  <si>
    <t>EURONEXT</t>
  </si>
  <si>
    <t>ARNDTN 3 10/29</t>
  </si>
  <si>
    <t>XS1700429308</t>
  </si>
  <si>
    <t>ARNDTN 5.375 3/29</t>
  </si>
  <si>
    <t>XS1964701822</t>
  </si>
  <si>
    <t>BACR VAR 8/28</t>
  </si>
  <si>
    <t>US06738EBY05</t>
  </si>
  <si>
    <t>VW 3.75 5/30</t>
  </si>
  <si>
    <t>US928668BF80</t>
  </si>
  <si>
    <t>Automobiles &amp; Components</t>
  </si>
  <si>
    <t>ARNDTN 1.5 28/5/26</t>
  </si>
  <si>
    <t>XS1843435501</t>
  </si>
  <si>
    <t>Baa2</t>
  </si>
  <si>
    <t>DELL 5.75 02/33</t>
  </si>
  <si>
    <t>US24703DBL47</t>
  </si>
  <si>
    <t>DG 5.45 07/33</t>
  </si>
  <si>
    <t>US256677AP01</t>
  </si>
  <si>
    <t>Consumer Durables &amp; Apparel</t>
  </si>
  <si>
    <t>DOX 2.538 6/30</t>
  </si>
  <si>
    <t>US02342TAE91</t>
  </si>
  <si>
    <t>EDF 5.7 5/28</t>
  </si>
  <si>
    <t>USF29416AB40</t>
  </si>
  <si>
    <t>Utilities</t>
  </si>
  <si>
    <t>GM 5.6 15/32</t>
  </si>
  <si>
    <t>US37045VAZ31</t>
  </si>
  <si>
    <t>GM 5.8 01/29</t>
  </si>
  <si>
    <t>US37045XEN21</t>
  </si>
  <si>
    <t>GM 5.85 6/4/30</t>
  </si>
  <si>
    <t>US37045XEG79</t>
  </si>
  <si>
    <t>GM 6.1 01.07.34</t>
  </si>
  <si>
    <t>US37045XEP78</t>
  </si>
  <si>
    <t>GM 6.4 1/33</t>
  </si>
  <si>
    <t>US37045XED49</t>
  </si>
  <si>
    <t>ORCL 4.65  5/30</t>
  </si>
  <si>
    <t>US68389XCN30</t>
  </si>
  <si>
    <t>ORCL 4.9 02/33</t>
  </si>
  <si>
    <t>US68389XCP87</t>
  </si>
  <si>
    <t>ORCL 5.55 02/53</t>
  </si>
  <si>
    <t>US68389XCQ60</t>
  </si>
  <si>
    <t>ORCL 6.25 11/23</t>
  </si>
  <si>
    <t>US68389XCJ28</t>
  </si>
  <si>
    <t>AHTLN 5.55 5/33</t>
  </si>
  <si>
    <t>US045054AQ67</t>
  </si>
  <si>
    <t>Commercial &amp; Professional Services</t>
  </si>
  <si>
    <t>AVGO 4.15 11/30</t>
  </si>
  <si>
    <t>US11135FAQ46</t>
  </si>
  <si>
    <t>Baa3</t>
  </si>
  <si>
    <t>CITCON 1.25 9/26</t>
  </si>
  <si>
    <t>XS1485608118</t>
  </si>
  <si>
    <t>CITCON 1.625 03/28</t>
  </si>
  <si>
    <t>XS2310411090</t>
  </si>
  <si>
    <t>CITCON 2.375 1/27</t>
  </si>
  <si>
    <t>XS1822791619</t>
  </si>
  <si>
    <t>EXPE 6.25 05/25</t>
  </si>
  <si>
    <t>US30212PAS48</t>
  </si>
  <si>
    <t>FSK 7.875 01/29</t>
  </si>
  <si>
    <t>US302635AM98</t>
  </si>
  <si>
    <t>GYCGR 1.5 A /LD</t>
  </si>
  <si>
    <t>XS2271225281</t>
  </si>
  <si>
    <t>GYCGR 2.5 12/49</t>
  </si>
  <si>
    <t>XS1811181566</t>
  </si>
  <si>
    <t>J 5.9 03/33</t>
  </si>
  <si>
    <t>US469814AA50</t>
  </si>
  <si>
    <t>OCINCC 7.75 9/27</t>
  </si>
  <si>
    <t>US69120VAP67</t>
  </si>
  <si>
    <t>ORCC 2 06/28</t>
  </si>
  <si>
    <t>US69121KAG94</t>
  </si>
  <si>
    <t>ORCINC 7.95 6/28</t>
  </si>
  <si>
    <t>US69120VAR24</t>
  </si>
  <si>
    <t>SEB 6.875 12/49</t>
  </si>
  <si>
    <t>XS2479344561</t>
  </si>
  <si>
    <t>SKT 2.75 9/31</t>
  </si>
  <si>
    <t>US875484AL13</t>
  </si>
  <si>
    <t>URI 6 12/29</t>
  </si>
  <si>
    <t>US911365BQ63</t>
  </si>
  <si>
    <t>AA 6.125 5/28</t>
  </si>
  <si>
    <t>US013822AC54</t>
  </si>
  <si>
    <t>BB+</t>
  </si>
  <si>
    <t>BNP 7.375 12/49</t>
  </si>
  <si>
    <t>FR001400F2H9</t>
  </si>
  <si>
    <t>Ba1</t>
  </si>
  <si>
    <t>F 4.867 08/27</t>
  </si>
  <si>
    <t>XS2586123965</t>
  </si>
  <si>
    <t>F 7.2 10/6/30</t>
  </si>
  <si>
    <t>US345397D427</t>
  </si>
  <si>
    <t>F 7.35 3/30</t>
  </si>
  <si>
    <t>US345397C684</t>
  </si>
  <si>
    <t>GWILN 2.95 7/26</t>
  </si>
  <si>
    <t>XS2208868914</t>
  </si>
  <si>
    <t>GWILN 3 29/3/25</t>
  </si>
  <si>
    <t>XS1799975922</t>
  </si>
  <si>
    <t>INTNED 7.5 5/28</t>
  </si>
  <si>
    <t>XS2585240984</t>
  </si>
  <si>
    <t>PONEIV 5.9 11/31</t>
  </si>
  <si>
    <t>USQ7700PAA23</t>
  </si>
  <si>
    <t>SMTPLN 2 1/25</t>
  </si>
  <si>
    <t>XS1757821688</t>
  </si>
  <si>
    <t>SWEDA 7.625 3/28</t>
  </si>
  <si>
    <t>XS2580715147</t>
  </si>
  <si>
    <t>LLOYDS 8.5 12/49</t>
  </si>
  <si>
    <t>XS2575900977</t>
  </si>
  <si>
    <t>ATRSAV 2.625 5/27</t>
  </si>
  <si>
    <t>XS2294495838</t>
  </si>
  <si>
    <t>B1</t>
  </si>
  <si>
    <t>ATRSAV 3 09/25</t>
  </si>
  <si>
    <t>XS1829325239</t>
  </si>
  <si>
    <t>ENOGLN 6.5 4/27</t>
  </si>
  <si>
    <t>USG3044DAA49</t>
  </si>
  <si>
    <t>B+</t>
  </si>
  <si>
    <t>WELTEC 8.25 10/26</t>
  </si>
  <si>
    <t>USK9900LAA19</t>
  </si>
  <si>
    <t>IAECN 9 07/26</t>
  </si>
  <si>
    <t>USG49774AB18</t>
  </si>
  <si>
    <t>B3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</si>
  <si>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</si>
  <si>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4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מניות</t>
    </r>
    <r>
      <rPr>
        <b/>
        <sz val="10"/>
        <color theme="1"/>
        <rFont val="Tahoma"/>
        <family val="2"/>
      </rPr>
      <t xml:space="preserve">  </t>
    </r>
  </si>
  <si>
    <t>פדיון/ריבית לקבל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</si>
  <si>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</si>
  <si>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</si>
  <si>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תל אביב 35</t>
    </r>
  </si>
  <si>
    <t>או פי סי אנרגיה</t>
  </si>
  <si>
    <t>1141571</t>
  </si>
  <si>
    <t xml:space="preserve">אנלייט אנרגיה  מר 0.1שח  </t>
  </si>
  <si>
    <t>720011</t>
  </si>
  <si>
    <t>אנרג'יקס</t>
  </si>
  <si>
    <t>1123355</t>
  </si>
  <si>
    <t xml:space="preserve">הפניקס                   </t>
  </si>
  <si>
    <t>767012</t>
  </si>
  <si>
    <t xml:space="preserve">הראל השקעות              </t>
  </si>
  <si>
    <t>585018</t>
  </si>
  <si>
    <t>אלביט מערכות</t>
  </si>
  <si>
    <t>1081124</t>
  </si>
  <si>
    <t>שיכון ובינוי 1 שח</t>
  </si>
  <si>
    <t>1081942</t>
  </si>
  <si>
    <t>10819420</t>
  </si>
  <si>
    <t xml:space="preserve">בנק הפועלים מ"ר 1 ש"ח    </t>
  </si>
  <si>
    <t>662577</t>
  </si>
  <si>
    <t xml:space="preserve">דיסקונט א                </t>
  </si>
  <si>
    <t>691212</t>
  </si>
  <si>
    <t xml:space="preserve">הבינלאומי 0.05 ש"ח       </t>
  </si>
  <si>
    <t>593038</t>
  </si>
  <si>
    <t>לאומי</t>
  </si>
  <si>
    <t>604611</t>
  </si>
  <si>
    <t xml:space="preserve">מזרחי טפחות ע'ש          </t>
  </si>
  <si>
    <t>695437</t>
  </si>
  <si>
    <t xml:space="preserve">חברה לישראל 1 ש'ח        </t>
  </si>
  <si>
    <t>576017</t>
  </si>
  <si>
    <t xml:space="preserve">ניו-מד אנרג'י יהש 1ש"ח   </t>
  </si>
  <si>
    <t>475020</t>
  </si>
  <si>
    <t xml:space="preserve">איי.סי.אל  1 ש"ח         </t>
  </si>
  <si>
    <t>281014</t>
  </si>
  <si>
    <t xml:space="preserve">טאואר                    </t>
  </si>
  <si>
    <t>1082379</t>
  </si>
  <si>
    <t xml:space="preserve">נובה                     </t>
  </si>
  <si>
    <t>1084557</t>
  </si>
  <si>
    <t>קמטק מ"ר 0.01 ש"ח</t>
  </si>
  <si>
    <t>1095264</t>
  </si>
  <si>
    <t xml:space="preserve">שטראוס גרופ 1 ש"ח        </t>
  </si>
  <si>
    <t>746016</t>
  </si>
  <si>
    <t>שפיר הנדסה</t>
  </si>
  <si>
    <t>1133875</t>
  </si>
  <si>
    <t>אירפורט סיטי 0.01 ש"ח</t>
  </si>
  <si>
    <t>1095835</t>
  </si>
  <si>
    <t>אמות</t>
  </si>
  <si>
    <t>1097278</t>
  </si>
  <si>
    <t xml:space="preserve">מבנה 1 ש'ח               </t>
  </si>
  <si>
    <t>226019</t>
  </si>
  <si>
    <t xml:space="preserve">מליסרון מר 1 שח          </t>
  </si>
  <si>
    <t>323014</t>
  </si>
  <si>
    <t xml:space="preserve">טבע מר                   </t>
  </si>
  <si>
    <t>629014</t>
  </si>
  <si>
    <t>פארמה</t>
  </si>
  <si>
    <t xml:space="preserve">נייס מ"ר 1 ש"ח           </t>
  </si>
  <si>
    <t>273011</t>
  </si>
  <si>
    <t>בזק חברה לתקשורת  1 ש"ח</t>
  </si>
  <si>
    <t>230011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</si>
  <si>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תל אביב 90</t>
    </r>
  </si>
  <si>
    <t>ארד מ"ר 0.1 ש"ח</t>
  </si>
  <si>
    <t>1091651</t>
  </si>
  <si>
    <t>אלקטרוניקה ואופטיקה</t>
  </si>
  <si>
    <t>בזן-בתי זקוק לנפט</t>
  </si>
  <si>
    <t>2590248</t>
  </si>
  <si>
    <t>בית זיקוק אשדוד</t>
  </si>
  <si>
    <t>1198910</t>
  </si>
  <si>
    <t>פז נפט 5 ש"ח ע"נ</t>
  </si>
  <si>
    <t>1100007</t>
  </si>
  <si>
    <t>שיכון ובינוי אנרגיה</t>
  </si>
  <si>
    <t>1188242</t>
  </si>
  <si>
    <t>נופר אנרג'י</t>
  </si>
  <si>
    <t>1170877</t>
  </si>
  <si>
    <t xml:space="preserve">כלל עסקי ביטוח 1 ש'ח     </t>
  </si>
  <si>
    <t>224014</t>
  </si>
  <si>
    <t xml:space="preserve">מנורה מבטחים החזקות      </t>
  </si>
  <si>
    <t>566018</t>
  </si>
  <si>
    <t xml:space="preserve">אאורה מר                 </t>
  </si>
  <si>
    <t>373019</t>
  </si>
  <si>
    <t xml:space="preserve">אזורים    1 ש"ח          </t>
  </si>
  <si>
    <t>715011</t>
  </si>
  <si>
    <t>דניה סיבוס</t>
  </si>
  <si>
    <t>1173137</t>
  </si>
  <si>
    <t xml:space="preserve">ישראל קנדה 0.01 שח       </t>
  </si>
  <si>
    <t>4340190</t>
  </si>
  <si>
    <t>פרשקובסקי 0.01 שח ע.נ</t>
  </si>
  <si>
    <t>1102128</t>
  </si>
  <si>
    <t xml:space="preserve">פ.י.ב.י. 0.05 שח         </t>
  </si>
  <si>
    <t>763011</t>
  </si>
  <si>
    <t xml:space="preserve">ישראמקו יה"ש             </t>
  </si>
  <si>
    <t>232017</t>
  </si>
  <si>
    <t xml:space="preserve">רציו יחידות השתתפות      </t>
  </si>
  <si>
    <t>394015</t>
  </si>
  <si>
    <t>איסתא 1 ש"ח</t>
  </si>
  <si>
    <t>1081074</t>
  </si>
  <si>
    <t>פתאל החזקות</t>
  </si>
  <si>
    <t>1143429</t>
  </si>
  <si>
    <t xml:space="preserve">סקופ מר 1 שח             </t>
  </si>
  <si>
    <t>288019</t>
  </si>
  <si>
    <t>קרסו מוטורס</t>
  </si>
  <si>
    <t>1123850</t>
  </si>
  <si>
    <t xml:space="preserve">תדיראן גרופ 1 שח         </t>
  </si>
  <si>
    <t>258012</t>
  </si>
  <si>
    <t>אינרום בנייה מ"ר</t>
  </si>
  <si>
    <t>1132356</t>
  </si>
  <si>
    <t>קבוצת אקרשטיין</t>
  </si>
  <si>
    <t>1176205</t>
  </si>
  <si>
    <t xml:space="preserve">ג'י סיטי בע"מ            </t>
  </si>
  <si>
    <t>126011</t>
  </si>
  <si>
    <t xml:space="preserve">אלוני חץ מר 1 שח         </t>
  </si>
  <si>
    <t>390013</t>
  </si>
  <si>
    <t xml:space="preserve">וילאר מר 1 שח            </t>
  </si>
  <si>
    <t>416016</t>
  </si>
  <si>
    <t xml:space="preserve">ישרס השקעות 1 ש"ח        </t>
  </si>
  <si>
    <t>613034</t>
  </si>
  <si>
    <t>מגה אור</t>
  </si>
  <si>
    <t>1104488</t>
  </si>
  <si>
    <t>סלע נדלן</t>
  </si>
  <si>
    <t>1109644</t>
  </si>
  <si>
    <t>ריט 1 מ"ר 1 ש"ח</t>
  </si>
  <si>
    <t>1098920</t>
  </si>
  <si>
    <t>מיטרוניקס מ"ר 0.1 ש"ח</t>
  </si>
  <si>
    <t>1091065</t>
  </si>
  <si>
    <t>רובוטיקה ותלת מימד</t>
  </si>
  <si>
    <t>ריטיילורס</t>
  </si>
  <si>
    <t>1175488</t>
  </si>
  <si>
    <t>רמי לוי</t>
  </si>
  <si>
    <t>1104249</t>
  </si>
  <si>
    <t xml:space="preserve">שופרסל ב' 0.1 ש"ח        </t>
  </si>
  <si>
    <t>777037</t>
  </si>
  <si>
    <t>וואן טכנולוגיות</t>
  </si>
  <si>
    <t>161018</t>
  </si>
  <si>
    <t xml:space="preserve">חילן                     </t>
  </si>
  <si>
    <t>1084698</t>
  </si>
  <si>
    <t xml:space="preserve">מטריקס מר 1 שח           </t>
  </si>
  <si>
    <t>445015</t>
  </si>
  <si>
    <t xml:space="preserve">פורמולה מערכות 1 ש"ח     </t>
  </si>
  <si>
    <t>256016</t>
  </si>
  <si>
    <t>אלטשולר שחם פיננסים</t>
  </si>
  <si>
    <t>1184936</t>
  </si>
  <si>
    <t>שירותים פיננסיים</t>
  </si>
  <si>
    <t>ישראכרט</t>
  </si>
  <si>
    <t>1157403</t>
  </si>
  <si>
    <t xml:space="preserve">מג'יק 0.1 ש"ח            </t>
  </si>
  <si>
    <t>1082312</t>
  </si>
  <si>
    <t>סלקום ישראל</t>
  </si>
  <si>
    <t>1101534</t>
  </si>
  <si>
    <t xml:space="preserve">פרטנר מ"ר 0.01 ש"ח       </t>
  </si>
  <si>
    <t>1083484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</si>
  <si>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היתר</t>
    </r>
  </si>
  <si>
    <t xml:space="preserve">בליץ טכנולוגיות          </t>
  </si>
  <si>
    <t>424010</t>
  </si>
  <si>
    <t>נור</t>
  </si>
  <si>
    <t>1175728</t>
  </si>
  <si>
    <t>סונוביה</t>
  </si>
  <si>
    <t>1170539</t>
  </si>
  <si>
    <t>מכלול מימון</t>
  </si>
  <si>
    <t>1179753</t>
  </si>
  <si>
    <t xml:space="preserve">אורביט מר 1 שח           </t>
  </si>
  <si>
    <t>265017</t>
  </si>
  <si>
    <t>אימאג'סט אינטרנשיונל</t>
  </si>
  <si>
    <t>1183813</t>
  </si>
  <si>
    <t>גפן מגורים והתחדשות</t>
  </si>
  <si>
    <t>1118116</t>
  </si>
  <si>
    <t xml:space="preserve">לוזון קבוצה מר 1 שח      </t>
  </si>
  <si>
    <t>473017</t>
  </si>
  <si>
    <t>קרדן נדלן</t>
  </si>
  <si>
    <t>1118447</t>
  </si>
  <si>
    <t>להב אל.אר.רילאסטייט  1 שח</t>
  </si>
  <si>
    <t>136010</t>
  </si>
  <si>
    <t xml:space="preserve">סנו ברונוס 1 ש'ח         </t>
  </si>
  <si>
    <t>813014</t>
  </si>
  <si>
    <t>פולירם</t>
  </si>
  <si>
    <t>1170216</t>
  </si>
  <si>
    <t>אפיטומי מדיקל</t>
  </si>
  <si>
    <t>1182591</t>
  </si>
  <si>
    <t>מכשור רפואי</t>
  </si>
  <si>
    <t>ישרוטל 1</t>
  </si>
  <si>
    <t>1080985</t>
  </si>
  <si>
    <t>בכורי שדה</t>
  </si>
  <si>
    <t>1172618</t>
  </si>
  <si>
    <t>גלוברנדס</t>
  </si>
  <si>
    <t>1147487</t>
  </si>
  <si>
    <t>דיפלומט אחזקות</t>
  </si>
  <si>
    <t>1173491</t>
  </si>
  <si>
    <t>נטו מלינדה</t>
  </si>
  <si>
    <t>1105097</t>
  </si>
  <si>
    <t>פרימוטק</t>
  </si>
  <si>
    <t>1175496</t>
  </si>
  <si>
    <t>בית שמש 1 ש"ח</t>
  </si>
  <si>
    <t>1081561</t>
  </si>
  <si>
    <t xml:space="preserve">חמת מר 1 שח              </t>
  </si>
  <si>
    <t>384016</t>
  </si>
  <si>
    <t>טי.ג'י.איי תשתיות</t>
  </si>
  <si>
    <t>1090141</t>
  </si>
  <si>
    <t xml:space="preserve">קליל תעשיות 5 ש"ח        </t>
  </si>
  <si>
    <t>797035</t>
  </si>
  <si>
    <t xml:space="preserve">אלרוב נדלן מר 1 שח       </t>
  </si>
  <si>
    <t>387019</t>
  </si>
  <si>
    <t xml:space="preserve">ארי נדלן (ארנה) השקעות   </t>
  </si>
  <si>
    <t>366013</t>
  </si>
  <si>
    <t>בית בכפר</t>
  </si>
  <si>
    <t>1183656</t>
  </si>
  <si>
    <t>מגוריט</t>
  </si>
  <si>
    <t>1139195</t>
  </si>
  <si>
    <t>רני צים מרכזי קניות</t>
  </si>
  <si>
    <t>1143619</t>
  </si>
  <si>
    <t>טופ גאם</t>
  </si>
  <si>
    <t>1179142</t>
  </si>
  <si>
    <t>פודטק</t>
  </si>
  <si>
    <t>סבוריט</t>
  </si>
  <si>
    <t>1169978</t>
  </si>
  <si>
    <t>זוז פאוור</t>
  </si>
  <si>
    <t>1174184</t>
  </si>
  <si>
    <t>קלינטק</t>
  </si>
  <si>
    <t>מאסיבית</t>
  </si>
  <si>
    <t>1172972</t>
  </si>
  <si>
    <t>פרקומט</t>
  </si>
  <si>
    <t>1187640</t>
  </si>
  <si>
    <t>שלוש 3 דיאם</t>
  </si>
  <si>
    <t>1177518</t>
  </si>
  <si>
    <t>דלתא מותגים</t>
  </si>
  <si>
    <t>1173699</t>
  </si>
  <si>
    <t>ויקטורי רשת סופרמרקטים</t>
  </si>
  <si>
    <t>1123777</t>
  </si>
  <si>
    <t>טרמינל איקס</t>
  </si>
  <si>
    <t>1178714</t>
  </si>
  <si>
    <t>מקס סטוק</t>
  </si>
  <si>
    <t>1168558</t>
  </si>
  <si>
    <t>מגדלור</t>
  </si>
  <si>
    <t>1182567</t>
  </si>
  <si>
    <t>אוריין</t>
  </si>
  <si>
    <t>1103506</t>
  </si>
  <si>
    <t>אי.טי.ג'י.איי גרופ</t>
  </si>
  <si>
    <t>1176114</t>
  </si>
  <si>
    <t>גוטו</t>
  </si>
  <si>
    <t>1176726</t>
  </si>
  <si>
    <t>11767260</t>
  </si>
  <si>
    <t>הולמס פלייס אינטרנשיונל</t>
  </si>
  <si>
    <t>1142587</t>
  </si>
  <si>
    <t>שגריר</t>
  </si>
  <si>
    <t>1138379</t>
  </si>
  <si>
    <t>אקסיליון- חסום</t>
  </si>
  <si>
    <t>383019</t>
  </si>
  <si>
    <t>טופ רמדור מערכות 0.01 ש"ח</t>
  </si>
  <si>
    <t>1083377</t>
  </si>
  <si>
    <t>יוזרוואי</t>
  </si>
  <si>
    <t>1183748</t>
  </si>
  <si>
    <t>פוםוום</t>
  </si>
  <si>
    <t>1173434</t>
  </si>
  <si>
    <t>פיימנט טכנ' פיננסיות</t>
  </si>
  <si>
    <t>1180876</t>
  </si>
  <si>
    <t>קוויקליזארד</t>
  </si>
  <si>
    <t>1172840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</si>
  <si>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זרות הנסחרות בארץ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</si>
  <si>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אופציות 001 call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</si>
  <si>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</si>
  <si>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</si>
  <si>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t>REE AUTOMOTIVE LTD - CLASS A</t>
  </si>
  <si>
    <t>IL0011786154</t>
  </si>
  <si>
    <t>KORNIT DIGITAL LTD</t>
  </si>
  <si>
    <t>IL0011216723</t>
  </si>
  <si>
    <t>Capital Goods</t>
  </si>
  <si>
    <t>INMODE LTD</t>
  </si>
  <si>
    <t>IL0011595993</t>
  </si>
  <si>
    <t>Health Care Equipment &amp; Services</t>
  </si>
  <si>
    <t>SHL TELEMEDICINE LTD</t>
  </si>
  <si>
    <t>IL0010855885</t>
  </si>
  <si>
    <t>SIX</t>
  </si>
  <si>
    <t>Retailing</t>
  </si>
  <si>
    <t>COGENTIX MEDICAL INC</t>
  </si>
  <si>
    <t>IL0011691438</t>
  </si>
  <si>
    <t>ODDITY TECH LTD NO TRADE</t>
  </si>
  <si>
    <t>IL0011974909</t>
  </si>
  <si>
    <t>SIMILARWEB LTD</t>
  </si>
  <si>
    <t>IL0011751653</t>
  </si>
  <si>
    <t>TABOOLA.COM LTD</t>
  </si>
  <si>
    <t>IL0011754137</t>
  </si>
  <si>
    <t>ARBE ROBOTICS LTD</t>
  </si>
  <si>
    <t>IL0011796625</t>
  </si>
  <si>
    <t>Technology Hardware &amp; Equipment</t>
  </si>
  <si>
    <t>ODDITY TECH LTD</t>
  </si>
  <si>
    <t>ITURAN LOCATION AND CONTROL</t>
  </si>
  <si>
    <t>IL0010818685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</si>
  <si>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</si>
  <si>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t>RHEINMETALL AG</t>
  </si>
  <si>
    <t>DE0007030009</t>
  </si>
  <si>
    <t>DAX</t>
  </si>
  <si>
    <t>PPHE HOTEL GROUP LTD</t>
  </si>
  <si>
    <t>GG00B1Z5FH87</t>
  </si>
  <si>
    <t>IHN LN</t>
  </si>
  <si>
    <t>GB00BPJHV584</t>
  </si>
  <si>
    <t>DARIOHEALTH CORP</t>
  </si>
  <si>
    <t>US23725P2092</t>
  </si>
  <si>
    <t>CLEARMIND MEDICINE INC</t>
  </si>
  <si>
    <t>CA1850531056</t>
  </si>
  <si>
    <t>TSX</t>
  </si>
  <si>
    <t>PFIZER INC</t>
  </si>
  <si>
    <t>US7170811035</t>
  </si>
  <si>
    <t>TAKEDA PHARMACEUTIC-SP ADR</t>
  </si>
  <si>
    <t>US8740602052</t>
  </si>
  <si>
    <t>CIM COMMERCIAL TRUST CORP</t>
  </si>
  <si>
    <t>US1255255846</t>
  </si>
  <si>
    <t>JUMBO SA</t>
  </si>
  <si>
    <t>GRS282183003</t>
  </si>
  <si>
    <t>SOLAREDGE TECHNOLOGIES INC</t>
  </si>
  <si>
    <t>US83417M1045</t>
  </si>
  <si>
    <t>Semiconductors &amp; Semiconductor Equipment</t>
  </si>
  <si>
    <t>TAIWAN SEMICONDUCTOR</t>
  </si>
  <si>
    <t>US8740391003</t>
  </si>
  <si>
    <t>BILL HOLDINGS INC</t>
  </si>
  <si>
    <t>US0900431000</t>
  </si>
  <si>
    <t>UAS DRONE CORP</t>
  </si>
  <si>
    <t>US9034481088</t>
  </si>
  <si>
    <t>Technology</t>
  </si>
  <si>
    <t>SCOUTCAM INC</t>
  </si>
  <si>
    <t>US81063V2043</t>
  </si>
  <si>
    <t>SIYATA MOBILE INC         חסום</t>
  </si>
  <si>
    <t>CA83013Q5095</t>
  </si>
  <si>
    <t>RWE AG</t>
  </si>
  <si>
    <t>DE0007037129</t>
  </si>
  <si>
    <t>Selina Hospitality PLC</t>
  </si>
  <si>
    <t>GB00BQ1MW662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</si>
  <si>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</si>
  <si>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5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קרנות סל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</si>
  <si>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סל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</si>
  <si>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</si>
  <si>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 בישראל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</si>
  <si>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</si>
  <si>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 בישראל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</si>
  <si>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</si>
  <si>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</si>
  <si>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short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</si>
  <si>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</si>
  <si>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</si>
  <si>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</si>
  <si>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</si>
  <si>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short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</si>
  <si>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</si>
  <si>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6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השתתפות בקרנות נאמנות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</si>
  <si>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השתתפות בקרנות נאמנות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</si>
  <si>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</si>
  <si>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</si>
  <si>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ממשלתי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</si>
  <si>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</si>
  <si>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</si>
  <si>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</si>
  <si>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</si>
  <si>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ממשלתי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</si>
  <si>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</si>
  <si>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</si>
  <si>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t>CIFC GLBL FLT RT CR-B1 USD</t>
  </si>
  <si>
    <t>IE0009SO3I10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</si>
  <si>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</si>
  <si>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7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</si>
  <si>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</si>
  <si>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</si>
  <si>
    <t>בית בכפר אופ רכישה 1</t>
  </si>
  <si>
    <t>1183664</t>
  </si>
  <si>
    <t>טופ גאם אפ א</t>
  </si>
  <si>
    <t>1200740</t>
  </si>
  <si>
    <t>זוז פאוור אופ 3</t>
  </si>
  <si>
    <t>1185321</t>
  </si>
  <si>
    <t>פרקומט אינטרנשיונל אופ 1</t>
  </si>
  <si>
    <t>1187657</t>
  </si>
  <si>
    <t>טרקנט אופ 1</t>
  </si>
  <si>
    <t>1174101</t>
  </si>
  <si>
    <t>פיימנט אופ 1</t>
  </si>
  <si>
    <t>1180884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</si>
  <si>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</si>
  <si>
    <t>SIYATA MOBILE INC -CW25</t>
  </si>
  <si>
    <t>CA83013Q1524</t>
  </si>
  <si>
    <t>ION ACQ CL A -CW27</t>
  </si>
  <si>
    <t>US4576791168</t>
  </si>
  <si>
    <t>IL0011754210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</si>
  <si>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</si>
  <si>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8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</si>
  <si>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</si>
  <si>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</si>
  <si>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</si>
  <si>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</si>
  <si>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</si>
  <si>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</si>
  <si>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</si>
  <si>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</si>
  <si>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</si>
  <si>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</si>
  <si>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סחירות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</si>
  <si>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</si>
  <si>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</si>
  <si>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9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</si>
  <si>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</si>
  <si>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</si>
  <si>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</si>
  <si>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t>F-RUSSELL 03/24</t>
  </si>
  <si>
    <t>RTYH4 INDEX</t>
  </si>
  <si>
    <t>.ל.ר</t>
  </si>
  <si>
    <t>FT MINI DOW 03/24</t>
  </si>
  <si>
    <t>DMH4 INDEX</t>
  </si>
  <si>
    <t>FUTURE MINI NASDAQ 03/24</t>
  </si>
  <si>
    <t>NQH4 INDEX</t>
  </si>
  <si>
    <t>MSCI EmgMkt 03/24</t>
  </si>
  <si>
    <t>MESH4 INDEX</t>
  </si>
  <si>
    <t>S&amp;P/TSX60 03/24</t>
  </si>
  <si>
    <t>PTH4 INDEX</t>
  </si>
  <si>
    <t>S&amp;P500 EMINI FUT  3/23</t>
  </si>
  <si>
    <t>ESH4 INDEX</t>
  </si>
  <si>
    <t>SPI 200 03/24</t>
  </si>
  <si>
    <t>XPH4 INDEX</t>
  </si>
  <si>
    <t>ASX</t>
  </si>
  <si>
    <t>STOXX600 03/24</t>
  </si>
  <si>
    <t>SXOH4 INDEX</t>
  </si>
  <si>
    <t>NIKKEI 225 MINI 03/24</t>
  </si>
  <si>
    <t>NOH4 INDEX</t>
  </si>
  <si>
    <t>ל.ר</t>
  </si>
  <si>
    <t>TOPIX INDX FUT 03/24</t>
  </si>
  <si>
    <t>TPH4</t>
  </si>
  <si>
    <t>ULTRA10 YR 3/24</t>
  </si>
  <si>
    <t>UXYH4 COMDTY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</si>
  <si>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</si>
  <si>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10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מוצרים מובנים</t>
    </r>
    <r>
      <rPr>
        <b/>
        <sz val="10"/>
        <color theme="1"/>
        <rFont val="Tahoma"/>
        <family val="2"/>
      </rPr>
      <t xml:space="preserve">  </t>
    </r>
  </si>
  <si>
    <t>נכס הבסיס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</si>
  <si>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מובנים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</si>
  <si>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</si>
  <si>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</si>
  <si>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t>אלה פקדונות אגח ה'</t>
  </si>
  <si>
    <t>1162577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</si>
  <si>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</si>
  <si>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</si>
  <si>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t>שכבת הון (Equity Tranch) בישראל</t>
  </si>
  <si>
    <t xml:space="preserve">שכבת חוב (Tranch) בישראל  בדירוג (AA-) ומעלה    </t>
  </si>
  <si>
    <t xml:space="preserve">שכבת חוב (Tranch) בישראל  בדירוג (BB+)ומטה </t>
  </si>
  <si>
    <t>שכבת חוב (Tranch) בישראל  בדירוג (BBB:+A-)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</si>
  <si>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</si>
  <si>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</si>
  <si>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</si>
  <si>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</si>
  <si>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t>שכבת הון (Equity Tranch) בחו"ל</t>
  </si>
  <si>
    <t xml:space="preserve">שכבת חוב (Tranch) בחו"ל בדירוג (AA-) ומעלה    </t>
  </si>
  <si>
    <t xml:space="preserve">שכבת חוב (Tranch) בחו"ל בדירוג (BB+)ומטה </t>
  </si>
  <si>
    <t>שכבת חוב (Tranch) בחו"ל בדירוג (BBB:+A-)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</si>
  <si>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</si>
  <si>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התחייבות ממשלתיות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</si>
  <si>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התחייבות ממשלתיות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</si>
  <si>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</si>
  <si>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</si>
  <si>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</si>
  <si>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של ממשלת ישראל שהונפקו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</si>
  <si>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לא סחירות שהנפיקו ממשלות זרות בחו"ל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</si>
  <si>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</si>
  <si>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2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</si>
  <si>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</si>
  <si>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</si>
  <si>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</si>
  <si>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</t>
    </r>
  </si>
  <si>
    <t>נאוי נעמ 6</t>
  </si>
  <si>
    <t>11019664</t>
  </si>
  <si>
    <t xml:space="preserve"> אחר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</si>
  <si>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</si>
  <si>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</si>
  <si>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 של חברות ישראליות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</si>
  <si>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 של חברות זרות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</si>
  <si>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</si>
  <si>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3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</t>
    </r>
  </si>
  <si>
    <t>ספק המידע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</si>
  <si>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</si>
  <si>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</si>
  <si>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</si>
  <si>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t>מקורות אגח -6רמ</t>
  </si>
  <si>
    <t>1100908</t>
  </si>
  <si>
    <t>מקורות אגח -8רמ</t>
  </si>
  <si>
    <t>1124346</t>
  </si>
  <si>
    <t>שירותים</t>
  </si>
  <si>
    <t>רפאל אגח ג-רמ</t>
  </si>
  <si>
    <t>1140276</t>
  </si>
  <si>
    <t>רש"ת אגח א - רמ</t>
  </si>
  <si>
    <t>1187335</t>
  </si>
  <si>
    <t>תשתיות אנרגיה אגא-רמ</t>
  </si>
  <si>
    <t>1168087</t>
  </si>
  <si>
    <t>נתיבי הגז אגח א -רמ</t>
  </si>
  <si>
    <t>1103084</t>
  </si>
  <si>
    <t>אגד אגח -1רמ</t>
  </si>
  <si>
    <t>1198787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</si>
  <si>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</t>
    </r>
  </si>
  <si>
    <t>רפאל אגח ד-רמ</t>
  </si>
  <si>
    <t>1140284</t>
  </si>
  <si>
    <t>רפאל אגח ה-רמ</t>
  </si>
  <si>
    <t>1140292</t>
  </si>
  <si>
    <t>מת"ם תעש' מדע אגח א-רמ</t>
  </si>
  <si>
    <t>1138999</t>
  </si>
  <si>
    <t>נדל"ן מניב</t>
  </si>
  <si>
    <t>אורמת טכנ אגח 4 - רמ</t>
  </si>
  <si>
    <t>1167212</t>
  </si>
  <si>
    <t>חשמל</t>
  </si>
  <si>
    <t>עוגן חברתית 2  אגחא-רמ</t>
  </si>
  <si>
    <t>1196831</t>
  </si>
  <si>
    <t>לידר אגח ח' -רמ</t>
  </si>
  <si>
    <t>3180361</t>
  </si>
  <si>
    <t>השקעות ואחזקות</t>
  </si>
  <si>
    <t>מקס איט התח אגח ד-רמ</t>
  </si>
  <si>
    <t>1197953</t>
  </si>
  <si>
    <t>י.ח.ק להשק אגח -רמ</t>
  </si>
  <si>
    <t>1181783</t>
  </si>
  <si>
    <t>כלל תעשיות אגח טז-רמ</t>
  </si>
  <si>
    <t>6080238</t>
  </si>
  <si>
    <t>איילון אגח ג-רמ</t>
  </si>
  <si>
    <t>1195577</t>
  </si>
  <si>
    <t>לאומי צמוד אשראי אגח1 רמ</t>
  </si>
  <si>
    <t>1198639</t>
  </si>
  <si>
    <t>פסגות קב.לפיננסי אגח ב רמ</t>
  </si>
  <si>
    <t>5990171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</si>
  <si>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</si>
  <si>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</si>
  <si>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</si>
  <si>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 של חברות ישראליות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</si>
  <si>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 של חברות זרות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</si>
  <si>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</si>
  <si>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4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</si>
  <si>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</si>
  <si>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</si>
  <si>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</t>
    </r>
  </si>
  <si>
    <t>REDEFINE MEAT</t>
  </si>
  <si>
    <t>11019123</t>
  </si>
  <si>
    <t> ביוטכנולוגיה</t>
  </si>
  <si>
    <t>תלמה תיירות</t>
  </si>
  <si>
    <t>11019016</t>
  </si>
  <si>
    <t> מלונאות ותיירות</t>
  </si>
  <si>
    <t>SUNBIT</t>
  </si>
  <si>
    <t>11019074</t>
  </si>
  <si>
    <t> שירותים פיננסיים</t>
  </si>
  <si>
    <t>TIPRANKS</t>
  </si>
  <si>
    <t>11018944</t>
  </si>
  <si>
    <t>FORETELIX</t>
  </si>
  <si>
    <t>11019124</t>
  </si>
  <si>
    <t> תוכנה ואינטרנט</t>
  </si>
  <si>
    <t>HUMANZ</t>
  </si>
  <si>
    <t>11019400</t>
  </si>
  <si>
    <t>UVEYE</t>
  </si>
  <si>
    <t>11019033</t>
  </si>
  <si>
    <t>VERBIT</t>
  </si>
  <si>
    <t>62008131</t>
  </si>
  <si>
    <t>GIGANTIC</t>
  </si>
  <si>
    <t>11019484</t>
  </si>
  <si>
    <t>SPROUTT</t>
  </si>
  <si>
    <t>62008156</t>
  </si>
  <si>
    <t>BODY VISION MEDICAL</t>
  </si>
  <si>
    <t>11018860</t>
  </si>
  <si>
    <t>LUMEN</t>
  </si>
  <si>
    <t>11018604</t>
  </si>
  <si>
    <t>ARBE II</t>
  </si>
  <si>
    <t>11020455</t>
  </si>
  <si>
    <t>גוד פארם</t>
  </si>
  <si>
    <t>11020069</t>
  </si>
  <si>
    <t>סי דאטה</t>
  </si>
  <si>
    <t>11019428</t>
  </si>
  <si>
    <t>MINDSPACE LTD</t>
  </si>
  <si>
    <t>11019337</t>
  </si>
  <si>
    <t>וולטה סולאר</t>
  </si>
  <si>
    <t>11019571</t>
  </si>
  <si>
    <t>HOMMZ TECHNOLOG</t>
  </si>
  <si>
    <t>11018869</t>
  </si>
  <si>
    <t>טופ קפיטל - פתרונות ליזם</t>
  </si>
  <si>
    <t>11020411</t>
  </si>
  <si>
    <t>שירותים פיננסיים </t>
  </si>
  <si>
    <t>FORETELLIX 2</t>
  </si>
  <si>
    <t>11020008</t>
  </si>
  <si>
    <t>MORE TECH VENTURES 14-09-23</t>
  </si>
  <si>
    <t>11020482</t>
  </si>
  <si>
    <t>תוכנה ואינטרנט 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</si>
  <si>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</si>
  <si>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לא סחירות של חברות ישראליות שנסחרות בחו"ל</t>
    </r>
  </si>
  <si>
    <t>R-GO ROBOTICS</t>
  </si>
  <si>
    <t>11019365</t>
  </si>
  <si>
    <t>NSURE.AI</t>
  </si>
  <si>
    <t>11019366</t>
  </si>
  <si>
    <t>SAYATA LABS LTD</t>
  </si>
  <si>
    <t>11019339</t>
  </si>
  <si>
    <t>Insurance</t>
  </si>
  <si>
    <t>LUSIX</t>
  </si>
  <si>
    <t>11019369</t>
  </si>
  <si>
    <t>AUTOLEADSTAR</t>
  </si>
  <si>
    <t>11019278</t>
  </si>
  <si>
    <t>SIDELINES</t>
  </si>
  <si>
    <t>11019364</t>
  </si>
  <si>
    <t>WEKAIO</t>
  </si>
  <si>
    <t>11018729</t>
  </si>
  <si>
    <t>YOTPO 2</t>
  </si>
  <si>
    <t>11018866</t>
  </si>
  <si>
    <t>YOTPO 4</t>
  </si>
  <si>
    <t>11019359</t>
  </si>
  <si>
    <t>KARMA</t>
  </si>
  <si>
    <t>11019229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</si>
  <si>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לא סחירות של חברות זרות בחו"ל</t>
    </r>
  </si>
  <si>
    <t>CROSS BANK RIVER</t>
  </si>
  <si>
    <t>11019245</t>
  </si>
  <si>
    <t>CANDID 2</t>
  </si>
  <si>
    <t>11020458</t>
  </si>
  <si>
    <t>CARESYNTAX</t>
  </si>
  <si>
    <t>11019265</t>
  </si>
  <si>
    <t>STREAM ELEMENT</t>
  </si>
  <si>
    <t>11018885</t>
  </si>
  <si>
    <t>Media</t>
  </si>
  <si>
    <t>PROSPECT CAPITAL CORP</t>
  </si>
  <si>
    <t>US74348T5083</t>
  </si>
  <si>
    <t>RONSON DEVELOPMENT SE</t>
  </si>
  <si>
    <t>11019575</t>
  </si>
  <si>
    <t>CHEETAH TECHNOGIES</t>
  </si>
  <si>
    <t>11019156</t>
  </si>
  <si>
    <t>WISENSE TECHNOLOGIE</t>
  </si>
  <si>
    <t>11019193</t>
  </si>
  <si>
    <t>CHEQ</t>
  </si>
  <si>
    <t>11019014</t>
  </si>
  <si>
    <t>CANDID</t>
  </si>
  <si>
    <t>11018711</t>
  </si>
  <si>
    <t>UTILITIES</t>
  </si>
  <si>
    <t>11019989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</si>
  <si>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</si>
  <si>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5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קרנות השקעה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</si>
  <si>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</si>
  <si>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</si>
  <si>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הון סיכון</t>
    </r>
  </si>
  <si>
    <t>ICP 2</t>
  </si>
  <si>
    <t>11019120</t>
  </si>
  <si>
    <t>PEREGRINE GROWT</t>
  </si>
  <si>
    <t>11019149</t>
  </si>
  <si>
    <t>QUMRA OPPORTUNITY FUND</t>
  </si>
  <si>
    <t>11019019</t>
  </si>
  <si>
    <t>QUMRA3</t>
  </si>
  <si>
    <t>11018841</t>
  </si>
  <si>
    <t>TRIGO</t>
  </si>
  <si>
    <t>11019483</t>
  </si>
  <si>
    <t>VERTEX ISRAEL OPPORTUNITY II F</t>
  </si>
  <si>
    <t>11019219</t>
  </si>
  <si>
    <t>VG 3 G LIMITED PARTNERSHIP</t>
  </si>
  <si>
    <t>11019456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</si>
  <si>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גידור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</si>
  <si>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נדל"ן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</si>
  <si>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 אחרות</t>
    </r>
  </si>
  <si>
    <t>RAKIA CAPITAL FUND LP</t>
  </si>
  <si>
    <t>11019934</t>
  </si>
  <si>
    <t>SCINTILLA</t>
  </si>
  <si>
    <t>11020474</t>
  </si>
  <si>
    <t>STARDOM MEDIA VENTUR</t>
  </si>
  <si>
    <t>11019220</t>
  </si>
  <si>
    <t>Value AP partn</t>
  </si>
  <si>
    <t>11020109</t>
  </si>
  <si>
    <t>Value Base Fund Limited P</t>
  </si>
  <si>
    <t>11020416</t>
  </si>
  <si>
    <t>קוגיטו קפיטל 2</t>
  </si>
  <si>
    <t>11019376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</si>
  <si>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</si>
  <si>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הון סיכון בחו"ל</t>
    </r>
  </si>
  <si>
    <t>GROUP 11 IV</t>
  </si>
  <si>
    <t>11018862</t>
  </si>
  <si>
    <t>GROUP_11(5)</t>
  </si>
  <si>
    <t>11018971</t>
  </si>
  <si>
    <t>GROUP11 FUND VI</t>
  </si>
  <si>
    <t>11019473</t>
  </si>
  <si>
    <t>HANACO</t>
  </si>
  <si>
    <t>11018865</t>
  </si>
  <si>
    <t>HANACO II L.P</t>
  </si>
  <si>
    <t>11019162</t>
  </si>
  <si>
    <t>HANACO III LP</t>
  </si>
  <si>
    <t>11020019</t>
  </si>
  <si>
    <t>HPS CAPRICORN</t>
  </si>
  <si>
    <t>11019350</t>
  </si>
  <si>
    <t>ICP R1 L.P. CLASS C</t>
  </si>
  <si>
    <t>11019974</t>
  </si>
  <si>
    <t>MORETECH VENTURES II</t>
  </si>
  <si>
    <t>11020463</t>
  </si>
  <si>
    <t>TARGET RAPYD 2</t>
  </si>
  <si>
    <t>11019476</t>
  </si>
  <si>
    <t>TARGET WEFOX 2</t>
  </si>
  <si>
    <t>11019349</t>
  </si>
  <si>
    <t>VINTAGE FUND 7 ACCESS</t>
  </si>
  <si>
    <t>11019985</t>
  </si>
  <si>
    <t>VINTAGE FUND 7 BREAKOUT</t>
  </si>
  <si>
    <t>11019986</t>
  </si>
  <si>
    <t>VIOLA OPPORTUNITY I</t>
  </si>
  <si>
    <t>11019451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</si>
  <si>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נדל"ן בחו"ל</t>
    </r>
  </si>
  <si>
    <t>ELECTRA AMERICA PRINCIPAL HOSP</t>
  </si>
  <si>
    <t>11019455</t>
  </si>
  <si>
    <t>ELECTRA MULTIFAMILY INVESTMENT</t>
  </si>
  <si>
    <t>11018732</t>
  </si>
  <si>
    <t>LCN EURO FUND</t>
  </si>
  <si>
    <t>11018921</t>
  </si>
  <si>
    <t>MEDEAL GROUP FUND</t>
  </si>
  <si>
    <t>11018780</t>
  </si>
  <si>
    <t>PAGAYA SMARTRESI F1</t>
  </si>
  <si>
    <t>KYG68775108F</t>
  </si>
  <si>
    <t>Starlight Bond</t>
  </si>
  <si>
    <t>11019978</t>
  </si>
  <si>
    <t>STARLIGHT CANADIAN RESIDENTIAL</t>
  </si>
  <si>
    <t>11019474</t>
  </si>
  <si>
    <t>YELLOWSTONE PLATFORM HOLDINGS</t>
  </si>
  <si>
    <t>11019282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</si>
  <si>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גידור בחו"ל</t>
    </r>
  </si>
  <si>
    <t>COMMUNITY CAYMAN FUND</t>
  </si>
  <si>
    <t>11019993</t>
  </si>
  <si>
    <t>LUCID ALTERNATIVE FUND</t>
  </si>
  <si>
    <t>11020009</t>
  </si>
  <si>
    <t>SPHERA TECH FUND LP 1</t>
  </si>
  <si>
    <t>11019906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</si>
  <si>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 אחרות בחו"ל</t>
    </r>
  </si>
  <si>
    <t xml:space="preserve">                       AVENUE1</t>
  </si>
  <si>
    <t>11018733</t>
  </si>
  <si>
    <t xml:space="preserve">                       AVENUE2</t>
  </si>
  <si>
    <t>11018734</t>
  </si>
  <si>
    <t>1L-MORE ALTERNATIVE CREDIT FU</t>
  </si>
  <si>
    <t>11019131</t>
  </si>
  <si>
    <t>ACIP APEX CO-INVEST FEEDER (CA</t>
  </si>
  <si>
    <t>11019459</t>
  </si>
  <si>
    <t>ARC FUND IV</t>
  </si>
  <si>
    <t>11020457</t>
  </si>
  <si>
    <t>ARJUN ALLIANCE EUROPE 1 LP</t>
  </si>
  <si>
    <t>11019017</t>
  </si>
  <si>
    <t>CF GLOBAL 5</t>
  </si>
  <si>
    <t>11019485</t>
  </si>
  <si>
    <t>COLLER CREDIT 2</t>
  </si>
  <si>
    <t>11019458</t>
  </si>
  <si>
    <t>COLLER CREDIT OPPORTUNITIES</t>
  </si>
  <si>
    <t>11019246</t>
  </si>
  <si>
    <t>COLLER1</t>
  </si>
  <si>
    <t>11018752</t>
  </si>
  <si>
    <t>COLLER2</t>
  </si>
  <si>
    <t>11018753</t>
  </si>
  <si>
    <t>COMMUNITY LIFE SCIENCES</t>
  </si>
  <si>
    <t>11020000</t>
  </si>
  <si>
    <t>Crossroads European Real Estat</t>
  </si>
  <si>
    <t>11019347</t>
  </si>
  <si>
    <t>DOVER STREET XL</t>
  </si>
  <si>
    <t>11019995</t>
  </si>
  <si>
    <t>ELECTRA CAPITAL PM FUND</t>
  </si>
  <si>
    <t>11018907</t>
  </si>
  <si>
    <t>FUND EQT INFRASTRUCTURE V</t>
  </si>
  <si>
    <t>11019210</t>
  </si>
  <si>
    <t>HARBERT GENERATE CO-INVESTMENT</t>
  </si>
  <si>
    <t>11019209</t>
  </si>
  <si>
    <t>HGI MULTIFAMILY</t>
  </si>
  <si>
    <t>11019991</t>
  </si>
  <si>
    <t>HILLWOOD EU</t>
  </si>
  <si>
    <t>11019348</t>
  </si>
  <si>
    <t>ISRAEL GENERATE FUND</t>
  </si>
  <si>
    <t>11019987</t>
  </si>
  <si>
    <t>KAIN PERA LP</t>
  </si>
  <si>
    <t>11019482</t>
  </si>
  <si>
    <t>LLCP LOWER MIDDLE MARKET LLM 3</t>
  </si>
  <si>
    <t>11019222</t>
  </si>
  <si>
    <t>MADISON REALTY</t>
  </si>
  <si>
    <t>11019980</t>
  </si>
  <si>
    <t>OEP VIII PGW CO-INVESTMENT PAR</t>
  </si>
  <si>
    <t>11019481</t>
  </si>
  <si>
    <t>ONE EQUITY PARTERS VII</t>
  </si>
  <si>
    <t>11019336</t>
  </si>
  <si>
    <t>PAGAYA</t>
  </si>
  <si>
    <t>KYG687751084</t>
  </si>
  <si>
    <t>TARGET GLOBAL GROWTH FUND II</t>
  </si>
  <si>
    <t>11019295</t>
  </si>
  <si>
    <t>VERTEX VENTURES OB LIMITED</t>
  </si>
  <si>
    <t>11019475</t>
  </si>
  <si>
    <t>Vgames II</t>
  </si>
  <si>
    <t>11019362</t>
  </si>
  <si>
    <t>VIOLA CREDIT GL</t>
  </si>
  <si>
    <t>11019977</t>
  </si>
  <si>
    <t>VIOLA CREDIT UVCI</t>
  </si>
  <si>
    <t>11020490</t>
  </si>
  <si>
    <t>YELLOWSTONE 2</t>
  </si>
  <si>
    <t>11019591</t>
  </si>
  <si>
    <t xml:space="preserve">שם מסלול 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</si>
  <si>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</si>
  <si>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6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כתבי אופציה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</si>
  <si>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</si>
  <si>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 בישראל</t>
    </r>
  </si>
  <si>
    <t>בליץ אופ</t>
  </si>
  <si>
    <t>11019108</t>
  </si>
  <si>
    <t>רשוב אנרגיה אפלס</t>
  </si>
  <si>
    <t>11020432</t>
  </si>
  <si>
    <t>טי.ג'י.איי אופ</t>
  </si>
  <si>
    <t>11020030</t>
  </si>
  <si>
    <t>אאורה אופציה</t>
  </si>
  <si>
    <t>11019260</t>
  </si>
  <si>
    <t>בינוי</t>
  </si>
  <si>
    <t>לוזון אופ ל.ס</t>
  </si>
  <si>
    <t>11019574</t>
  </si>
  <si>
    <t>להב אופציה לא סחירה</t>
  </si>
  <si>
    <t>11020404</t>
  </si>
  <si>
    <t>נופר אנרגי אפציה לא סחירה</t>
  </si>
  <si>
    <t>11019907</t>
  </si>
  <si>
    <t>מגוריט אופ 1</t>
  </si>
  <si>
    <t>11018970</t>
  </si>
  <si>
    <t>אפולו פוואר אופציה לא סחי</t>
  </si>
  <si>
    <t>11019912</t>
  </si>
  <si>
    <t>נרהטק מדיה אופ</t>
  </si>
  <si>
    <t>11019688</t>
  </si>
  <si>
    <t>שגריר אופ לס</t>
  </si>
  <si>
    <t>11019693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</si>
  <si>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כתבי אופציה בחו"ל </t>
    </r>
  </si>
  <si>
    <t>SYTA 11.5 6/24</t>
  </si>
  <si>
    <t>11018755</t>
  </si>
  <si>
    <t>Food, Beverage &amp; Tobacco</t>
  </si>
  <si>
    <t>LUSIX SAFE</t>
  </si>
  <si>
    <t>11019450</t>
  </si>
  <si>
    <t>CANDID 2 WARRANTS</t>
  </si>
  <si>
    <t>11019990</t>
  </si>
  <si>
    <t>SCTC OPT</t>
  </si>
  <si>
    <t>11018924</t>
  </si>
  <si>
    <t>UAS DRONE WRT</t>
  </si>
  <si>
    <t>11019032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</si>
  <si>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</si>
  <si>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7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</si>
  <si>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</si>
  <si>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</si>
  <si>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</si>
  <si>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ש"ח/מט"ח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</si>
  <si>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מט"ח/מט"ח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</si>
  <si>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</si>
  <si>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</si>
  <si>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</si>
  <si>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</si>
  <si>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</si>
  <si>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</si>
  <si>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סחורות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</si>
  <si>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</si>
  <si>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</si>
  <si>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8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</si>
  <si>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</si>
  <si>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</si>
  <si>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</si>
  <si>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ש"ח/מט"ח</t>
    </r>
  </si>
  <si>
    <t>Currency Swap $/ILS 1/31</t>
  </si>
  <si>
    <t>11020812</t>
  </si>
  <si>
    <t>11020813</t>
  </si>
  <si>
    <t>Currency Swap $/ILS 4/27</t>
  </si>
  <si>
    <t>11020808</t>
  </si>
  <si>
    <t>11020809</t>
  </si>
  <si>
    <t>Currency Swap $/ILS 5/38</t>
  </si>
  <si>
    <t>11020810</t>
  </si>
  <si>
    <t>11020811</t>
  </si>
  <si>
    <t>Currency Swap $/ILS 6/30</t>
  </si>
  <si>
    <t>11020819</t>
  </si>
  <si>
    <t>11020820</t>
  </si>
  <si>
    <t>Currency Swap EURILS 5/27</t>
  </si>
  <si>
    <t>11020817</t>
  </si>
  <si>
    <t>11020818</t>
  </si>
  <si>
    <t>Currency Swap EURILS 5/30</t>
  </si>
  <si>
    <t>11020798</t>
  </si>
  <si>
    <t>11020800</t>
  </si>
  <si>
    <t>11020801</t>
  </si>
  <si>
    <t>11020802</t>
  </si>
  <si>
    <t>11020805</t>
  </si>
  <si>
    <t>11020806</t>
  </si>
  <si>
    <t>11020814</t>
  </si>
  <si>
    <t>11020816</t>
  </si>
  <si>
    <t>Currency Swap EURILS 9/27</t>
  </si>
  <si>
    <t>11020803</t>
  </si>
  <si>
    <t>11020804</t>
  </si>
  <si>
    <t>DIL#8946536</t>
  </si>
  <si>
    <t>11020285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</si>
  <si>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מט"ח/מט"ח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</si>
  <si>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</si>
  <si>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t>IR Swap 03/24 2.6525</t>
  </si>
  <si>
    <t>11020828</t>
  </si>
  <si>
    <t>11020829</t>
  </si>
  <si>
    <t>IR Swap 11/24 0.7749</t>
  </si>
  <si>
    <t>11020824</t>
  </si>
  <si>
    <t>11020825</t>
  </si>
  <si>
    <t>IR Swap 11/24 1%</t>
  </si>
  <si>
    <t>11020826</t>
  </si>
  <si>
    <t>11020827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</si>
  <si>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</si>
  <si>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</si>
  <si>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</si>
  <si>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</si>
  <si>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</si>
  <si>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אחרים</t>
    </r>
  </si>
  <si>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</si>
  <si>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9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מוצרים מובנים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</si>
  <si>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מובנים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</si>
  <si>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</si>
  <si>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</si>
  <si>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</si>
  <si>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</si>
  <si>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</si>
  <si>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</si>
  <si>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הון (Equity Tranch) בישראל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</si>
  <si>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בישראל בדירוג (AA-) ומעלה  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</si>
  <si>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בישראל בדירוג (BB+)ומטה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</si>
  <si>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חוב (Tranch) בישראל בדירוג (BBB:+A-)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</si>
  <si>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</si>
  <si>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</si>
  <si>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</si>
  <si>
    <t>BNP 0 18/2/25</t>
  </si>
  <si>
    <t>XS2451639830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</si>
  <si>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</si>
  <si>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</si>
  <si>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</si>
  <si>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הון (Equity Tranch)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</si>
  <si>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בחו"ל בדירוג (AA-) ומעלה  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</si>
  <si>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בחו"ל בדירוג (BB+)ומטה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</si>
  <si>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חוב (Tranch) בחו"ל בדירוג (BBB:+A-)</t>
    </r>
  </si>
  <si>
    <r>
      <rPr>
        <b/>
        <sz val="10"/>
        <color theme="1"/>
        <rFont val="Tahoma"/>
        <family val="2"/>
      </rPr>
      <t>1.ד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הלוואות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</si>
  <si>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הלוואות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</si>
  <si>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קונסורציום כן / לא</t>
  </si>
  <si>
    <t>ענף משק</t>
  </si>
  <si>
    <t>שיעור ריבית ממוצע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</si>
  <si>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הלוואות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</si>
  <si>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</si>
  <si>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כנגד חסכון עמיתים/מבוטחים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</si>
  <si>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במשכנתא או תיקי משכנתאות</t>
    </r>
  </si>
  <si>
    <t>לא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</si>
  <si>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ערבות בנקאית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</si>
  <si>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בביטחונות 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</si>
  <si>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מובטחות</t>
    </r>
  </si>
  <si>
    <t>שירותים פיננסים</t>
  </si>
  <si>
    <t>A3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</si>
  <si>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</si>
  <si>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במשכנתא או תיקי משכנתאות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</si>
  <si>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בערבות בנקאית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</si>
  <si>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בביטחונות אחרים</t>
    </r>
  </si>
  <si>
    <t>ENERGY</t>
  </si>
  <si>
    <t>Hotels Restaurants &amp; Leisure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</si>
  <si>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מובטחות</t>
    </r>
  </si>
  <si>
    <t>פנימי</t>
  </si>
  <si>
    <t xml:space="preserve"> Diversified Financials</t>
  </si>
  <si>
    <r>
      <rPr>
        <b/>
        <sz val="10"/>
        <color theme="1"/>
        <rFont val="Tahoma"/>
        <family val="2"/>
      </rPr>
      <t>1.ה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</si>
  <si>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</si>
  <si>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</si>
  <si>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</si>
  <si>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</si>
  <si>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 מדד</t>
    </r>
  </si>
  <si>
    <t>פק לאומי 4.5 קב</t>
  </si>
  <si>
    <t>11019935</t>
  </si>
  <si>
    <t>פקדון ב.מזרחי</t>
  </si>
  <si>
    <t>11019578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</si>
  <si>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</si>
  <si>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למדד 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</si>
  <si>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נקובים במט"ח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</si>
  <si>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</si>
  <si>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רלוונטי</t>
    </r>
  </si>
  <si>
    <r>
      <rPr>
        <b/>
        <sz val="10"/>
        <color theme="1"/>
        <rFont val="Tahoma"/>
        <family val="2"/>
      </rPr>
      <t>1.ו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זכויות מקרקעין</t>
    </r>
  </si>
  <si>
    <t>תאריך שערוך אחרון</t>
  </si>
  <si>
    <t>אופי הנכס</t>
  </si>
  <si>
    <t>שיעור תשואה במהלך התקופה</t>
  </si>
  <si>
    <t>שווי משוערך</t>
  </si>
  <si>
    <t>כתובת הנכס</t>
  </si>
  <si>
    <t xml:space="preserve">כתובת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</si>
  <si>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</si>
  <si>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 בישראל: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</si>
  <si>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מניב</t>
    </r>
  </si>
  <si>
    <t>בניין לב רם ירושלים</t>
  </si>
  <si>
    <t xml:space="preserve"> משרדים       </t>
  </si>
  <si>
    <t xml:space="preserve">  דבורה הנביאה 2 , ירושלים                               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</si>
  <si>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מניב</t>
    </r>
  </si>
  <si>
    <t>כנפי רוח בניית ירושלים 2</t>
  </si>
  <si>
    <t xml:space="preserve"> מגורים       </t>
  </si>
  <si>
    <t xml:space="preserve">   כנפי נשרים 1 (גבעת שאול), ירושלים (גוש 30261, חלקה 159)</t>
  </si>
  <si>
    <t>ישראל קנדה מגדל צומת ערים</t>
  </si>
  <si>
    <t xml:space="preserve"> דב פרידמן 2 , מתחם הבורסה רמת גן                         </t>
  </si>
  <si>
    <t>פרויקט בנק לאומי</t>
  </si>
  <si>
    <t xml:space="preserve"> מגורים ומסחר </t>
  </si>
  <si>
    <t xml:space="preserve"> יהודה הלוי 22, תל אביב                                   </t>
  </si>
  <si>
    <t>כנפי רוח בניית ירושלים</t>
  </si>
  <si>
    <t xml:space="preserve"> כנפי נשרים 1 (גבעת שאול) , ירושלים                       </t>
  </si>
  <si>
    <t>פרויקט סומייל</t>
  </si>
  <si>
    <t xml:space="preserve"> מתחם סומייל , זבוטינסקי פינת אבן גבירול , תל אביב        </t>
  </si>
  <si>
    <t>פרויקט שערי צדק</t>
  </si>
  <si>
    <t xml:space="preserve">יפו 161, ירושלים                                         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</si>
  <si>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 בחו"ל: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</si>
  <si>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מניב</t>
    </r>
  </si>
  <si>
    <t>ARC FUND IV LP SERIES B CHELSE</t>
  </si>
  <si>
    <t xml:space="preserve">  224East 20th Street, New York                           </t>
  </si>
  <si>
    <t>GRAMERCY ARC</t>
  </si>
  <si>
    <t xml:space="preserve">  229-233 East 21st  Street , New York                    </t>
  </si>
  <si>
    <t>APEXUS BWI</t>
  </si>
  <si>
    <t xml:space="preserve"> תעשייה       </t>
  </si>
  <si>
    <t xml:space="preserve">  Fallard Ct, Upper Marlboro, MD 20772, USA 9900          </t>
  </si>
  <si>
    <t>HOLBORN STATION PROPERTY LIMIT</t>
  </si>
  <si>
    <t xml:space="preserve">  Kingsboume house, 229-231 High Holborn, London          </t>
  </si>
  <si>
    <t>APEXUS CONYERS</t>
  </si>
  <si>
    <t xml:space="preserve">  Rockdale Industrial Blvd, Conyers GA 1601               </t>
  </si>
  <si>
    <t>APEXUS PITTSBURGH</t>
  </si>
  <si>
    <t xml:space="preserve">  Roswell Rd Pittsburgh, PA 15205 2250                    </t>
  </si>
  <si>
    <t>APEXUS CICERO</t>
  </si>
  <si>
    <t xml:space="preserve">  S Central Ave Cicero IL, 60804 3100                     </t>
  </si>
  <si>
    <t>APEXUS CHICAGO BENSENVILLE</t>
  </si>
  <si>
    <t xml:space="preserve">  Sesame St, Bensenville, IL 60131 1010-1050              </t>
  </si>
  <si>
    <t>APEXUS O'HARE CHICAGO ALSIP</t>
  </si>
  <si>
    <t>APEXUS SHELBY OAKS</t>
  </si>
  <si>
    <t xml:space="preserve">  Shelby View Dr, Memphis, TN 38134, USA 6400             </t>
  </si>
  <si>
    <t>PREMIER 130 DUANE LLC</t>
  </si>
  <si>
    <t xml:space="preserve"> מלונאות      </t>
  </si>
  <si>
    <t xml:space="preserve"> Duane St , New York , NY 130                            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</si>
  <si>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מניב</t>
    </r>
  </si>
  <si>
    <t>ARC FUND IV LP SERIES B6</t>
  </si>
  <si>
    <t xml:space="preserve">   159 Boerum Street, Brooklyn, NY 11206                  </t>
  </si>
  <si>
    <t>CHELSEA ARC</t>
  </si>
  <si>
    <t xml:space="preserve">   East 20th  Street , New York 224                       </t>
  </si>
  <si>
    <t>KIPS BAY ARC</t>
  </si>
  <si>
    <t xml:space="preserve">   East 31st Street, New York, New York  211-213          </t>
  </si>
  <si>
    <t>ARC FUND IV LP SERIES B4</t>
  </si>
  <si>
    <t xml:space="preserve">  40th Avenue, Long Island City, NY 11101 29-16           </t>
  </si>
  <si>
    <r>
      <rPr>
        <b/>
        <sz val="10"/>
        <color theme="1"/>
        <rFont val="Tahoma"/>
        <family val="2"/>
      </rPr>
      <t>1.ז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השקעה בחברות מוחזקות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</si>
  <si>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השקעה בחברות מוחזקות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</si>
  <si>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</si>
  <si>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</si>
  <si>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>1.ח.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השקעות אחרות</t>
    </r>
  </si>
  <si>
    <t>מספר הנייר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</si>
  <si>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השקעות אחרות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</si>
  <si>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</si>
  <si>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</si>
  <si>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>1.ט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יתרות התחייבות להשקעה:</t>
    </r>
  </si>
  <si>
    <t>סכום ההתחייבות</t>
  </si>
  <si>
    <t>תאריך סיום ההתחייבות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</si>
  <si>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יתרות התחייבות להשקעה: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</si>
  <si>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</si>
  <si>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</si>
  <si>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t>1L-MORE Alternative Credit Fund</t>
  </si>
  <si>
    <t>ACIP Apex Co-Invest Feeder (Cayman)</t>
  </si>
  <si>
    <t xml:space="preserve">Almadev Genesis Limited Partnership </t>
  </si>
  <si>
    <t>ARC Fund IV, LP</t>
  </si>
  <si>
    <t>Avenue B-1</t>
  </si>
  <si>
    <t>Avenue B-2</t>
  </si>
  <si>
    <t>Beacon Offshore Energy Development LLC</t>
  </si>
  <si>
    <t>BOE II Exploration LLC</t>
  </si>
  <si>
    <t>CF Global 5 LP</t>
  </si>
  <si>
    <t>Coller A</t>
  </si>
  <si>
    <t>Coller B</t>
  </si>
  <si>
    <t>Coller Credit Opportunities</t>
  </si>
  <si>
    <t>Coller Credit Opportunities I – Annex II</t>
  </si>
  <si>
    <t>Community Life Sciences, LP</t>
  </si>
  <si>
    <t>Crossroads European Real Estate Fund II</t>
  </si>
  <si>
    <t>Dover Street XI L.P Dover Street XI L.P</t>
  </si>
  <si>
    <t>Electra America Principal Hospitality</t>
  </si>
  <si>
    <t>EU Industrial Club IV SCSp</t>
  </si>
  <si>
    <t>Fund EQT Infrastructure V</t>
  </si>
  <si>
    <t>Group 11 Fund VI, L.P.</t>
  </si>
  <si>
    <t>Hanaco II L.P</t>
  </si>
  <si>
    <t>Hanaco III L.P.</t>
  </si>
  <si>
    <t>Harbert Generate Co-Investment Fund</t>
  </si>
  <si>
    <t xml:space="preserve">HEQ Blue Ridge LLC </t>
  </si>
  <si>
    <t>HGI Multifamily Credit Fund LP HGI Multifamily Cr</t>
  </si>
  <si>
    <t>HPS-Capricorn Co-Invest LP HPS-Capricorn Co-Inves</t>
  </si>
  <si>
    <t>ICP II</t>
  </si>
  <si>
    <t>Kain Pera, LP</t>
  </si>
  <si>
    <t>LLCP Lower Middle Market (LLM) III</t>
  </si>
  <si>
    <t>Lusix</t>
  </si>
  <si>
    <t>Madison Realty Capital Debt Fund VI LP</t>
  </si>
  <si>
    <t>MORETECH VENTURES II, L.P</t>
  </si>
  <si>
    <t>Morrag Investments I, Limited Partnership</t>
  </si>
  <si>
    <t>One Equity Partners VIII, L.P.</t>
  </si>
  <si>
    <t>Peregrin Growth</t>
  </si>
  <si>
    <t>Qumra Opportunity</t>
  </si>
  <si>
    <t>Shenhai, LLC</t>
  </si>
  <si>
    <t>Stardom Media Ventures Stardom Media Ventures</t>
  </si>
  <si>
    <t>Starlight Bond FP I LP (BTR)</t>
  </si>
  <si>
    <t>Starlight Canadian Residential Growth Fund III</t>
  </si>
  <si>
    <t xml:space="preserve">Sunbit, Inc.  </t>
  </si>
  <si>
    <t>Target Global Growth Fund II</t>
  </si>
  <si>
    <t>Value AP Partners Seeds (Tomatech)</t>
  </si>
  <si>
    <t>Value Base Fund Limited Partnership</t>
  </si>
  <si>
    <t>Vertex Israel Opportunity II Fund</t>
  </si>
  <si>
    <t>Vertex Ventures OB Limited Partnership</t>
  </si>
  <si>
    <t>Vintage Fund of Funds VII (Access) Feeder, L.P.</t>
  </si>
  <si>
    <t>Vintage Fund of Funds VII (Breakout) Feeder, L.P</t>
  </si>
  <si>
    <t>Viola Credit GL II (UVCI)</t>
  </si>
  <si>
    <t>Viola Credit GL II, Limited Partnership</t>
  </si>
  <si>
    <t>Viola Growth IV L.P Viola Growth IV L.P Viola Gr</t>
  </si>
  <si>
    <t>Yellowstone Platform Holdings A LP  Yellowstone</t>
  </si>
  <si>
    <t>קרן מידאל</t>
  </si>
  <si>
    <r>
      <rPr>
        <b/>
        <sz val="10"/>
        <color theme="1"/>
        <rFont val="Tahoma"/>
        <family val="2"/>
      </rPr>
      <t>2.א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 סחיר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</si>
  <si>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</si>
  <si>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 xml:space="preserve">ריבית אפקטיבית </t>
  </si>
  <si>
    <t>עלות מתואמת</t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</si>
  <si>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</si>
  <si>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</si>
  <si>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</si>
  <si>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</si>
  <si>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</si>
  <si>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</si>
  <si>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</si>
  <si>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</si>
  <si>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2.ב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 לא סחיר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</si>
  <si>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</si>
  <si>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</si>
  <si>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</si>
  <si>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</si>
  <si>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</si>
  <si>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</si>
  <si>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</si>
  <si>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</si>
  <si>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</si>
  <si>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2.ג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מסגרות אשראי מנוצלות ללווים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</si>
  <si>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</si>
  <si>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מסגרת אשראי מנוצלות ללווים</t>
    </r>
  </si>
  <si>
    <t>בישראל: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</si>
  <si>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</si>
  <si>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</si>
  <si>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</si>
  <si>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</si>
  <si>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t>סה"כ בחו"ל: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</si>
  <si>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</si>
  <si>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</si>
  <si>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t xml:space="preserve"> חג'ג' אג"ח יא חסום</t>
  </si>
  <si>
    <t>גיבוי אחז ב ל.ס</t>
  </si>
  <si>
    <t>הלוואה 9 08/2021</t>
  </si>
  <si>
    <t>הלוואה 14 10/2021</t>
  </si>
  <si>
    <t>הלוואה 13 10/2021</t>
  </si>
  <si>
    <t>הלוואה 22 01/2022</t>
  </si>
  <si>
    <t>הלוואה 23 02/2022</t>
  </si>
  <si>
    <t>הלוואה 26 02/2022</t>
  </si>
  <si>
    <t>הלוואה 18 12/2021</t>
  </si>
  <si>
    <t>הלוואה 27 02/2022</t>
  </si>
  <si>
    <t>הלוואה 6 06/2021</t>
  </si>
  <si>
    <t>הלוואה 29 03/2022</t>
  </si>
  <si>
    <t>הלוואה 33 03/2022</t>
  </si>
  <si>
    <t>הלוואה 35 03/2022</t>
  </si>
  <si>
    <t>הלוואה 8 07/2021</t>
  </si>
  <si>
    <t>הלוואה 5 06/2021</t>
  </si>
  <si>
    <t>הלוואה 16 10/2021</t>
  </si>
  <si>
    <t>הלוואה 3 05/2021</t>
  </si>
  <si>
    <t>הלוואה 2 04/2021</t>
  </si>
  <si>
    <t>הלוואה 4 05/2021</t>
  </si>
  <si>
    <t>הלוואה 31 03/2022</t>
  </si>
  <si>
    <t>הלוואה 20 01/2022</t>
  </si>
  <si>
    <t>הלוואה 28 03/2022</t>
  </si>
  <si>
    <t>הלוואה 54 08/2022</t>
  </si>
  <si>
    <t>הלוואה 55 08/2022</t>
  </si>
  <si>
    <t>הלוואה 56 09/2022</t>
  </si>
  <si>
    <t>הלוואה 57 07/2022</t>
  </si>
  <si>
    <t>הלוואה 58 07/2022</t>
  </si>
  <si>
    <t>הלוואה 59 07/2022</t>
  </si>
  <si>
    <t>הלוואה 60 07/2022</t>
  </si>
  <si>
    <t>הלוואה 71 09/2022</t>
  </si>
  <si>
    <t>הלוואה 52 06/2022</t>
  </si>
  <si>
    <t>הלוואה 53 03/2022</t>
  </si>
  <si>
    <t>הלוואה 54 04/2022</t>
  </si>
  <si>
    <t>הלוואה 55 05/2022</t>
  </si>
  <si>
    <t>הלוואה 56 05/2022</t>
  </si>
  <si>
    <t>הלוואה 57 05/2022</t>
  </si>
  <si>
    <t>הלוואה 58 06/2022</t>
  </si>
  <si>
    <t>הלוואה 48 05/2022</t>
  </si>
  <si>
    <t>הלוואה 49 05/2022</t>
  </si>
  <si>
    <t>הלוואה 39 04/2022</t>
  </si>
  <si>
    <t>הלוואה 42 05/2022</t>
  </si>
  <si>
    <t>הלוואה 40 04/2022</t>
  </si>
  <si>
    <t>הלוואה 43 07/2022</t>
  </si>
  <si>
    <t>הלוואה 72 10/2022</t>
  </si>
  <si>
    <t>הלוואה 73 10/2022</t>
  </si>
  <si>
    <t>הלוואה 74 10/2022</t>
  </si>
  <si>
    <t>הלוואה 75 10/2022</t>
  </si>
  <si>
    <t>הלוואה 77 11/2022</t>
  </si>
  <si>
    <t>הלוואה 78 11/2022</t>
  </si>
  <si>
    <t>הלוואה 79 11/2022</t>
  </si>
  <si>
    <t>הלוואה 80 11/2022</t>
  </si>
  <si>
    <t>הלוואה 81 11/2022</t>
  </si>
  <si>
    <t>הלוואה 82 11/2022</t>
  </si>
  <si>
    <t>הלוואה 83 11/2022</t>
  </si>
  <si>
    <t>הלוואה 84 11/2022</t>
  </si>
  <si>
    <t>הלוואה 85 12/2022</t>
  </si>
  <si>
    <t>הלוואה 86 12/2022</t>
  </si>
  <si>
    <t>הלוואה 88 12/2022</t>
  </si>
  <si>
    <t>הלוואה 89 12/2022</t>
  </si>
  <si>
    <t>הלוואה 90 01/2023</t>
  </si>
  <si>
    <t>הלוואה 91 01/2023</t>
  </si>
  <si>
    <t>הלוואה 92 01/2023</t>
  </si>
  <si>
    <t>הלוואה 93 01/2023</t>
  </si>
  <si>
    <t>הלוואה 94 01/2023</t>
  </si>
  <si>
    <t>הלוואה 95 01/2023</t>
  </si>
  <si>
    <t>הלוואה 97 02/2023</t>
  </si>
  <si>
    <t>הלוואה 102 03/2023</t>
  </si>
  <si>
    <t>הלוואה 103 03/2023</t>
  </si>
  <si>
    <t>הלוואה 104 03/2023</t>
  </si>
  <si>
    <t>הלוואה 105 03/2023</t>
  </si>
  <si>
    <t>הלוואה 106 03/2023</t>
  </si>
  <si>
    <t>הלוואה 109 04/2023</t>
  </si>
  <si>
    <t>הלוואה 110 04/2023</t>
  </si>
  <si>
    <t>הלוואה 111 04/2023</t>
  </si>
  <si>
    <t>הלוואה 112 04/2023</t>
  </si>
  <si>
    <t>הלוואה 115 04/2023</t>
  </si>
  <si>
    <t>הלוואה 116 04/2023</t>
  </si>
  <si>
    <t>הלוואה 117 04/2023</t>
  </si>
  <si>
    <t>הלוואה 118 05/2023</t>
  </si>
  <si>
    <t>הלוואה 120 05/2023</t>
  </si>
  <si>
    <t>הלוואה 121 05/2023</t>
  </si>
  <si>
    <t>הלוואה 122 05/2023</t>
  </si>
  <si>
    <t>הלוואה 124 06/2023</t>
  </si>
  <si>
    <t>הלוואה 125 06/2023</t>
  </si>
  <si>
    <t>הלוואה 126 06/2023</t>
  </si>
  <si>
    <t>הלוואה 127 06/2023</t>
  </si>
  <si>
    <t>הלוואה 129 06/2023</t>
  </si>
  <si>
    <t>הלוואה 132 06/2023</t>
  </si>
  <si>
    <t>הלוואה 133 07/2023</t>
  </si>
  <si>
    <t>הלוואה 134 07/2023</t>
  </si>
  <si>
    <t>הלוואה 135 07/2023</t>
  </si>
  <si>
    <t>הלוואה 136 07/2023</t>
  </si>
  <si>
    <t>הלוואה 138 08/2023</t>
  </si>
  <si>
    <t>הלוואה 139 08/2023</t>
  </si>
  <si>
    <t>הלוואה 140 08/2023</t>
  </si>
  <si>
    <t>הלוואה 142 08/2023</t>
  </si>
  <si>
    <t>הלוואה 143 09/2023</t>
  </si>
  <si>
    <t>הלוואה 144 09/2023</t>
  </si>
  <si>
    <t>הלוואה 145 09/2023</t>
  </si>
  <si>
    <t>הלוואה 149 10/2023</t>
  </si>
  <si>
    <t>הלוואה 150 10/2023</t>
  </si>
  <si>
    <t>הלוואה 151 10/2023</t>
  </si>
  <si>
    <t>הלוואה 152 10/2023</t>
  </si>
  <si>
    <t>הלוואה 153 10/2023</t>
  </si>
  <si>
    <t>הלוואה 154 10/2023</t>
  </si>
  <si>
    <t>הלוואה 155 11/2023</t>
  </si>
  <si>
    <t>הלוואה 156 11/2023</t>
  </si>
  <si>
    <t>הלוואה 157 11/2023</t>
  </si>
  <si>
    <t>הלוואה 158 11/2023</t>
  </si>
  <si>
    <t>הלוואה 159 11/2023</t>
  </si>
  <si>
    <t>הלוואה 160 12/2023</t>
  </si>
  <si>
    <t>הלוואה 161 12/2023</t>
  </si>
  <si>
    <t>הלוואה 162 12/2023</t>
  </si>
  <si>
    <t>הלוואה 163 12/2023</t>
  </si>
  <si>
    <t>הלוואה 164 12/2023</t>
  </si>
  <si>
    <t>הלוואה 180 10/2023</t>
  </si>
  <si>
    <t>הלוואה 108 03/2023</t>
  </si>
  <si>
    <t>הלוואה 119 05/2023</t>
  </si>
  <si>
    <t>הלוואה 87 12/2022</t>
  </si>
  <si>
    <t>ריק במקור</t>
  </si>
  <si>
    <t>ריק במקור2</t>
  </si>
  <si>
    <t>ריק במקור3</t>
  </si>
  <si>
    <t>ריק במקור4</t>
  </si>
  <si>
    <t>ריק במקור5</t>
  </si>
  <si>
    <t>ריק במקור6</t>
  </si>
  <si>
    <t>ריק במקור7</t>
  </si>
  <si>
    <t>ריק במקור8</t>
  </si>
  <si>
    <t>ריק במקור9</t>
  </si>
  <si>
    <t>ריק במקור10</t>
  </si>
  <si>
    <t>ריק במקור11</t>
  </si>
  <si>
    <t>ריק במקור12</t>
  </si>
  <si>
    <t>ריק במקור13</t>
  </si>
  <si>
    <t>ריק במקור14</t>
  </si>
  <si>
    <t>ריק במקור15</t>
  </si>
  <si>
    <t>ריק במקור16</t>
  </si>
  <si>
    <t>ריק במקור17</t>
  </si>
  <si>
    <t>ריק במקור18</t>
  </si>
  <si>
    <t>ריק במקור19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</si>
</sst>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0"/>
    <numFmt numFmtId="165" formatCode="#,##0.00;#,##0.00&quot;-&quot;"/>
    <numFmt numFmtId="166" formatCode="#,##0.00%"/>
    <numFmt numFmtId="167" formatCode="#0.00"/>
    <numFmt numFmtId="168" formatCode="#,##0.######"/>
    <numFmt numFmtId="169" formatCode="#,##0.########"/>
    <numFmt numFmtId="170" formatCode="#,##0.00;\-#,##0.00;\ "/>
    <numFmt numFmtId="171" formatCode=";;;"/>
  </numFmts>
  <fonts count="5" x14ac:knownFonts="1"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4"/>
      <color theme="1"/>
      <name val="Arial"/>
      <family val="2"/>
    </font>
    <font>
      <b/>
      <sz val="10"/>
      <color theme="1"/>
      <name val="Tahoma"/>
      <family val="2"/>
    </font>
    <font>
      <b/>
      <sz val="10"/>
      <color theme="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DFDFDF"/>
      </patternFill>
    </fill>
    <fill>
      <patternFill patternType="solid">
        <fgColor rgb="FFF2F1F1"/>
      </patternFill>
    </fill>
    <fill>
      <patternFill patternType="solid">
        <fgColor rgb="FFE2E2E2"/>
      </patternFill>
    </fill>
  </fills>
  <borders count="1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</borders>
  <cellStyleXfs count="1">
    <xf numFmtId="0" fontId="0" fillId="0" borderId="0"/>
  </cellStyleXfs>
  <cellXfs count="98">
    <xf numFmtId="0" fontId="0" fillId="0" borderId="0" xfId="0"/>
    <xf numFmtId="0" fontId="1" fillId="0" borderId="0" xfId="0" applyFont="1" applyAlignment="1">
      <alignment horizontal="right" vertical="center"/>
    </xf>
    <xf numFmtId="164" fontId="1" fillId="0" borderId="0" xfId="0" applyNumberFormat="1" applyFont="1" applyAlignment="1">
      <alignment horizontal="right" vertical="center"/>
    </xf>
    <xf numFmtId="0" fontId="0" fillId="2" borderId="2" xfId="0" applyFill="1" applyBorder="1"/>
    <xf numFmtId="0" fontId="3" fillId="2" borderId="2" xfId="0" applyFont="1" applyFill="1" applyBorder="1" applyAlignment="1">
      <alignment horizontal="center" vertical="top"/>
    </xf>
    <xf numFmtId="0" fontId="0" fillId="3" borderId="2" xfId="0" applyFill="1" applyBorder="1"/>
    <xf numFmtId="0" fontId="3" fillId="3" borderId="2" xfId="0" applyFont="1" applyFill="1" applyBorder="1" applyAlignment="1">
      <alignment horizontal="center" vertical="top"/>
    </xf>
    <xf numFmtId="0" fontId="3" fillId="2" borderId="2" xfId="0" applyFont="1" applyFill="1" applyBorder="1" applyAlignment="1">
      <alignment horizontal="right" vertical="top"/>
    </xf>
    <xf numFmtId="0" fontId="3" fillId="3" borderId="2" xfId="0" applyFont="1" applyFill="1" applyBorder="1" applyAlignment="1">
      <alignment horizontal="right" vertical="top"/>
    </xf>
    <xf numFmtId="0" fontId="0" fillId="0" borderId="2" xfId="0" applyBorder="1"/>
    <xf numFmtId="165" fontId="3" fillId="0" borderId="2" xfId="0" applyNumberFormat="1" applyFont="1" applyBorder="1" applyAlignment="1">
      <alignment horizontal="center" vertical="top"/>
    </xf>
    <xf numFmtId="166" fontId="3" fillId="0" borderId="2" xfId="0" applyNumberFormat="1" applyFont="1" applyBorder="1" applyAlignment="1">
      <alignment horizontal="center" vertical="top"/>
    </xf>
    <xf numFmtId="165" fontId="1" fillId="0" borderId="2" xfId="0" applyNumberFormat="1" applyFont="1" applyBorder="1" applyAlignment="1">
      <alignment horizontal="center" vertical="top"/>
    </xf>
    <xf numFmtId="166" fontId="1" fillId="0" borderId="2" xfId="0" applyNumberFormat="1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/>
    </xf>
    <xf numFmtId="0" fontId="3" fillId="4" borderId="1" xfId="0" applyFont="1" applyFill="1" applyBorder="1" applyAlignment="1">
      <alignment horizontal="center" vertical="top"/>
    </xf>
    <xf numFmtId="167" fontId="1" fillId="0" borderId="2" xfId="0" applyNumberFormat="1" applyFont="1" applyBorder="1" applyAlignment="1">
      <alignment horizontal="center" vertical="top"/>
    </xf>
    <xf numFmtId="0" fontId="3" fillId="0" borderId="2" xfId="0" applyFont="1" applyBorder="1" applyAlignment="1">
      <alignment horizontal="right" vertical="center"/>
    </xf>
    <xf numFmtId="165" fontId="3" fillId="0" borderId="2" xfId="0" applyNumberFormat="1" applyFont="1" applyBorder="1" applyAlignment="1">
      <alignment horizontal="center" vertical="center"/>
    </xf>
    <xf numFmtId="166" fontId="3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right" vertical="center"/>
    </xf>
    <xf numFmtId="164" fontId="1" fillId="0" borderId="2" xfId="0" applyNumberFormat="1" applyFont="1" applyBorder="1" applyAlignment="1">
      <alignment horizontal="center" vertical="top"/>
    </xf>
    <xf numFmtId="4" fontId="3" fillId="0" borderId="2" xfId="0" applyNumberFormat="1" applyFont="1" applyBorder="1" applyAlignment="1">
      <alignment horizontal="center" vertical="center"/>
    </xf>
    <xf numFmtId="4" fontId="1" fillId="0" borderId="2" xfId="0" applyNumberFormat="1" applyFont="1" applyBorder="1" applyAlignment="1">
      <alignment horizontal="center" vertical="top"/>
    </xf>
    <xf numFmtId="168" fontId="1" fillId="0" borderId="2" xfId="0" applyNumberFormat="1" applyFont="1" applyBorder="1" applyAlignment="1">
      <alignment horizontal="center" vertical="top"/>
    </xf>
    <xf numFmtId="169" fontId="1" fillId="0" borderId="2" xfId="0" applyNumberFormat="1" applyFont="1" applyBorder="1" applyAlignment="1">
      <alignment horizontal="center" vertical="top"/>
    </xf>
    <xf numFmtId="3" fontId="1" fillId="0" borderId="2" xfId="0" applyNumberFormat="1" applyFont="1" applyBorder="1" applyAlignment="1">
      <alignment horizontal="center" vertical="top"/>
    </xf>
    <xf numFmtId="0" fontId="3" fillId="0" borderId="2" xfId="0" applyFont="1" applyBorder="1" applyAlignment="1">
      <alignment horizontal="center" vertical="center"/>
    </xf>
    <xf numFmtId="170" fontId="3" fillId="0" borderId="2" xfId="0" applyNumberFormat="1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center" vertical="top"/>
    </xf>
    <xf numFmtId="0" fontId="3" fillId="3" borderId="9" xfId="0" applyFont="1" applyFill="1" applyBorder="1" applyAlignment="1">
      <alignment horizontal="right" vertical="top"/>
    </xf>
    <xf numFmtId="0" fontId="3" fillId="0" borderId="1" xfId="0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top" readingOrder="2"/>
    </xf>
    <xf numFmtId="14" fontId="1" fillId="0" borderId="2" xfId="0" applyNumberFormat="1" applyFont="1" applyBorder="1" applyAlignment="1">
      <alignment horizontal="center" vertical="top" readingOrder="2"/>
    </xf>
    <xf numFmtId="168" fontId="1" fillId="0" borderId="2" xfId="0" applyNumberFormat="1" applyFont="1" applyBorder="1" applyAlignment="1">
      <alignment horizontal="center" vertical="top" readingOrder="2"/>
    </xf>
    <xf numFmtId="166" fontId="1" fillId="0" borderId="2" xfId="0" applyNumberFormat="1" applyFont="1" applyBorder="1" applyAlignment="1">
      <alignment horizontal="center" vertical="top" readingOrder="2"/>
    </xf>
    <xf numFmtId="4" fontId="1" fillId="0" borderId="2" xfId="0" applyNumberFormat="1" applyFont="1" applyBorder="1" applyAlignment="1">
      <alignment horizontal="center" vertical="top" readingOrder="2"/>
    </xf>
    <xf numFmtId="164" fontId="1" fillId="0" borderId="2" xfId="0" applyNumberFormat="1" applyFont="1" applyBorder="1" applyAlignment="1">
      <alignment horizontal="center" vertical="top" readingOrder="2"/>
    </xf>
    <xf numFmtId="10" fontId="1" fillId="0" borderId="2" xfId="0" applyNumberFormat="1" applyFont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indent="3"/>
    </xf>
    <xf numFmtId="3" fontId="1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0" fillId="0" borderId="0" xfId="0"/>
    <xf numFmtId="21" fontId="1" fillId="0" borderId="0" xfId="0" applyNumberFormat="1" applyFont="1" applyAlignment="1">
      <alignment horizontal="right" vertical="center"/>
    </xf>
    <xf numFmtId="0" fontId="3" fillId="0" borderId="3" xfId="0" applyFont="1" applyBorder="1" applyAlignment="1">
      <alignment horizontal="center" vertical="top"/>
    </xf>
    <xf numFmtId="0" fontId="0" fillId="0" borderId="4" xfId="0" applyBorder="1"/>
    <xf numFmtId="0" fontId="0" fillId="0" borderId="5" xfId="0" applyBorder="1"/>
    <xf numFmtId="164" fontId="3" fillId="2" borderId="6" xfId="0" applyNumberFormat="1" applyFont="1" applyFill="1" applyBorder="1" applyAlignment="1">
      <alignment horizontal="center" vertical="top"/>
    </xf>
    <xf numFmtId="0" fontId="0" fillId="2" borderId="7" xfId="0" applyFill="1" applyBorder="1"/>
    <xf numFmtId="0" fontId="0" fillId="2" borderId="8" xfId="0" applyFill="1" applyBorder="1"/>
    <xf numFmtId="0" fontId="4" fillId="2" borderId="6" xfId="0" applyFont="1" applyFill="1" applyBorder="1" applyAlignment="1">
      <alignment horizontal="center" vertical="top"/>
    </xf>
    <xf numFmtId="171" fontId="0" fillId="2" borderId="2" xfId="0" applyNumberFormat="1" applyFill="1" applyBorder="1"/>
    <xf numFmtId="171" fontId="0" fillId="3" borderId="2" xfId="0" applyNumberFormat="1" applyFill="1" applyBorder="1"/>
    <xf numFmtId="171" fontId="0" fillId="0" borderId="2" xfId="0" applyNumberFormat="1" applyBorder="1"/>
    <xf numFmtId="171" fontId="0" fillId="0" borderId="0" xfId="0" applyNumberFormat="1"/>
    <xf numFmtId="0" fontId="3" fillId="2" borderId="8" xfId="0" applyFont="1" applyFill="1" applyBorder="1" applyAlignment="1">
      <alignment horizontal="center" vertical="top"/>
    </xf>
    <xf numFmtId="0" fontId="3" fillId="0" borderId="8" xfId="0" applyFont="1" applyBorder="1" applyAlignment="1">
      <alignment horizontal="right" vertical="center"/>
    </xf>
    <xf numFmtId="0" fontId="1" fillId="0" borderId="8" xfId="0" applyFont="1" applyBorder="1" applyAlignment="1">
      <alignment horizontal="right" vertical="center"/>
    </xf>
    <xf numFmtId="0" fontId="3" fillId="2" borderId="6" xfId="0" applyFont="1" applyFill="1" applyBorder="1" applyAlignment="1">
      <alignment horizontal="center" vertical="top"/>
    </xf>
    <xf numFmtId="0" fontId="3" fillId="3" borderId="6" xfId="0" applyFont="1" applyFill="1" applyBorder="1" applyAlignment="1">
      <alignment horizontal="center" vertical="top"/>
    </xf>
    <xf numFmtId="166" fontId="3" fillId="0" borderId="6" xfId="0" applyNumberFormat="1" applyFont="1" applyBorder="1" applyAlignment="1">
      <alignment horizontal="center" vertical="center"/>
    </xf>
    <xf numFmtId="166" fontId="1" fillId="0" borderId="6" xfId="0" applyNumberFormat="1" applyFont="1" applyBorder="1" applyAlignment="1">
      <alignment horizontal="center" vertical="top"/>
    </xf>
    <xf numFmtId="0" fontId="3" fillId="0" borderId="7" xfId="0" applyFont="1" applyBorder="1" applyAlignment="1">
      <alignment horizontal="center" vertical="top"/>
    </xf>
    <xf numFmtId="0" fontId="3" fillId="0" borderId="10" xfId="0" applyFont="1" applyBorder="1" applyAlignment="1">
      <alignment horizontal="right" vertical="center"/>
    </xf>
    <xf numFmtId="171" fontId="0" fillId="0" borderId="7" xfId="0" applyNumberFormat="1" applyBorder="1"/>
    <xf numFmtId="171" fontId="0" fillId="2" borderId="8" xfId="0" applyNumberFormat="1" applyFill="1" applyBorder="1"/>
    <xf numFmtId="171" fontId="0" fillId="3" borderId="8" xfId="0" applyNumberFormat="1" applyFill="1" applyBorder="1"/>
    <xf numFmtId="171" fontId="0" fillId="0" borderId="6" xfId="0" applyNumberFormat="1" applyBorder="1"/>
    <xf numFmtId="171" fontId="0" fillId="0" borderId="11" xfId="0" applyNumberFormat="1" applyBorder="1"/>
    <xf numFmtId="171" fontId="0" fillId="0" borderId="12" xfId="0" applyNumberFormat="1" applyBorder="1"/>
    <xf numFmtId="164" fontId="3" fillId="2" borderId="7" xfId="0" applyNumberFormat="1" applyFont="1" applyFill="1" applyBorder="1" applyAlignment="1">
      <alignment horizontal="center" vertical="top"/>
    </xf>
    <xf numFmtId="0" fontId="1" fillId="0" borderId="10" xfId="0" applyFont="1" applyBorder="1" applyAlignment="1">
      <alignment horizontal="right" vertical="center"/>
    </xf>
    <xf numFmtId="0" fontId="1" fillId="0" borderId="11" xfId="0" applyFont="1" applyBorder="1" applyAlignment="1">
      <alignment horizontal="center" vertical="top"/>
    </xf>
    <xf numFmtId="4" fontId="1" fillId="0" borderId="11" xfId="0" applyNumberFormat="1" applyFont="1" applyBorder="1" applyAlignment="1">
      <alignment horizontal="center" vertical="top"/>
    </xf>
    <xf numFmtId="166" fontId="1" fillId="0" borderId="11" xfId="0" applyNumberFormat="1" applyFont="1" applyBorder="1" applyAlignment="1">
      <alignment horizontal="center" vertical="top"/>
    </xf>
    <xf numFmtId="166" fontId="1" fillId="0" borderId="12" xfId="0" applyNumberFormat="1" applyFont="1" applyBorder="1" applyAlignment="1">
      <alignment horizontal="center" vertical="top"/>
    </xf>
    <xf numFmtId="171" fontId="0" fillId="2" borderId="7" xfId="0" applyNumberFormat="1" applyFill="1" applyBorder="1"/>
    <xf numFmtId="0" fontId="1" fillId="0" borderId="8" xfId="0" applyFont="1" applyBorder="1" applyAlignment="1">
      <alignment horizontal="right" vertical="center" readingOrder="2"/>
    </xf>
    <xf numFmtId="0" fontId="0" fillId="0" borderId="8" xfId="0" applyBorder="1" applyAlignment="1">
      <alignment horizontal="right" vertical="center"/>
    </xf>
    <xf numFmtId="169" fontId="1" fillId="0" borderId="11" xfId="0" applyNumberFormat="1" applyFont="1" applyBorder="1" applyAlignment="1">
      <alignment horizontal="center" vertical="top"/>
    </xf>
    <xf numFmtId="171" fontId="0" fillId="0" borderId="2" xfId="0" applyNumberFormat="1" applyBorder="1" applyAlignment="1">
      <alignment readingOrder="2"/>
    </xf>
    <xf numFmtId="164" fontId="1" fillId="0" borderId="11" xfId="0" applyNumberFormat="1" applyFont="1" applyBorder="1" applyAlignment="1">
      <alignment horizontal="center" vertical="top"/>
    </xf>
    <xf numFmtId="171" fontId="0" fillId="0" borderId="8" xfId="0" applyNumberFormat="1" applyBorder="1"/>
    <xf numFmtId="0" fontId="3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top"/>
    </xf>
    <xf numFmtId="0" fontId="4" fillId="2" borderId="7" xfId="0" applyFont="1" applyFill="1" applyBorder="1" applyAlignment="1">
      <alignment horizontal="center" vertical="top"/>
    </xf>
    <xf numFmtId="168" fontId="1" fillId="0" borderId="11" xfId="0" applyNumberFormat="1" applyFont="1" applyBorder="1" applyAlignment="1">
      <alignment horizontal="center" vertical="top"/>
    </xf>
    <xf numFmtId="171" fontId="1" fillId="0" borderId="2" xfId="0" applyNumberFormat="1" applyFont="1" applyBorder="1" applyAlignment="1">
      <alignment horizontal="center" vertical="top"/>
    </xf>
    <xf numFmtId="171" fontId="1" fillId="0" borderId="11" xfId="0" applyNumberFormat="1" applyFont="1" applyBorder="1" applyAlignment="1">
      <alignment horizontal="center" vertical="top"/>
    </xf>
    <xf numFmtId="0" fontId="1" fillId="0" borderId="6" xfId="0" applyFont="1" applyBorder="1" applyAlignment="1">
      <alignment horizontal="center" vertical="top"/>
    </xf>
    <xf numFmtId="14" fontId="1" fillId="0" borderId="11" xfId="0" applyNumberFormat="1" applyFont="1" applyBorder="1" applyAlignment="1">
      <alignment horizontal="center" vertical="top"/>
    </xf>
    <xf numFmtId="0" fontId="1" fillId="0" borderId="12" xfId="0" applyFont="1" applyBorder="1" applyAlignment="1">
      <alignment horizontal="center" vertical="top"/>
    </xf>
    <xf numFmtId="14" fontId="1" fillId="0" borderId="6" xfId="0" applyNumberFormat="1" applyFont="1" applyBorder="1" applyAlignment="1">
      <alignment horizontal="center" vertical="top"/>
    </xf>
    <xf numFmtId="14" fontId="1" fillId="0" borderId="12" xfId="0" applyNumberFormat="1" applyFont="1" applyBorder="1" applyAlignment="1">
      <alignment horizontal="center" vertical="top"/>
    </xf>
  </cellXfs>
  <cellStyles count="1">
    <cellStyle name="Normal" xfId="0" builtinId="0"/>
  </cellStyles>
  <dxfs count="30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8" formatCode="#,##0.######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4" formatCode="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3" formatCode="#,#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9" formatCode="#,##0.########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4" formatCode="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9" formatCode="#,##0.########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top style="medium">
          <color auto="1"/>
        </top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63</xdr:row>
      <xdr:rowOff>0</xdr:rowOff>
    </xdr:from>
    <xdr:ext cx="352425" cy="171450"/>
    <xdr:pic>
      <xdr:nvPicPr>
        <xdr:cNvPr id="2" name="FMR.jpg.jpeg" descr="לוגו נגישות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3</xdr:col>
      <xdr:colOff>676275</xdr:colOff>
      <xdr:row>1</xdr:row>
      <xdr:rowOff>114300</xdr:rowOff>
    </xdr:from>
    <xdr:to>
      <xdr:col>3</xdr:col>
      <xdr:colOff>1009650</xdr:colOff>
      <xdr:row>3</xdr:row>
      <xdr:rowOff>123825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CF64CEC-A369-45D0-900B-7083A39C2C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6000475" y="276225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044F1BF-B1DA-41A6-BB7C-7B17110EBC72}" name="TitleRegion1.b7.d65.1" displayName="TitleRegion1.b7.d65.1" ref="B7:D65" totalsRowShown="0" headerRowBorderDxfId="306" tableBorderDxfId="307">
  <autoFilter ref="B7:D65" xr:uid="{5B679222-0674-4B77-ACC0-D35083F972F1}">
    <filterColumn colId="0" hiddenButton="1"/>
    <filterColumn colId="1" hiddenButton="1"/>
    <filterColumn colId="2" hiddenButton="1"/>
  </autoFilter>
  <tableColumns count="3">
    <tableColumn id="1" xr3:uid="{1F495FE6-CA46-4908-B7C0-529A0434E375}" name="פירוט נכסים:"/>
    <tableColumn id="2" xr3:uid="{C57CB93D-B87A-480C-8532-7842370DC49F}" name="שווי הוגן" dataDxfId="305"/>
    <tableColumn id="3" xr3:uid="{3660E4A8-2021-403A-A808-84BB60005B37}" name="שעור מנכסי השקעה 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6BE03D0D-C7ED-41FA-8FE8-AB30DE1EFB1D}" name="TitleRegion1.b6.q33.1" displayName="TitleRegion1.b6.q33.1" ref="B6:Q33" totalsRowShown="0" headerRowBorderDxfId="166" tableBorderDxfId="167">
  <autoFilter ref="B6:Q33" xr:uid="{5254E8FF-C9BA-4ED5-94FD-B2D985930DD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1714C3C0-EC21-41C1-A985-217DCFB30ACF}" name="1.ב  ניירות ערך סחירים:  " dataDxfId="165"/>
    <tableColumn id="2" xr3:uid="{CED182DF-60E2-4E16-A029-C209D7665974}" name="ריק במקור" dataDxfId="164"/>
    <tableColumn id="3" xr3:uid="{01B72571-A345-4DD8-957F-A5624FBEF003}" name="ריק במקור2" dataDxfId="163"/>
    <tableColumn id="4" xr3:uid="{DFA5BF65-186C-49DE-9F00-CD4EF49F1147}" name="ריק במקור3" dataDxfId="162"/>
    <tableColumn id="5" xr3:uid="{184D511D-2C39-4888-84AB-C0638F41852A}" name="ריק במקור4" dataDxfId="161"/>
    <tableColumn id="6" xr3:uid="{21F09B97-1FC7-4498-9837-31C52C4201AA}" name="ריק במקור5" dataDxfId="160"/>
    <tableColumn id="7" xr3:uid="{AA702F62-0635-42CE-88B7-4537FD8E3AC8}" name="ריק במקור6" dataDxfId="159"/>
    <tableColumn id="8" xr3:uid="{7D1A50B7-DFD1-4C17-A561-831DCBD86B4B}" name="ריק במקור7" dataDxfId="158"/>
    <tableColumn id="9" xr3:uid="{D02FFED5-F561-4B7D-94E2-F8335AE4A19C}" name="ריק במקור8" dataDxfId="157"/>
    <tableColumn id="10" xr3:uid="{7869237E-6C4E-404C-9682-B2B56DE096C0}" name="ריק במקור9" dataDxfId="156"/>
    <tableColumn id="11" xr3:uid="{DE72B6D2-B719-440F-9351-C013C2D9AAAB}" name="ריק במקור10" dataDxfId="155"/>
    <tableColumn id="12" xr3:uid="{0A04BB71-A27C-4E83-9BF4-E3E78F465EED}" name="ריק במקור11" dataDxfId="154"/>
    <tableColumn id="13" xr3:uid="{8057D708-F173-4E28-84FE-252AE713E3E5}" name="ריק במקור12" dataDxfId="153"/>
    <tableColumn id="14" xr3:uid="{B8646DBC-C247-470E-B322-1BAD080E081F}" name="ריק במקור13" dataDxfId="152"/>
    <tableColumn id="15" xr3:uid="{154F7998-3EF5-48E4-85EE-343256D4DD59}" name="ריק במקור14" dataDxfId="151"/>
    <tableColumn id="16" xr3:uid="{6EF9390A-E664-43A1-9485-932502997FC4}" name="ריק במקור15" dataDxfId="150"/>
  </tableColumns>
  <tableStyleInfo showFirstColumn="1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1272925-74AA-4FE2-BBA0-FAEDD9B2B968}" name="TitleRegion1.b6.s19.1" displayName="TitleRegion1.b6.s19.1" ref="B6:S19" totalsRowShown="0" headerRowBorderDxfId="148" tableBorderDxfId="149">
  <autoFilter ref="B6:S19" xr:uid="{F21CF0AE-75C1-493E-A187-5AFCFCE2165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8EB5F0D9-2C66-42B4-9374-20D2B101AAB9}" name="1.ג  ניירות ערך לא סחירים:" dataDxfId="147"/>
    <tableColumn id="2" xr3:uid="{3D693D76-F4ED-42C6-A733-A271A82C92D6}" name="ריק במקור" dataDxfId="146"/>
    <tableColumn id="3" xr3:uid="{E9EAE0AF-6B78-4BB4-B03A-C5FAB43389E1}" name="ריק במקור2" dataDxfId="145"/>
    <tableColumn id="4" xr3:uid="{DDC6344F-9EB1-4F36-AB03-FE8B2956D752}" name="ריק במקור3" dataDxfId="144"/>
    <tableColumn id="5" xr3:uid="{383879D1-393A-475A-8F32-6D899F5C2F90}" name="ריק במקור4" dataDxfId="143"/>
    <tableColumn id="6" xr3:uid="{71C45AA1-F8F5-4227-A6C3-E2BFFBAC8ED7}" name="ריק במקור5" dataDxfId="142"/>
    <tableColumn id="7" xr3:uid="{7DED9CCA-B961-4BFD-9797-B72B9FAAA30C}" name="ריק במקור6" dataDxfId="141"/>
    <tableColumn id="8" xr3:uid="{DF4CC43A-A687-4952-95B9-1D2670C7F756}" name="ריק במקור7" dataDxfId="140"/>
    <tableColumn id="9" xr3:uid="{DF45D687-2025-43F0-A25D-0776E2B1421D}" name="ריק במקור8" dataDxfId="139"/>
    <tableColumn id="10" xr3:uid="{85566A92-E853-45EA-97D6-27D85EA50D03}" name="ריק במקור9" dataDxfId="138"/>
    <tableColumn id="11" xr3:uid="{D516F379-865B-444D-901F-3E23C30D1375}" name="ריק במקור10" dataDxfId="137"/>
    <tableColumn id="12" xr3:uid="{42092DA2-32B4-48E8-BFC8-89E4C791BE05}" name="ריק במקור11" dataDxfId="136"/>
    <tableColumn id="13" xr3:uid="{06916B2F-71B3-42F6-89BA-F4017B6F8F1E}" name="ריק במקור12" dataDxfId="135"/>
    <tableColumn id="14" xr3:uid="{936DC724-5C99-4FBF-A1DC-8352D56E721C}" name="ריק במקור13" dataDxfId="134"/>
    <tableColumn id="15" xr3:uid="{32904F35-25BF-459A-A51A-E2E13D5E3AB4}" name="ריק במקור14" dataDxfId="133"/>
    <tableColumn id="16" xr3:uid="{BA987B9F-5008-4721-AD24-69C100B13FD8}" name="ריק במקור15" dataDxfId="132"/>
    <tableColumn id="17" xr3:uid="{5BD3A32D-9681-4B75-B813-1CCB79C906E8}" name="ריק במקור16" dataDxfId="131"/>
    <tableColumn id="18" xr3:uid="{F5528D34-B03F-4D3A-83DE-E4187CDD0884}" name="ריק במקור17" dataDxfId="130"/>
  </tableColumns>
  <tableStyleInfo showFirstColumn="1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EB2176E7-629B-4474-9F9C-D1FF93E9B397}" name="TitleRegion1.b6.s38.1" displayName="TitleRegion1.b6.s38.1" ref="B6:S38" totalsRowShown="0" headerRowBorderDxfId="128" tableBorderDxfId="129">
  <autoFilter ref="B6:S38" xr:uid="{48A624FC-4F03-4B92-A12D-9F1C3692F8F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9FB7D105-E6FB-42E8-8308-BAE9CAD1864A}" name="1.ג  ניירות ערך לא סחירים:" dataDxfId="127"/>
    <tableColumn id="2" xr3:uid="{C95AA22C-7B5B-44C6-83A5-000CF456B00A}" name="ריק במקור" dataDxfId="126"/>
    <tableColumn id="3" xr3:uid="{E1ACD549-E8CD-4A08-A0C0-CF30115B3F09}" name="ריק במקור2" dataDxfId="125"/>
    <tableColumn id="4" xr3:uid="{E8F21E24-03A8-4EDB-9214-A4A92C1F05AE}" name="ריק במקור3" dataDxfId="124"/>
    <tableColumn id="5" xr3:uid="{EFA504F6-A898-4EF1-9B63-64498E181782}" name="ריק במקור4" dataDxfId="123"/>
    <tableColumn id="6" xr3:uid="{9F3D3DC7-0EC6-41E3-9217-7B99AF45B465}" name="ריק במקור5" dataDxfId="122"/>
    <tableColumn id="7" xr3:uid="{0664D91D-FC48-4CFF-9744-D8192EFDE97C}" name="ריק במקור6" dataDxfId="121"/>
    <tableColumn id="8" xr3:uid="{EDB2D748-8CA1-4A47-8B70-6566AB3702EC}" name="ריק במקור7" dataDxfId="120"/>
    <tableColumn id="9" xr3:uid="{32318C44-2098-473B-8E79-634F93639185}" name="ריק במקור8" dataDxfId="119"/>
    <tableColumn id="10" xr3:uid="{B06C660A-9D95-479D-90FD-67801A85D09A}" name="ריק במקור9" dataDxfId="118"/>
    <tableColumn id="11" xr3:uid="{ECB7A54F-27EB-485E-8DBD-A358EAB75895}" name="ריק במקור10" dataDxfId="117"/>
    <tableColumn id="12" xr3:uid="{94AB9B58-FCA7-4AB7-914D-5A19D6433392}" name="ריק במקור11" dataDxfId="116"/>
    <tableColumn id="13" xr3:uid="{8A639BC6-7CAC-4133-9FD8-BD4D480885B7}" name="ריק במקור12" dataDxfId="115"/>
    <tableColumn id="14" xr3:uid="{66610F2C-55B4-487C-9E25-5BE5D046C293}" name="ריק במקור13" dataDxfId="114"/>
    <tableColumn id="15" xr3:uid="{A1F3733E-9B30-47F0-8ED2-432CE91B161F}" name="ריק במקור14" dataDxfId="113"/>
    <tableColumn id="16" xr3:uid="{06F33866-166F-4F3B-919E-EABEF8B0F567}" name="ריק במקור15" dataDxfId="112"/>
    <tableColumn id="17" xr3:uid="{32B43E4F-DA85-4D6F-AF34-EFC1B2041CBD}" name="ריק במקור16" dataDxfId="111"/>
    <tableColumn id="18" xr3:uid="{F96AAA1B-F1BC-43ED-94C3-0F6CFD179E20}" name="ריק במקור17" dataDxfId="110"/>
  </tableColumns>
  <tableStyleInfo showFirstColumn="1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606C32D3-E851-4198-95AE-689B8075539E}" name="TitleRegion1.b6.k91.1" displayName="TitleRegion1.b6.k91.1" ref="B6:K91" totalsRowShown="0" dataDxfId="97" headerRowBorderDxfId="108" tableBorderDxfId="109">
  <autoFilter ref="B6:K91" xr:uid="{450F9E88-0BEC-47CD-A647-99396B2090E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D8ECAD92-4B50-4649-8234-09193A86C6FC}" name="1.ג  ניירות ערך לא סחירים:" dataDxfId="107"/>
    <tableColumn id="2" xr3:uid="{A68CB0E7-BD00-4171-AF18-5AA1EDB017BC}" name="ריק במקור" dataDxfId="106"/>
    <tableColumn id="3" xr3:uid="{BAC4B469-B6BE-400B-A122-CD03A9716375}" name="ריק במקור2" dataDxfId="105"/>
    <tableColumn id="4" xr3:uid="{CEE9B431-18A1-481F-9138-3EB37D7A10E6}" name="ריק במקור3" dataDxfId="104"/>
    <tableColumn id="5" xr3:uid="{4725AF91-41CD-4353-92A3-48DB7FB99379}" name="ריק במקור4" dataDxfId="103"/>
    <tableColumn id="6" xr3:uid="{0D0F63E7-FFDF-487D-B03F-014C88F386FD}" name="ריק במקור5" dataDxfId="102"/>
    <tableColumn id="7" xr3:uid="{0E2487BF-9F95-43C7-B8AB-CF0756206B4B}" name="ריק במקור6" dataDxfId="101"/>
    <tableColumn id="8" xr3:uid="{5CC2AAF1-E1AD-41DA-8CCC-9276924DA83D}" name="ריק במקור7" dataDxfId="100"/>
    <tableColumn id="9" xr3:uid="{8A4C7FA7-902B-44B5-BC76-E8CC8968FC72}" name="ריק במקור8" dataDxfId="99"/>
    <tableColumn id="10" xr3:uid="{E0550397-AB34-4495-9BA0-4F70A7B50D84}" name="ריק במקור9" dataDxfId="98"/>
  </tableColumns>
  <tableStyleInfo showFirstColumn="1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37DA7842-DBED-448B-A7D6-BA0F393DFCFC}" name="TitleRegion1.b6.l29.1" displayName="TitleRegion1.b6.l29.1" ref="B6:L29" totalsRowShown="0" dataDxfId="83" headerRowBorderDxfId="95" tableBorderDxfId="96">
  <autoFilter ref="B6:L29" xr:uid="{E110420E-9692-4C8C-A28E-DDE983A78A6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6B869EC6-F59F-4D34-8E24-FD192540F982}" name="1.ג  ניירות ערך לא סחירים:  " dataDxfId="94"/>
    <tableColumn id="2" xr3:uid="{4064712F-9A00-476F-8099-974B89176DD8}" name="ריק במקור" dataDxfId="93"/>
    <tableColumn id="3" xr3:uid="{BCE6C036-C67C-4080-904A-1DCAF291D658}" name="ריק במקור2" dataDxfId="92"/>
    <tableColumn id="4" xr3:uid="{66686CF7-448C-4604-A0A5-937979485DFB}" name="ריק במקור3" dataDxfId="91"/>
    <tableColumn id="5" xr3:uid="{F0D9DA60-A7FD-4ABB-8E90-2B5BEE7D4D8F}" name="ריק במקור4" dataDxfId="90"/>
    <tableColumn id="6" xr3:uid="{F17742B2-224B-4014-8AC0-217776787784}" name="ריק במקור5" dataDxfId="89"/>
    <tableColumn id="7" xr3:uid="{399745BA-F71C-4862-BC3C-C282A34C03C9}" name="ריק במקור6" dataDxfId="88"/>
    <tableColumn id="8" xr3:uid="{22387510-A5E7-403B-ABE8-29E877E5529B}" name="ריק במקור7" dataDxfId="87"/>
    <tableColumn id="9" xr3:uid="{CF9A8CBB-822E-4AC2-A81D-1406E9706950}" name="ריק במקור8" dataDxfId="86"/>
    <tableColumn id="10" xr3:uid="{853C84A0-0ED7-419A-8A71-E8E505E4B61A}" name="ריק במקור9" dataDxfId="85"/>
    <tableColumn id="11" xr3:uid="{B3EA2C26-F61E-4DC7-B313-4ED0E84061A6}" name="ריק במקור10" dataDxfId="84"/>
  </tableColumns>
  <tableStyleInfo showFirstColumn="1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AC476EA6-97E0-4776-94AD-C96A3F9676EE}" name="TitleRegion1.b6.k49.1" displayName="TitleRegion1.b6.k49.1" ref="B6:K49" totalsRowShown="0" headerRowBorderDxfId="81" tableBorderDxfId="82">
  <autoFilter ref="B6:K49" xr:uid="{004D476F-8149-4834-A53E-DFED6DFC619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54B2B933-B250-48ED-9103-8264983547C7}" name="1.ג  ניירות ערך לא סחירים:" dataDxfId="80"/>
    <tableColumn id="2" xr3:uid="{84C57319-79BD-434C-8756-EFE1F11F2579}" name="ריק במקור" dataDxfId="79"/>
    <tableColumn id="3" xr3:uid="{F87A3FEA-0A96-4382-BD3F-AEA9DA6E3BF5}" name="ריק במקור2" dataDxfId="78"/>
    <tableColumn id="4" xr3:uid="{21320BB0-BFAA-4281-8DA7-342E79AD203A}" name="ריק במקור3" dataDxfId="77"/>
    <tableColumn id="5" xr3:uid="{384902A4-1AB7-4E25-8B1D-9CBCC0DF6860}" name="ריק במקור4" dataDxfId="76"/>
    <tableColumn id="6" xr3:uid="{5A2CA55C-1FCE-443D-A6B4-CF51DA841080}" name="ריק במקור5" dataDxfId="75"/>
    <tableColumn id="7" xr3:uid="{0C23F171-CCB4-4AAC-A880-E62B47FCAE38}" name="ריק במקור6" dataDxfId="74"/>
    <tableColumn id="8" xr3:uid="{AFFA27FC-A8C3-4533-9394-64E728BB585C}" name="ריק במקור7" dataDxfId="73"/>
    <tableColumn id="9" xr3:uid="{C9F4AC46-5306-444A-984B-2B7F47891E29}" name="ריק במקור8" dataDxfId="72"/>
    <tableColumn id="10" xr3:uid="{392D0620-A829-4EC1-B71C-F00C09A8F551}" name="ריק במקור9" dataDxfId="71"/>
  </tableColumns>
  <tableStyleInfo showFirstColumn="1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860372DE-118C-43FB-B5B4-AE27D1EB6F87}" name="TitleRegion1.b6.q32.1" displayName="TitleRegion1.b6.q32.1" ref="B6:Q32" totalsRowShown="0" headerRowBorderDxfId="69" tableBorderDxfId="70">
  <autoFilter ref="B6:Q32" xr:uid="{FB6EE137-EEF2-47EA-A347-EB59475A1A3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ED8C1A24-3A2F-477F-BB9D-0101937B899F}" name="  1.ג  ניירות ערך לא סחירים:" dataDxfId="68"/>
    <tableColumn id="2" xr3:uid="{6E4F93C6-88BF-44B4-965A-8CEE288D020B}" name="ריק במקור" dataDxfId="67"/>
    <tableColumn id="3" xr3:uid="{570DCF15-3DBB-45E8-964C-55B6E7C3CBBA}" name="ריק במקור2" dataDxfId="66"/>
    <tableColumn id="4" xr3:uid="{9854CED8-ED1A-4BD2-BC36-426C7571946E}" name="ריק במקור3" dataDxfId="65"/>
    <tableColumn id="5" xr3:uid="{DAB007D9-AFF3-4573-AE11-1BE3E5649B69}" name="ריק במקור4" dataDxfId="64"/>
    <tableColumn id="6" xr3:uid="{9E6F37A0-6DCC-41E4-A43E-1E203ECC10B0}" name="ריק במקור5" dataDxfId="63"/>
    <tableColumn id="7" xr3:uid="{2A42DE25-32C4-4E34-88B5-DA8161325670}" name="ריק במקור6" dataDxfId="62"/>
    <tableColumn id="8" xr3:uid="{A0F18827-4771-4868-9C42-FA0999C0D089}" name="ריק במקור7" dataDxfId="61"/>
    <tableColumn id="9" xr3:uid="{B850BFEB-1786-4085-B478-4AF04F2593E5}" name="ריק במקור8" dataDxfId="60"/>
    <tableColumn id="10" xr3:uid="{078A2DF6-7FE8-4D92-BA8F-0A049861B5FC}" name="ריק במקור9" dataDxfId="59"/>
    <tableColumn id="11" xr3:uid="{FADBEC57-5D2C-4449-B35E-41FDF4209214}" name="ריק במקור10" dataDxfId="58"/>
    <tableColumn id="12" xr3:uid="{466F226A-EBAE-4686-9743-CE4029A58B66}" name="ריק במקור11" dataDxfId="57"/>
    <tableColumn id="13" xr3:uid="{ADF6B6D9-5A74-45A0-A88B-40E5A4B15E8C}" name="ריק במקור12" dataDxfId="56"/>
    <tableColumn id="14" xr3:uid="{196F6E95-2CAE-472B-9045-A1356DDF0B2E}" name="ריק במקור13" dataDxfId="55"/>
    <tableColumn id="15" xr3:uid="{369D9226-AFFD-4413-8B00-E03638E01568}" name="ריק במקור14" dataDxfId="54"/>
    <tableColumn id="16" xr3:uid="{B268D962-48A6-4D13-B7B9-19E9B414C701}" name="ריק במקור15" dataDxfId="53"/>
  </tableColumns>
  <tableStyleInfo showFirstColumn="1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8E64C4D5-4FBE-42FF-B625-FA7C8AB423CB}" name="TitleRegion1.b6.r139.1" displayName="TitleRegion1.b6.r139.1" ref="B6:R139" totalsRowShown="0" dataDxfId="33" headerRowBorderDxfId="51" tableBorderDxfId="52">
  <autoFilter ref="B6:R139" xr:uid="{9984349D-5DBE-422C-B09C-8934C5A0CA9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0F6264F1-E458-4815-8127-76323162170F}" name="1.ד  הלוואות    " dataDxfId="50"/>
    <tableColumn id="2" xr3:uid="{3858BD62-A9BD-476B-9B6A-78BEFEFC3635}" name="ריק במקור" dataDxfId="49"/>
    <tableColumn id="3" xr3:uid="{0AFCE4B6-3D50-4812-BB4F-C22FCCBA14B5}" name="ריק במקור2" dataDxfId="48"/>
    <tableColumn id="4" xr3:uid="{1967D1B7-9092-49DE-87A2-65D2F414409D}" name="ריק במקור3" dataDxfId="47"/>
    <tableColumn id="5" xr3:uid="{62B51594-FBE2-4E65-A596-216FE7915913}" name="ריק במקור4" dataDxfId="46"/>
    <tableColumn id="6" xr3:uid="{CE47F37F-3267-4784-BFBC-8341BBF11558}" name="ריק במקור5" dataDxfId="45"/>
    <tableColumn id="7" xr3:uid="{96434FDE-AE8E-47F7-AAA2-7939D2DFA95B}" name="ריק במקור6" dataDxfId="44"/>
    <tableColumn id="8" xr3:uid="{FB4A065C-88B8-4420-96CC-A74A9AE3F668}" name="ריק במקור7" dataDxfId="43"/>
    <tableColumn id="9" xr3:uid="{DF7DE05E-CA1C-4F34-B825-348C12A6FC44}" name="ריק במקור8" dataDxfId="42"/>
    <tableColumn id="10" xr3:uid="{784467A1-37A4-4785-AD85-69650080796B}" name="ריק במקור9" dataDxfId="41"/>
    <tableColumn id="11" xr3:uid="{91B09EEF-B041-4735-8416-7C8EE21C816D}" name="ריק במקור10" dataDxfId="40"/>
    <tableColumn id="12" xr3:uid="{57D0BD58-753B-428B-8954-5EB298C4674E}" name="ריק במקור11" dataDxfId="39"/>
    <tableColumn id="13" xr3:uid="{80C6E16E-2C1C-44B4-974E-785E6B78E437}" name="ריק במקור12" dataDxfId="38"/>
    <tableColumn id="14" xr3:uid="{E71AB8FF-3559-4CAF-996F-FC5B8A410546}" name="ריק במקור13" dataDxfId="37"/>
    <tableColumn id="15" xr3:uid="{DD9BFB74-4B79-4D30-8D88-3010DFC038A1}" name="ריק במקור14" dataDxfId="36"/>
    <tableColumn id="16" xr3:uid="{741190BC-AD9A-4784-98DB-45B2BB8C67ED}" name="ריק במקור15" dataDxfId="35"/>
    <tableColumn id="17" xr3:uid="{EB63D88D-6510-47D2-9F59-7CF19AF28C17}" name="ריק במקור16" dataDxfId="34"/>
  </tableColumns>
  <tableStyleInfo showFirstColumn="1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F44A6681-8F23-43B5-88F0-E050DAFD7830}" name="TitleRegion1.b6.o21.1" displayName="TitleRegion1.b6.o21.1" ref="B6:O21" totalsRowShown="0" headerRowBorderDxfId="31" tableBorderDxfId="32">
  <autoFilter ref="B6:O21" xr:uid="{D127E2F6-3767-46F6-B6A4-25C04182F83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220B8DE1-6671-4E7B-9B95-5AA980BADD47}" name="1.ה  פקדונות מעל 3 חודשים" dataDxfId="30"/>
    <tableColumn id="2" xr3:uid="{4233E068-7449-496D-B391-91A2E15A36BF}" name="ריק במקור" dataDxfId="29"/>
    <tableColumn id="3" xr3:uid="{9D4A36BC-A95D-4DF2-8D64-EF3794710FFE}" name="ריק במקור2" dataDxfId="28"/>
    <tableColumn id="4" xr3:uid="{8B51573D-ED9E-4386-84FA-F1A70167C3CE}" name="ריק במקור3" dataDxfId="27"/>
    <tableColumn id="5" xr3:uid="{0E0C0387-BEE8-4036-9236-5C0ABBCAF1FE}" name="ריק במקור4" dataDxfId="26"/>
    <tableColumn id="6" xr3:uid="{C7DA39CC-77A7-4E2F-89C5-D4E41FD46B28}" name="ריק במקור5" dataDxfId="25"/>
    <tableColumn id="7" xr3:uid="{84808A61-265D-4589-8C74-FA9C44DC2F18}" name="ריק במקור6" dataDxfId="24"/>
    <tableColumn id="8" xr3:uid="{B82B7070-72F1-474B-B6CC-94FCF719496D}" name="ריק במקור7" dataDxfId="23"/>
    <tableColumn id="9" xr3:uid="{45FCC87D-6F25-454F-AA57-A1EC98488E07}" name="ריק במקור8" dataDxfId="22"/>
    <tableColumn id="10" xr3:uid="{2977A6B9-D97B-48AE-A8F3-7EE753FC41DC}" name="ריק במקור9" dataDxfId="21"/>
    <tableColumn id="11" xr3:uid="{84A75A1E-D28F-482D-86BD-309CA329F6F5}" name="ריק במקור10" dataDxfId="20"/>
    <tableColumn id="12" xr3:uid="{D9EA98FB-69AF-4332-819B-A7D4588C5F9E}" name="ריק במקור11" dataDxfId="19"/>
    <tableColumn id="13" xr3:uid="{013FE154-2A31-4209-B2C3-A2D201BDC4C3}" name="ריק במקור12" dataDxfId="18"/>
    <tableColumn id="14" xr3:uid="{FA4D3D6E-7543-40A7-8FF9-0AE0383A9D1F}" name="ריק במקור13" dataDxfId="17"/>
  </tableColumns>
  <tableStyleInfo showFirstColumn="1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E8D146E5-498A-439D-8920-41D863160DDD}" name="TitleRegion1.b6.j38.1" displayName="TitleRegion1.b6.j38.1" ref="B6:J38" totalsRowShown="0" dataDxfId="5" headerRowBorderDxfId="15" tableBorderDxfId="16">
  <autoFilter ref="B6:J38" xr:uid="{ED00F212-6CC9-43C7-8DC7-96A7CC39E77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2554A8C4-7FF0-4F63-A188-620C39D92AEB}" name="1.ו  זכויות מקרקעין" dataDxfId="14"/>
    <tableColumn id="2" xr3:uid="{B1080C2C-B931-4ED2-9BCC-AE1E50A2E291}" name="ריק במקור" dataDxfId="13"/>
    <tableColumn id="3" xr3:uid="{3F2B6CE1-04A7-4E68-B1C0-B45E5E532B28}" name="ריק במקור2" dataDxfId="12"/>
    <tableColumn id="4" xr3:uid="{F4258672-DDF8-4847-A729-7086FC4D38B3}" name="ריק במקור3" dataDxfId="11"/>
    <tableColumn id="5" xr3:uid="{4FA4E159-E07A-4259-8157-9204251E0183}" name="ריק במקור4" dataDxfId="10"/>
    <tableColumn id="6" xr3:uid="{AAAE0572-64EB-4FEE-8161-54A8F8A9AF46}" name="ריק במקור5" dataDxfId="9"/>
    <tableColumn id="7" xr3:uid="{DD0508DA-CBAD-4163-92C5-195BA78D7114}" name="ריק במקור6" dataDxfId="8"/>
    <tableColumn id="8" xr3:uid="{D9E21701-DF33-4385-9FEF-27C6FCEB7C5E}" name="ריק במקור7" dataDxfId="7"/>
    <tableColumn id="9" xr3:uid="{B5087239-C74D-452E-A00C-841FA82004CE}" name="ריק במקור8" dataDxfId="6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C97F5F7-87EA-4F1D-AB9E-2D98A5300D9E}" name="TitleRegion1.b6.l36.1" displayName="TitleRegion1.b6.l36.1" ref="B6:L36" totalsRowShown="0" headerRowBorderDxfId="303" tableBorderDxfId="304">
  <autoFilter ref="B6:L36" xr:uid="{44FB1FB5-88DE-48E2-A589-A5D00E0F48C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B18FFA3C-9288-4D4E-82C3-CAA4189158FF}" name="1.א  מזומנים ושווי מזומנים  " dataDxfId="302"/>
    <tableColumn id="2" xr3:uid="{72ADDA69-FF9F-4C54-A695-DD2E588B7873}" name="ריק במקור" dataDxfId="301"/>
    <tableColumn id="3" xr3:uid="{F810CD3B-A848-423F-B9A3-F7124A11F866}" name="ריק במקור2" dataDxfId="300"/>
    <tableColumn id="4" xr3:uid="{20A86EB0-DBA0-4AA9-9205-0331BE21CF9B}" name="ריק במקור3" dataDxfId="299"/>
    <tableColumn id="5" xr3:uid="{52C43C89-4785-4A30-8FC1-5BFEB03E1BD2}" name="ריק במקור4" dataDxfId="298"/>
    <tableColumn id="6" xr3:uid="{40CD1EC1-3C56-48CA-8EA7-00AD60D9D2BC}" name="ריק במקור5" dataDxfId="297"/>
    <tableColumn id="7" xr3:uid="{0347709F-B7F6-415F-A209-DD2EA8DDBBDB}" name="ריק במקור6" dataDxfId="296"/>
    <tableColumn id="8" xr3:uid="{EDF721AC-DF66-433E-B3BB-1B6AB95F684B}" name="ריק במקור7" dataDxfId="295"/>
    <tableColumn id="9" xr3:uid="{D23C75BE-2593-4182-B633-9F8139A9DD7E}" name="ריק במקור8" dataDxfId="294"/>
    <tableColumn id="10" xr3:uid="{5EE742BD-1C8B-4283-9E7E-18E26B6FAE04}" name="ריק במקור9" dataDxfId="293"/>
    <tableColumn id="11" xr3:uid="{51E375A5-CCEE-454D-B731-DD7FEB76FE3A}" name="ריק במקור10" dataDxfId="292"/>
  </tableColumns>
  <tableStyleInfo showFirstColumn="1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43BDDFB3-1542-4795-B5CC-04DBC473C2E6}" name="TitleRegion1.b6.d79.1" displayName="TitleRegion1.b6.d79.1" ref="B6:D79" totalsRowShown="0" headerRowBorderDxfId="3" tableBorderDxfId="4">
  <autoFilter ref="B6:D79" xr:uid="{3DF4FB23-6882-4D13-9326-EFE97053E3D3}">
    <filterColumn colId="0" hiddenButton="1"/>
    <filterColumn colId="1" hiddenButton="1"/>
    <filterColumn colId="2" hiddenButton="1"/>
  </autoFilter>
  <tableColumns count="3">
    <tableColumn id="1" xr3:uid="{60853537-6B44-4833-81BF-25E7A9D2117C}" name="1.ט  יתרות התחייבות להשקעה:" dataDxfId="2"/>
    <tableColumn id="2" xr3:uid="{A5CD6365-4E98-4C28-A566-D253F215D114}" name="ריק במקור" dataDxfId="1"/>
    <tableColumn id="3" xr3:uid="{76FAC5AE-7891-4459-9917-1007095F7B3C}" name="ריק במקור2" dataDxfId="0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336EA2D-1038-44B5-BC75-301B4C74FE3D}" name="TitleRegion1.b6.r39.1" displayName="TitleRegion1.b6.r39.1" ref="B6:R39" totalsRowShown="0" dataDxfId="272" headerRowBorderDxfId="290" tableBorderDxfId="291">
  <autoFilter ref="B6:R39" xr:uid="{DA488A42-D760-43B2-8BEB-113A3BF9893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184E56B7-1AEB-417D-B643-AA5B90D6CBE4}" name="1.ב  ניירות ערך סחירים:          " dataDxfId="289"/>
    <tableColumn id="2" xr3:uid="{4DA15253-F098-4887-8E06-1A913A262B4E}" name="ריק במקור" dataDxfId="288"/>
    <tableColumn id="3" xr3:uid="{DF1FEA94-2CFC-47A2-BD2F-18382D6EAF16}" name="ריק במקור2" dataDxfId="287"/>
    <tableColumn id="4" xr3:uid="{26EAD862-4EBA-4FE6-8803-EE815BC6BE81}" name="ריק במקור3" dataDxfId="286"/>
    <tableColumn id="5" xr3:uid="{677724CE-B356-4DF1-9858-D7B2F182BCF2}" name="ריק במקור4" dataDxfId="285"/>
    <tableColumn id="6" xr3:uid="{075D9FD2-3C76-4FBF-895B-F3D859CF1549}" name="ריק במקור5" dataDxfId="284"/>
    <tableColumn id="7" xr3:uid="{771644CF-F868-4170-8692-1911D3A1911C}" name="ריק במקור6" dataDxfId="283"/>
    <tableColumn id="8" xr3:uid="{FC6090F2-24D0-4565-BD28-46E89CDA38B4}" name="ריק במקור7" dataDxfId="282"/>
    <tableColumn id="9" xr3:uid="{CD9007B3-E98F-434B-A693-B45C4F0FE126}" name="ריק במקור8" dataDxfId="281"/>
    <tableColumn id="10" xr3:uid="{4C1FAC09-819E-486E-8E76-48B1F5E1392D}" name="ריק במקור9" dataDxfId="280"/>
    <tableColumn id="11" xr3:uid="{259A2CFD-EFCE-4922-B21F-33DB36BC0AE4}" name="ריק במקור10" dataDxfId="279"/>
    <tableColumn id="12" xr3:uid="{B7057C54-072A-47BA-8F5C-C49B78E2DF5C}" name="ריק במקור11" dataDxfId="278"/>
    <tableColumn id="13" xr3:uid="{5B18D3A1-6849-4250-B6A5-42AAAF0FCE2B}" name="ריק במקור12" dataDxfId="277"/>
    <tableColumn id="14" xr3:uid="{38A2A2F9-529B-49B3-AC33-FC05A98E8AA3}" name="ריק במקור13" dataDxfId="276"/>
    <tableColumn id="15" xr3:uid="{47449BAA-EA2C-435F-A899-0BFF5D4796E0}" name="ריק במקור14" dataDxfId="275"/>
    <tableColumn id="16" xr3:uid="{6DA359A6-5C33-4C5A-B3C8-264132D3DB4B}" name="ריק במקור15" dataDxfId="274"/>
    <tableColumn id="17" xr3:uid="{81331E75-52C4-4012-8917-2F265EA325BB}" name="ריק במקור16" dataDxfId="273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BAB2D4D-7C4A-4B1C-B5C2-F8005224D994}" name="TitleRegion1.b6.t19.1" displayName="TitleRegion1.b6.t19.1" ref="B6:T19" totalsRowShown="0" headerRowBorderDxfId="270" tableBorderDxfId="271">
  <autoFilter ref="B6:T19" xr:uid="{D66E45DC-83E1-408C-9C70-7DBE4C1CA91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</autoFilter>
  <tableColumns count="19">
    <tableColumn id="1" xr3:uid="{DB972E84-4852-4764-8828-21A491D6F5FC}" name="1.ב  ניירות ערך סחירים:      " dataDxfId="269"/>
    <tableColumn id="2" xr3:uid="{0CE53324-5268-4749-8179-EC2676139283}" name="ריק במקור" dataDxfId="268"/>
    <tableColumn id="3" xr3:uid="{02644F92-2497-4C98-BEB9-2D2804F1472B}" name="ריק במקור2" dataDxfId="267"/>
    <tableColumn id="4" xr3:uid="{9229CB8F-2EAE-4AA6-B0FC-10E1392E7290}" name="ריק במקור3" dataDxfId="266"/>
    <tableColumn id="5" xr3:uid="{831C25E8-EB64-418F-8185-B4E0C645AD2A}" name="ריק במקור4" dataDxfId="265"/>
    <tableColumn id="6" xr3:uid="{D2D6E31C-AFC7-4EF3-8A15-E24DA9841B37}" name="ריק במקור5" dataDxfId="264"/>
    <tableColumn id="7" xr3:uid="{6A5C54C6-C77C-45FE-A448-839E52FCB334}" name="ריק במקור6" dataDxfId="263"/>
    <tableColumn id="8" xr3:uid="{57313D11-65F1-4E84-909C-63C2267F69B3}" name="ריק במקור7" dataDxfId="262"/>
    <tableColumn id="9" xr3:uid="{3D51934F-4133-41A2-AEA0-DEF70CED640A}" name="ריק במקור8" dataDxfId="261"/>
    <tableColumn id="10" xr3:uid="{509B550B-394C-4F95-A048-C3BC99579072}" name="ריק במקור9" dataDxfId="260"/>
    <tableColumn id="11" xr3:uid="{51B6F13E-E6C5-4BE9-8EAA-DE735A9F70D2}" name="ריק במקור10" dataDxfId="259"/>
    <tableColumn id="12" xr3:uid="{B499C6A9-D339-4308-AB59-B04BDDD06407}" name="ריק במקור11" dataDxfId="258"/>
    <tableColumn id="13" xr3:uid="{1E71400C-B497-4447-B92B-3B6EC2CE3CED}" name="ריק במקור12" dataDxfId="257"/>
    <tableColumn id="14" xr3:uid="{0A76F521-5CE1-48DF-899E-A586C04F72BC}" name="ריק במקור13" dataDxfId="256"/>
    <tableColumn id="15" xr3:uid="{57CF25BA-9210-4375-8E75-C214904F6A12}" name="ריק במקור14" dataDxfId="255"/>
    <tableColumn id="16" xr3:uid="{A4769F86-4723-4B79-8C04-C922BB1AC6BD}" name="ריק במקור15" dataDxfId="254"/>
    <tableColumn id="17" xr3:uid="{FF4D7580-6170-4DBE-AB84-16EC66E283B6}" name="ריק במקור16" dataDxfId="253"/>
    <tableColumn id="18" xr3:uid="{016E692D-E74E-43DF-931B-3B5FE54C7C83}" name="ריק במקור17" dataDxfId="252"/>
    <tableColumn id="19" xr3:uid="{935C02DF-6171-4A3A-937A-31974019E1BE}" name="ריק במקור18" dataDxfId="251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6FF5B24-DEA8-4E45-B285-DE4EE7AD385D}" name="TitleRegion1.b6.u485.1" displayName="TitleRegion1.b6.u485.1" ref="B6:U485" totalsRowShown="0" dataDxfId="228" headerRowBorderDxfId="249" tableBorderDxfId="250">
  <autoFilter ref="B6:U485" xr:uid="{E3F0FDFA-5C45-4261-B5F0-33A2BFFC703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689913F8-AAD1-4142-8673-34C0FC905222}" name="1.ב  ניירות ערך סחירים:      " dataDxfId="248"/>
    <tableColumn id="2" xr3:uid="{D358DAC1-7910-49BA-BB3B-F4742B780DAD}" name="ריק במקור" dataDxfId="247"/>
    <tableColumn id="3" xr3:uid="{B0711ACB-AB3A-4BD5-A39B-4BB666E1EE75}" name="ריק במקור2" dataDxfId="246"/>
    <tableColumn id="4" xr3:uid="{5C49C23D-B70F-42CC-B47D-CC359DA9B5BA}" name="ריק במקור3" dataDxfId="245"/>
    <tableColumn id="5" xr3:uid="{8F12D35E-FEFA-4410-B076-8253CDF298B5}" name="ריק במקור4" dataDxfId="244"/>
    <tableColumn id="6" xr3:uid="{BCC1CE9E-7017-4E00-AD49-0F68CFEE47D1}" name="ריק במקור5" dataDxfId="243"/>
    <tableColumn id="7" xr3:uid="{69E7AC36-9B57-43BD-B840-2CB37CCEA09D}" name="ריק במקור6" dataDxfId="242"/>
    <tableColumn id="8" xr3:uid="{56C62449-E3D7-48B2-A8E8-3D63E6BE1245}" name="ריק במקור7" dataDxfId="241"/>
    <tableColumn id="9" xr3:uid="{118622CB-FAE6-421A-9F12-E541CA0B15E0}" name="ריק במקור8" dataDxfId="240"/>
    <tableColumn id="10" xr3:uid="{DB82713B-B771-4A0E-941A-D5659C22794C}" name="ריק במקור9" dataDxfId="239"/>
    <tableColumn id="11" xr3:uid="{CC81BF98-2C91-44F6-8029-1EDDD5E01132}" name="ריק במקור10" dataDxfId="238"/>
    <tableColumn id="12" xr3:uid="{029542BB-A015-4ACE-B85D-F2ADD537F6E7}" name="ריק במקור11" dataDxfId="237"/>
    <tableColumn id="13" xr3:uid="{EDC0C7E5-EC5E-4C1E-9E5A-DFBA5B0499D1}" name="ריק במקור12" dataDxfId="236"/>
    <tableColumn id="14" xr3:uid="{613B57B7-D5DD-43B7-AB2D-45887608D352}" name="ריק במקור13" dataDxfId="235"/>
    <tableColumn id="15" xr3:uid="{C8CB555E-F269-4CB9-AB5D-A7EC90455616}" name="ריק במקור14" dataDxfId="234"/>
    <tableColumn id="16" xr3:uid="{2EE38166-B87F-4FA9-8D88-8EC2C1951168}" name="ריק במקור15" dataDxfId="233"/>
    <tableColumn id="17" xr3:uid="{C1F847C3-0702-4C4A-BC97-1FCED50D9363}" name="ריק במקור16" dataDxfId="232"/>
    <tableColumn id="18" xr3:uid="{A60BE7F8-85FA-45A8-8306-98008161A9B1}" name="ריק במקור17" dataDxfId="231"/>
    <tableColumn id="19" xr3:uid="{5B2B049C-D15B-4491-AE8E-8A827CFB81BB}" name="ריק במקור18" dataDxfId="230">
      <calculatedColumnFormula>+R7/$R$11</calculatedColumnFormula>
    </tableColumn>
    <tableColumn id="20" xr3:uid="{CD527843-D94C-49EA-B764-D9AA6E40BE90}" name="ריק במקור19" dataDxfId="229">
      <calculatedColumnFormula>+R7/'סכום נכסי הקרן'!$C$42</calculatedColumnFormula>
    </tableColumn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EC5B9F1-70F7-411F-B1CA-9C29BF3FE7AD}" name="TitleRegion1.b6.o170.1" displayName="TitleRegion1.b6.o170.1" ref="B6:O170" totalsRowShown="0" dataDxfId="211" headerRowBorderDxfId="226" tableBorderDxfId="227">
  <autoFilter ref="B6:O170" xr:uid="{7A7F4F83-A750-487C-A1B2-C5BEEF14D81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3789DC09-CCDB-4117-B63F-1118C3F2CF6B}" name="1.ב  ניירות ערך סחירים:  " dataDxfId="225"/>
    <tableColumn id="2" xr3:uid="{F3CE3567-9E49-490E-BE61-2026D0D04D46}" name="ריק במקור" dataDxfId="224"/>
    <tableColumn id="3" xr3:uid="{087C626E-8B8A-4DCA-B35E-C3143E611D3F}" name="ריק במקור2" dataDxfId="223"/>
    <tableColumn id="4" xr3:uid="{8A792A9E-E0F1-4848-80C6-B9829BAA85BD}" name="ריק במקור3" dataDxfId="222"/>
    <tableColumn id="5" xr3:uid="{9DB1D554-600E-4D78-9E62-C44C047F1C0E}" name="ריק במקור4" dataDxfId="221"/>
    <tableColumn id="6" xr3:uid="{E5C05936-794C-4307-9A8F-630DC8F45857}" name="ריק במקור5" dataDxfId="220"/>
    <tableColumn id="7" xr3:uid="{7A36B8C7-3898-453B-850A-2CFA47B62066}" name="ריק במקור6" dataDxfId="219"/>
    <tableColumn id="8" xr3:uid="{7F714984-5904-4139-B7D7-A51D6A74C000}" name="ריק במקור7" dataDxfId="218"/>
    <tableColumn id="9" xr3:uid="{AD835F28-CAF5-4FC3-A2B7-ABBF08837327}" name="ריק במקור8" dataDxfId="217"/>
    <tableColumn id="10" xr3:uid="{D183664C-E224-4565-9C5A-711DE48A2A16}" name="ריק במקור9" dataDxfId="216"/>
    <tableColumn id="11" xr3:uid="{B0465CA3-A45B-4EA8-A241-1C962EC3F64D}" name="ריק במקור10" dataDxfId="215"/>
    <tableColumn id="12" xr3:uid="{86A2551B-5C4A-46C7-B58A-5890CBAB246E}" name="ריק במקור11" dataDxfId="214"/>
    <tableColumn id="13" xr3:uid="{40946BB6-3C29-4603-B1C7-E339F05895D6}" name="ריק במקור12" dataDxfId="213"/>
    <tableColumn id="14" xr3:uid="{36195698-A8E8-4650-9BDB-BE7256B7B7E4}" name="ריק במקור13" dataDxfId="212"/>
  </tableColumns>
  <tableStyleInfo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A0DBB29B-E3DE-47F3-88EE-818C1550FF02}" name="TitleRegion1.b6.o22.1" displayName="TitleRegion1.b6.o22.1" ref="B6:O22" totalsRowShown="0" headerRowBorderDxfId="209" tableBorderDxfId="210">
  <autoFilter ref="B6:O22" xr:uid="{0E656FDF-9AA3-423D-9F9C-9F3634C3912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9441C910-414E-4A4B-8AEF-6ACA14307417}" name="1.ב  ניירות ערך סחירים:" dataDxfId="208"/>
    <tableColumn id="2" xr3:uid="{8710DFC7-970F-4BD9-B694-B15E051DA241}" name="ריק במקור" dataDxfId="207"/>
    <tableColumn id="3" xr3:uid="{DC5F86C8-62C1-4D82-8259-6BC01528D483}" name="ריק במקור2" dataDxfId="206"/>
    <tableColumn id="4" xr3:uid="{D71E44F3-B7E4-46BF-BDE1-3C24291277FD}" name="ריק במקור3" dataDxfId="205"/>
    <tableColumn id="5" xr3:uid="{B42DC373-23FB-499A-BD57-0FAB28942BF5}" name="ריק במקור4" dataDxfId="204"/>
    <tableColumn id="6" xr3:uid="{4E0110F1-AF2F-4C97-8FA6-31AD009790FA}" name="ריק במקור5" dataDxfId="203"/>
    <tableColumn id="7" xr3:uid="{2E52195A-93CF-4893-8ABF-703924DF268B}" name="ריק במקור6" dataDxfId="202"/>
    <tableColumn id="8" xr3:uid="{74E06FB3-DDCB-4456-97A1-950223B702C2}" name="ריק במקור7" dataDxfId="201"/>
    <tableColumn id="9" xr3:uid="{CDFA532B-68F6-445F-88CD-14DD63E6B204}" name="ריק במקור8" dataDxfId="200"/>
    <tableColumn id="10" xr3:uid="{36F65E01-E215-4A71-AC30-046A1CD4E45F}" name="ריק במקור9" dataDxfId="199"/>
    <tableColumn id="11" xr3:uid="{FF91B402-0553-4CD2-A156-E247A8BD2D00}" name="ריק במקור10" dataDxfId="198"/>
    <tableColumn id="12" xr3:uid="{6FBB9A57-0727-4D93-9C8E-7E90C61FB605}" name="ריק במקור11" dataDxfId="197"/>
    <tableColumn id="13" xr3:uid="{6BF70162-2FC4-4584-A7F8-A0C9A56A706A}" name="ריק במקור12" dataDxfId="196"/>
    <tableColumn id="14" xr3:uid="{F2DA3D34-8F4F-45E0-AB03-A65FFF79CB04}" name="ריק במקור13" dataDxfId="195"/>
  </tableColumns>
  <tableStyleInfo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FBB20649-13EB-4775-B0D8-F6702732C775}" name="TitleRegion1.b6.l22.1" displayName="TitleRegion1.b6.l22.1" ref="B6:L22" totalsRowShown="0" dataDxfId="181" headerRowBorderDxfId="193" tableBorderDxfId="194">
  <autoFilter ref="B6:L22" xr:uid="{A6942884-BBD5-40BE-9973-264CB66B464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29779A3D-F6D9-4E07-A7ED-D119625FF9E1}" name="1.ב  ניירות ערך סחירים:" dataDxfId="192"/>
    <tableColumn id="2" xr3:uid="{A82C0D59-61D4-49C7-9FE5-2ABED4B51236}" name="ריק במקור" dataDxfId="191"/>
    <tableColumn id="3" xr3:uid="{63745555-A374-4C27-83F7-1EF073EB71C8}" name="ריק במקור2" dataDxfId="190"/>
    <tableColumn id="4" xr3:uid="{ACD96870-A4F1-4118-834A-08161C8B392A}" name="ריק במקור3" dataDxfId="189"/>
    <tableColumn id="5" xr3:uid="{B42F8055-F581-466F-937B-A880FE2E78FE}" name="ריק במקור4" dataDxfId="188"/>
    <tableColumn id="6" xr3:uid="{3588D3C1-A61D-4CA8-A731-6277BA98DC0D}" name="ריק במקור5" dataDxfId="187"/>
    <tableColumn id="7" xr3:uid="{1963E422-9920-4CC6-8295-28623BA4BA19}" name="ריק במקור6" dataDxfId="186"/>
    <tableColumn id="8" xr3:uid="{4BEAB8E2-D0E9-4860-A773-59B683850B10}" name="ריק במקור7" dataDxfId="185"/>
    <tableColumn id="9" xr3:uid="{26ECB43C-D806-43D5-933E-082634DB26CC}" name="ריק במקור8" dataDxfId="184"/>
    <tableColumn id="10" xr3:uid="{0B94008C-1CDC-467B-AB55-8BE5221E15C2}" name="ריק במקור9" dataDxfId="183"/>
    <tableColumn id="11" xr3:uid="{F33A8568-4900-4E60-A0DA-77E63A0F23C1}" name="ריק במקור10" dataDxfId="182"/>
  </tableColumns>
  <tableStyleInfo showFirstColumn="1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2118E35D-F993-46FC-AECA-01F260B1A6F1}" name="TitleRegion1.b6.k24.1" displayName="TitleRegion1.b6.k24.1" ref="B6:K24" totalsRowShown="0" dataDxfId="168" headerRowBorderDxfId="179" tableBorderDxfId="180">
  <autoFilter ref="B6:K24" xr:uid="{D9A8CAF8-5514-4E50-BA5F-43EF5478BF5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72B33A38-4C19-475B-8422-04704A628535}" name="1.ב  ניירות ערך סחירים:" dataDxfId="178"/>
    <tableColumn id="2" xr3:uid="{B6E9ED09-1F50-4B77-8CE7-4864BB70E4A9}" name="ריק במקור" dataDxfId="177"/>
    <tableColumn id="3" xr3:uid="{338FA5A2-386E-4C13-8170-905B697604DE}" name="ריק במקור2" dataDxfId="176"/>
    <tableColumn id="4" xr3:uid="{A02F5C9A-6BDD-4399-B1BC-B15D1184F126}" name="ריק במקור3" dataDxfId="175"/>
    <tableColumn id="5" xr3:uid="{21D776C8-0950-4541-8376-62C2EC7FA20A}" name="ריק במקור4" dataDxfId="174"/>
    <tableColumn id="6" xr3:uid="{2C8E8A68-116D-43AB-96FE-57FB4271997E}" name="ריק במקור5" dataDxfId="173"/>
    <tableColumn id="7" xr3:uid="{DA39F30C-7CCC-4B8B-9195-47D85B9FBA28}" name="ריק במקור6" dataDxfId="172"/>
    <tableColumn id="8" xr3:uid="{CF1416E8-7DDB-43EB-B1AC-2BEEE133F3C7}" name="ריק במקור7" dataDxfId="171"/>
    <tableColumn id="9" xr3:uid="{943540EF-2294-49C3-A21E-EBBEEEB2A383}" name="ריק במקור8" dataDxfId="170"/>
    <tableColumn id="10" xr3:uid="{95B4D4A6-A195-42C3-9FD3-064FCC8EC4D4}" name="ריק במקור9" dataDxfId="169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tabSelected="1" topLeftCell="B1" workbookViewId="0">
      <selection activeCell="E1" sqref="E1:XFD1048576"/>
    </sheetView>
  </sheetViews>
  <sheetFormatPr defaultColWidth="0" defaultRowHeight="12.75" customHeight="1" zeroHeight="1" x14ac:dyDescent="0.2"/>
  <cols>
    <col min="1" max="1" width="26.42578125" bestFit="1" customWidth="1"/>
    <col min="2" max="2" width="46.7109375" bestFit="1" customWidth="1"/>
    <col min="3" max="3" width="41.5703125" bestFit="1" customWidth="1"/>
    <col min="4" max="4" width="26.42578125" bestFit="1" customWidth="1"/>
    <col min="53" max="16384" width="9.140625" hidden="1"/>
  </cols>
  <sheetData>
    <row r="1" spans="1:4" x14ac:dyDescent="0.2">
      <c r="B1" s="1" t="s">
        <v>0</v>
      </c>
      <c r="C1" s="1" t="s">
        <v>1</v>
      </c>
    </row>
    <row r="2" spans="1:4" x14ac:dyDescent="0.2">
      <c r="B2" s="1" t="s">
        <v>2</v>
      </c>
      <c r="C2" s="1" t="s">
        <v>3</v>
      </c>
    </row>
    <row r="3" spans="1:4" x14ac:dyDescent="0.2">
      <c r="B3" s="1" t="s">
        <v>4</v>
      </c>
      <c r="C3" s="1" t="s">
        <v>5</v>
      </c>
    </row>
    <row r="4" spans="1:4" x14ac:dyDescent="0.2">
      <c r="B4" s="1" t="s">
        <v>6</v>
      </c>
      <c r="C4" s="2">
        <v>12957</v>
      </c>
    </row>
    <row r="5" spans="1:4" ht="12.75" customHeight="1" x14ac:dyDescent="0.2"/>
    <row r="6" spans="1:4" ht="21" customHeight="1" x14ac:dyDescent="0.2">
      <c r="A6" s="43" t="s">
        <v>7</v>
      </c>
      <c r="B6" s="44"/>
      <c r="C6" s="44"/>
      <c r="D6" s="44"/>
    </row>
    <row r="7" spans="1:4" ht="13.5" thickBot="1" x14ac:dyDescent="0.25">
      <c r="B7" s="7" t="s">
        <v>8</v>
      </c>
      <c r="C7" s="4" t="s">
        <v>9</v>
      </c>
      <c r="D7" s="4" t="s">
        <v>10</v>
      </c>
    </row>
    <row r="8" spans="1:4" ht="13.5" thickBot="1" x14ac:dyDescent="0.25">
      <c r="B8" s="53" t="s">
        <v>2460</v>
      </c>
      <c r="C8" s="4" t="s">
        <v>11</v>
      </c>
      <c r="D8" s="4" t="s">
        <v>12</v>
      </c>
    </row>
    <row r="9" spans="1:4" x14ac:dyDescent="0.2">
      <c r="B9" s="54" t="s">
        <v>2460</v>
      </c>
      <c r="C9" s="6" t="s">
        <v>13</v>
      </c>
      <c r="D9" s="6" t="s">
        <v>14</v>
      </c>
    </row>
    <row r="10" spans="1:4" x14ac:dyDescent="0.2">
      <c r="B10" s="7" t="s">
        <v>15</v>
      </c>
      <c r="C10" s="53" t="s">
        <v>2460</v>
      </c>
      <c r="D10" s="53" t="s">
        <v>2460</v>
      </c>
    </row>
    <row r="11" spans="1:4" x14ac:dyDescent="0.2">
      <c r="B11" s="8" t="s">
        <v>16</v>
      </c>
      <c r="C11" s="10">
        <v>99370.414390000005</v>
      </c>
      <c r="D11" s="11">
        <v>0.15678510626299999</v>
      </c>
    </row>
    <row r="12" spans="1:4" x14ac:dyDescent="0.2">
      <c r="B12" s="8" t="s">
        <v>17</v>
      </c>
      <c r="C12" s="55" t="s">
        <v>2460</v>
      </c>
      <c r="D12" s="55" t="s">
        <v>2460</v>
      </c>
    </row>
    <row r="13" spans="1:4" x14ac:dyDescent="0.2">
      <c r="B13" s="7" t="s">
        <v>18</v>
      </c>
      <c r="C13" s="12">
        <v>121487.75106</v>
      </c>
      <c r="D13" s="13">
        <v>0.191681498729</v>
      </c>
    </row>
    <row r="14" spans="1:4" x14ac:dyDescent="0.2">
      <c r="B14" s="7" t="s">
        <v>19</v>
      </c>
      <c r="C14" s="12">
        <v>405.85151999999999</v>
      </c>
      <c r="D14" s="13">
        <v>6.40346264E-4</v>
      </c>
    </row>
    <row r="15" spans="1:4" x14ac:dyDescent="0.2">
      <c r="B15" s="7" t="s">
        <v>20</v>
      </c>
      <c r="C15" s="12">
        <f>+'אג"ח קונצרני'!R11</f>
        <v>240474.89406000002</v>
      </c>
      <c r="D15" s="13">
        <f>+C15/C42</f>
        <v>0.37941757665376463</v>
      </c>
    </row>
    <row r="16" spans="1:4" x14ac:dyDescent="0.2">
      <c r="B16" s="7" t="s">
        <v>21</v>
      </c>
      <c r="C16" s="12">
        <v>50935.128219999999</v>
      </c>
      <c r="D16" s="13">
        <v>8.0364659234999997E-2</v>
      </c>
    </row>
    <row r="17" spans="2:4" x14ac:dyDescent="0.2">
      <c r="B17" s="7" t="s">
        <v>22</v>
      </c>
      <c r="C17" s="14" t="s">
        <v>23</v>
      </c>
      <c r="D17" s="14" t="s">
        <v>24</v>
      </c>
    </row>
    <row r="18" spans="2:4" x14ac:dyDescent="0.2">
      <c r="B18" s="7" t="s">
        <v>25</v>
      </c>
      <c r="C18" s="12">
        <v>56.84496</v>
      </c>
      <c r="D18" s="13">
        <v>8.9689100612718597E-5</v>
      </c>
    </row>
    <row r="19" spans="2:4" x14ac:dyDescent="0.2">
      <c r="B19" s="7" t="s">
        <v>26</v>
      </c>
      <c r="C19" s="12">
        <v>56.097340000000003</v>
      </c>
      <c r="D19" s="13">
        <v>8.8509517314567298E-5</v>
      </c>
    </row>
    <row r="20" spans="2:4" x14ac:dyDescent="0.2">
      <c r="B20" s="7" t="s">
        <v>27</v>
      </c>
      <c r="C20" s="14" t="s">
        <v>23</v>
      </c>
      <c r="D20" s="14" t="s">
        <v>24</v>
      </c>
    </row>
    <row r="21" spans="2:4" x14ac:dyDescent="0.2">
      <c r="B21" s="7" t="s">
        <v>28</v>
      </c>
      <c r="C21" s="12">
        <v>3390.63922</v>
      </c>
      <c r="D21" s="13">
        <v>5.3496982339999999E-3</v>
      </c>
    </row>
    <row r="22" spans="2:4" x14ac:dyDescent="0.2">
      <c r="B22" s="7" t="s">
        <v>29</v>
      </c>
      <c r="C22" s="12">
        <f>+'מוצרים מובנים'!N11</f>
        <v>1322.5663400000001</v>
      </c>
      <c r="D22" s="13">
        <f>+C22/C42</f>
        <v>2.086724760387816E-3</v>
      </c>
    </row>
    <row r="23" spans="2:4" x14ac:dyDescent="0.2">
      <c r="B23" s="8" t="s">
        <v>30</v>
      </c>
      <c r="C23" s="55" t="s">
        <v>2460</v>
      </c>
      <c r="D23" s="55" t="s">
        <v>2460</v>
      </c>
    </row>
    <row r="24" spans="2:4" x14ac:dyDescent="0.2">
      <c r="B24" s="7" t="s">
        <v>18</v>
      </c>
      <c r="C24" s="14" t="s">
        <v>23</v>
      </c>
      <c r="D24" s="14" t="s">
        <v>24</v>
      </c>
    </row>
    <row r="25" spans="2:4" x14ac:dyDescent="0.2">
      <c r="B25" s="7" t="s">
        <v>19</v>
      </c>
      <c r="C25" s="12">
        <v>1135.05</v>
      </c>
      <c r="D25" s="13">
        <v>1.7908643729999999E-3</v>
      </c>
    </row>
    <row r="26" spans="2:4" x14ac:dyDescent="0.2">
      <c r="B26" s="7" t="s">
        <v>20</v>
      </c>
      <c r="C26" s="12">
        <v>7537.6005999999998</v>
      </c>
      <c r="D26" s="13">
        <v>1.1892709899999999E-2</v>
      </c>
    </row>
    <row r="27" spans="2:4" x14ac:dyDescent="0.2">
      <c r="B27" s="7" t="s">
        <v>21</v>
      </c>
      <c r="C27" s="12">
        <v>12163.380020000001</v>
      </c>
      <c r="D27" s="13">
        <v>1.9191193280000001E-2</v>
      </c>
    </row>
    <row r="28" spans="2:4" x14ac:dyDescent="0.2">
      <c r="B28" s="7" t="s">
        <v>31</v>
      </c>
      <c r="C28" s="12">
        <v>42683.980920000002</v>
      </c>
      <c r="D28" s="13">
        <v>6.7346126362999997E-2</v>
      </c>
    </row>
    <row r="29" spans="2:4" x14ac:dyDescent="0.2">
      <c r="B29" s="7" t="s">
        <v>32</v>
      </c>
      <c r="C29" s="12">
        <v>644.49256000000003</v>
      </c>
      <c r="D29" s="13">
        <v>1.0168704140000001E-3</v>
      </c>
    </row>
    <row r="30" spans="2:4" x14ac:dyDescent="0.2">
      <c r="B30" s="7" t="s">
        <v>33</v>
      </c>
      <c r="C30" s="14" t="s">
        <v>23</v>
      </c>
      <c r="D30" s="14" t="s">
        <v>24</v>
      </c>
    </row>
    <row r="31" spans="2:4" x14ac:dyDescent="0.2">
      <c r="B31" s="7" t="s">
        <v>34</v>
      </c>
      <c r="C31" s="12">
        <v>-267.58461</v>
      </c>
      <c r="D31" s="13">
        <v>-4.2219086800000002E-4</v>
      </c>
    </row>
    <row r="32" spans="2:4" x14ac:dyDescent="0.2">
      <c r="B32" s="7" t="s">
        <v>35</v>
      </c>
      <c r="C32" s="12">
        <v>554.60456999999997</v>
      </c>
      <c r="D32" s="13">
        <v>8.7504653100000003E-4</v>
      </c>
    </row>
    <row r="33" spans="1:4" x14ac:dyDescent="0.2">
      <c r="B33" s="8" t="s">
        <v>36</v>
      </c>
      <c r="C33" s="10">
        <v>27412.096880000001</v>
      </c>
      <c r="D33" s="11">
        <v>4.3250383412E-2</v>
      </c>
    </row>
    <row r="34" spans="1:4" x14ac:dyDescent="0.2">
      <c r="B34" s="8" t="s">
        <v>37</v>
      </c>
      <c r="C34" s="10">
        <v>12556.173000000001</v>
      </c>
      <c r="D34" s="11">
        <v>1.9810935982E-2</v>
      </c>
    </row>
    <row r="35" spans="1:4" x14ac:dyDescent="0.2">
      <c r="B35" s="8" t="s">
        <v>38</v>
      </c>
      <c r="C35" s="10">
        <v>11880.1085</v>
      </c>
      <c r="D35" s="11">
        <v>1.8744251848E-2</v>
      </c>
    </row>
    <row r="36" spans="1:4" x14ac:dyDescent="0.2">
      <c r="B36" s="8" t="s">
        <v>39</v>
      </c>
      <c r="C36" s="15" t="s">
        <v>23</v>
      </c>
      <c r="D36" s="15" t="s">
        <v>24</v>
      </c>
    </row>
    <row r="37" spans="1:4" x14ac:dyDescent="0.2">
      <c r="B37" s="8" t="s">
        <v>40</v>
      </c>
      <c r="C37" s="15" t="s">
        <v>23</v>
      </c>
      <c r="D37" s="15" t="s">
        <v>24</v>
      </c>
    </row>
    <row r="38" spans="1:4" x14ac:dyDescent="0.2">
      <c r="B38" s="7" t="s">
        <v>41</v>
      </c>
      <c r="C38" s="53" t="s">
        <v>2460</v>
      </c>
      <c r="D38" s="53" t="s">
        <v>2460</v>
      </c>
    </row>
    <row r="39" spans="1:4" x14ac:dyDescent="0.2">
      <c r="B39" s="8" t="s">
        <v>42</v>
      </c>
      <c r="C39" s="15" t="s">
        <v>23</v>
      </c>
      <c r="D39" s="15" t="s">
        <v>24</v>
      </c>
    </row>
    <row r="40" spans="1:4" x14ac:dyDescent="0.2">
      <c r="B40" s="8" t="s">
        <v>43</v>
      </c>
      <c r="C40" s="15" t="s">
        <v>23</v>
      </c>
      <c r="D40" s="15" t="s">
        <v>24</v>
      </c>
    </row>
    <row r="41" spans="1:4" x14ac:dyDescent="0.2">
      <c r="B41" s="8" t="s">
        <v>44</v>
      </c>
      <c r="C41" s="15" t="s">
        <v>23</v>
      </c>
      <c r="D41" s="15" t="s">
        <v>24</v>
      </c>
    </row>
    <row r="42" spans="1:4" x14ac:dyDescent="0.2">
      <c r="B42" s="7" t="s">
        <v>45</v>
      </c>
      <c r="C42" s="10">
        <v>633800.08955000003</v>
      </c>
      <c r="D42" s="11">
        <v>1</v>
      </c>
    </row>
    <row r="43" spans="1:4" x14ac:dyDescent="0.2">
      <c r="B43" s="7" t="s">
        <v>46</v>
      </c>
      <c r="C43" s="10">
        <v>31843.03631</v>
      </c>
      <c r="D43" s="55" t="s">
        <v>2460</v>
      </c>
    </row>
    <row r="44" spans="1:4" ht="12.75" customHeight="1" x14ac:dyDescent="0.2">
      <c r="B44" s="56" t="s">
        <v>2460</v>
      </c>
      <c r="C44" s="56" t="s">
        <v>2460</v>
      </c>
      <c r="D44" s="56" t="s">
        <v>2460</v>
      </c>
    </row>
    <row r="45" spans="1:4" x14ac:dyDescent="0.2">
      <c r="A45" s="44"/>
      <c r="B45" s="56" t="s">
        <v>2460</v>
      </c>
      <c r="C45" s="16" t="s">
        <v>47</v>
      </c>
      <c r="D45" s="16" t="s">
        <v>48</v>
      </c>
    </row>
    <row r="46" spans="1:4" x14ac:dyDescent="0.2">
      <c r="A46" s="44"/>
      <c r="B46" s="56" t="s">
        <v>2460</v>
      </c>
      <c r="C46" s="6" t="s">
        <v>13</v>
      </c>
      <c r="D46" s="6" t="s">
        <v>14</v>
      </c>
    </row>
    <row r="47" spans="1:4" x14ac:dyDescent="0.2">
      <c r="A47" s="44"/>
      <c r="B47" s="56" t="s">
        <v>2460</v>
      </c>
      <c r="C47" s="14" t="s">
        <v>49</v>
      </c>
      <c r="D47" s="17">
        <v>1</v>
      </c>
    </row>
    <row r="48" spans="1:4" x14ac:dyDescent="0.2">
      <c r="A48" s="44"/>
      <c r="B48" s="56" t="s">
        <v>2460</v>
      </c>
      <c r="C48" s="14" t="s">
        <v>50</v>
      </c>
      <c r="D48" s="17">
        <v>3.6269999999999998</v>
      </c>
    </row>
    <row r="49" spans="1:4" x14ac:dyDescent="0.2">
      <c r="A49" s="44"/>
      <c r="B49" s="56" t="s">
        <v>2460</v>
      </c>
      <c r="C49" s="14" t="s">
        <v>51</v>
      </c>
      <c r="D49" s="17">
        <v>4.0115999999999996</v>
      </c>
    </row>
    <row r="50" spans="1:4" x14ac:dyDescent="0.2">
      <c r="A50" s="44"/>
      <c r="B50" s="56" t="s">
        <v>2460</v>
      </c>
      <c r="C50" s="14" t="s">
        <v>52</v>
      </c>
      <c r="D50" s="17">
        <v>4.6208999999999998</v>
      </c>
    </row>
    <row r="51" spans="1:4" x14ac:dyDescent="0.2">
      <c r="A51" s="44"/>
      <c r="B51" s="56" t="s">
        <v>2460</v>
      </c>
      <c r="C51" s="14" t="s">
        <v>53</v>
      </c>
      <c r="D51" s="17">
        <v>2.7391000000000001</v>
      </c>
    </row>
    <row r="52" spans="1:4" x14ac:dyDescent="0.2">
      <c r="A52" s="44"/>
      <c r="B52" s="56" t="s">
        <v>2460</v>
      </c>
      <c r="C52" s="14" t="s">
        <v>54</v>
      </c>
      <c r="D52" s="17">
        <v>2.4752999999999998</v>
      </c>
    </row>
    <row r="53" spans="1:4" x14ac:dyDescent="0.2">
      <c r="A53" s="44"/>
      <c r="B53" s="56" t="s">
        <v>2460</v>
      </c>
      <c r="C53" s="14" t="s">
        <v>55</v>
      </c>
      <c r="D53" s="17">
        <v>0.46400000000000002</v>
      </c>
    </row>
    <row r="54" spans="1:4" x14ac:dyDescent="0.2">
      <c r="A54" s="44"/>
      <c r="B54" s="56" t="s">
        <v>2460</v>
      </c>
      <c r="C54" s="14" t="s">
        <v>56</v>
      </c>
      <c r="D54" s="17">
        <v>2.2963</v>
      </c>
    </row>
    <row r="55" spans="1:4" x14ac:dyDescent="0.2">
      <c r="A55" s="44"/>
      <c r="B55" s="56" t="s">
        <v>2460</v>
      </c>
      <c r="C55" s="14" t="s">
        <v>57</v>
      </c>
      <c r="D55" s="17">
        <v>0.53820000000000001</v>
      </c>
    </row>
    <row r="56" spans="1:4" x14ac:dyDescent="0.2">
      <c r="A56" s="44"/>
      <c r="B56" s="56" t="s">
        <v>2460</v>
      </c>
      <c r="C56" s="14" t="s">
        <v>58</v>
      </c>
      <c r="D56" s="17">
        <v>0.36270000000000002</v>
      </c>
    </row>
    <row r="57" spans="1:4" x14ac:dyDescent="0.2">
      <c r="A57" s="44"/>
      <c r="B57" s="56" t="s">
        <v>2460</v>
      </c>
      <c r="C57" s="14" t="s">
        <v>59</v>
      </c>
      <c r="D57" s="17">
        <v>2.5637E-2</v>
      </c>
    </row>
    <row r="58" spans="1:4" x14ac:dyDescent="0.2">
      <c r="A58" s="44"/>
      <c r="B58" s="56" t="s">
        <v>2460</v>
      </c>
      <c r="C58" s="14" t="s">
        <v>60</v>
      </c>
      <c r="D58" s="17">
        <v>0.2142</v>
      </c>
    </row>
    <row r="59" spans="1:4" x14ac:dyDescent="0.2">
      <c r="A59" s="44"/>
      <c r="B59" s="56" t="s">
        <v>2460</v>
      </c>
      <c r="C59" s="14" t="s">
        <v>61</v>
      </c>
      <c r="D59" s="17">
        <v>4.3135000000000003</v>
      </c>
    </row>
    <row r="60" spans="1:4" x14ac:dyDescent="0.2">
      <c r="A60" s="44"/>
      <c r="B60" s="56" t="s">
        <v>2460</v>
      </c>
      <c r="C60" s="14" t="s">
        <v>62</v>
      </c>
      <c r="D60" s="17">
        <v>0.74809999999999999</v>
      </c>
    </row>
    <row r="61" spans="1:4" x14ac:dyDescent="0.2">
      <c r="A61" s="44"/>
      <c r="B61" s="56" t="s">
        <v>2460</v>
      </c>
      <c r="C61" s="14" t="s">
        <v>63</v>
      </c>
      <c r="D61" s="17">
        <v>0.19539999999999999</v>
      </c>
    </row>
    <row r="62" spans="1:4" x14ac:dyDescent="0.2">
      <c r="A62" s="44"/>
      <c r="B62" s="56" t="s">
        <v>2460</v>
      </c>
      <c r="C62" s="14" t="s">
        <v>64</v>
      </c>
      <c r="D62" s="17">
        <v>2.7505999999999999</v>
      </c>
    </row>
    <row r="63" spans="1:4" x14ac:dyDescent="0.2">
      <c r="A63" s="44"/>
      <c r="B63" s="56" t="s">
        <v>2460</v>
      </c>
      <c r="C63" s="14" t="s">
        <v>65</v>
      </c>
      <c r="D63" s="55" t="s">
        <v>2460</v>
      </c>
    </row>
    <row r="64" spans="1:4" x14ac:dyDescent="0.2">
      <c r="A64" s="45" t="s">
        <v>66</v>
      </c>
      <c r="B64" s="40" t="s">
        <v>67</v>
      </c>
      <c r="C64" s="41" t="s">
        <v>68</v>
      </c>
      <c r="D64" s="42">
        <v>1</v>
      </c>
    </row>
    <row r="65" spans="1:4" ht="12.75" customHeight="1" x14ac:dyDescent="0.2">
      <c r="A65" s="44"/>
      <c r="B65" s="56" t="s">
        <v>2460</v>
      </c>
      <c r="C65" s="56" t="s">
        <v>2460</v>
      </c>
      <c r="D65" s="56" t="s">
        <v>2460</v>
      </c>
    </row>
    <row r="66" spans="1:4" ht="12.75" hidden="1" customHeight="1" x14ac:dyDescent="0.2"/>
    <row r="67" spans="1:4" ht="12.75" hidden="1" customHeight="1" x14ac:dyDescent="0.2"/>
    <row r="68" spans="1:4" ht="12.75" hidden="1" customHeight="1" x14ac:dyDescent="0.2"/>
    <row r="69" spans="1:4" ht="12.75" hidden="1" customHeight="1" x14ac:dyDescent="0.2"/>
    <row r="70" spans="1:4" ht="12.75" hidden="1" customHeight="1" x14ac:dyDescent="0.2"/>
    <row r="71" spans="1:4" ht="12.75" hidden="1" customHeight="1" x14ac:dyDescent="0.2"/>
    <row r="72" spans="1:4" ht="12.75" hidden="1" customHeight="1" x14ac:dyDescent="0.2"/>
    <row r="73" spans="1:4" ht="12.75" hidden="1" customHeight="1" x14ac:dyDescent="0.2"/>
    <row r="74" spans="1:4" ht="12.75" hidden="1" customHeight="1" x14ac:dyDescent="0.2"/>
    <row r="75" spans="1:4" ht="12.75" hidden="1" customHeight="1" x14ac:dyDescent="0.2"/>
    <row r="76" spans="1:4" ht="12.75" hidden="1" customHeight="1" x14ac:dyDescent="0.2"/>
    <row r="77" spans="1:4" ht="12.75" hidden="1" customHeight="1" x14ac:dyDescent="0.2"/>
    <row r="78" spans="1:4" ht="12.75" hidden="1" customHeight="1" x14ac:dyDescent="0.2"/>
    <row r="79" spans="1:4" ht="12.75" hidden="1" customHeight="1" x14ac:dyDescent="0.2"/>
    <row r="80" spans="1:4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mergeCells count="3">
    <mergeCell ref="A6:D6"/>
    <mergeCell ref="A45:A63"/>
    <mergeCell ref="A64:A65"/>
  </mergeCells>
  <pageMargins left="0.7" right="0.7" top="0.75" bottom="0.75" header="0.3" footer="0.3"/>
  <drawing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L22"/>
  <sheetViews>
    <sheetView rightToLeft="1" workbookViewId="0"/>
  </sheetViews>
  <sheetFormatPr defaultRowHeight="12.75" customHeight="1" x14ac:dyDescent="0.2"/>
  <cols>
    <col min="2" max="2" width="32.7109375" bestFit="1" customWidth="1"/>
    <col min="3" max="3" width="41.5703125" bestFit="1" customWidth="1"/>
    <col min="4" max="4" width="15" bestFit="1" customWidth="1"/>
    <col min="5" max="6" width="13.7109375" bestFit="1" customWidth="1"/>
    <col min="7" max="7" width="12.42578125" bestFit="1" customWidth="1"/>
    <col min="8" max="8" width="10" bestFit="1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12957</v>
      </c>
    </row>
    <row r="6" spans="2:12" ht="12.75" customHeight="1" x14ac:dyDescent="0.2">
      <c r="B6" s="46" t="s">
        <v>1612</v>
      </c>
      <c r="C6" s="47"/>
      <c r="D6" s="47"/>
      <c r="E6" s="47"/>
      <c r="F6" s="47"/>
      <c r="G6" s="47"/>
      <c r="H6" s="47"/>
      <c r="I6" s="47"/>
      <c r="J6" s="47"/>
      <c r="K6" s="47"/>
      <c r="L6" s="48"/>
    </row>
    <row r="7" spans="2:12" ht="12.75" customHeight="1" x14ac:dyDescent="0.2">
      <c r="B7" s="49" t="s">
        <v>1613</v>
      </c>
      <c r="C7" s="50"/>
      <c r="D7" s="50"/>
      <c r="E7" s="50"/>
      <c r="F7" s="50"/>
      <c r="G7" s="50"/>
      <c r="H7" s="50"/>
      <c r="I7" s="50"/>
      <c r="J7" s="50"/>
      <c r="K7" s="50"/>
      <c r="L7" s="51"/>
    </row>
    <row r="8" spans="2:12" ht="12.75" customHeight="1" x14ac:dyDescent="0.2">
      <c r="B8" s="4" t="s">
        <v>71</v>
      </c>
      <c r="C8" s="4" t="s">
        <v>72</v>
      </c>
      <c r="D8" s="4" t="s">
        <v>136</v>
      </c>
      <c r="E8" s="4" t="s">
        <v>216</v>
      </c>
      <c r="F8" s="4" t="s">
        <v>76</v>
      </c>
      <c r="G8" s="4" t="s">
        <v>139</v>
      </c>
      <c r="H8" s="4" t="s">
        <v>140</v>
      </c>
      <c r="I8" s="4" t="s">
        <v>79</v>
      </c>
      <c r="J8" s="4" t="s">
        <v>142</v>
      </c>
      <c r="K8" s="4" t="s">
        <v>80</v>
      </c>
      <c r="L8" s="4" t="s">
        <v>218</v>
      </c>
    </row>
    <row r="9" spans="2:12" ht="12.75" customHeight="1" x14ac:dyDescent="0.2">
      <c r="B9" s="5"/>
      <c r="C9" s="5"/>
      <c r="D9" s="5"/>
      <c r="E9" s="5"/>
      <c r="F9" s="5"/>
      <c r="G9" s="6" t="s">
        <v>146</v>
      </c>
      <c r="H9" s="6" t="s">
        <v>147</v>
      </c>
      <c r="I9" s="6" t="s">
        <v>11</v>
      </c>
      <c r="J9" s="6" t="s">
        <v>12</v>
      </c>
      <c r="K9" s="6" t="s">
        <v>12</v>
      </c>
      <c r="L9" s="6" t="s">
        <v>12</v>
      </c>
    </row>
    <row r="10" spans="2:12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</row>
    <row r="11" spans="2:12" ht="12.75" customHeight="1" x14ac:dyDescent="0.2">
      <c r="B11" s="18" t="s">
        <v>1614</v>
      </c>
      <c r="C11" s="9"/>
      <c r="D11" s="9"/>
      <c r="E11" s="9"/>
      <c r="F11" s="9"/>
      <c r="G11" s="9"/>
      <c r="H11" s="9"/>
      <c r="I11" s="9"/>
      <c r="J11" s="9"/>
      <c r="K11" s="9"/>
      <c r="L11" s="9"/>
    </row>
    <row r="12" spans="2:12" ht="12.75" customHeight="1" x14ac:dyDescent="0.2">
      <c r="B12" s="18" t="s">
        <v>1615</v>
      </c>
      <c r="C12" s="9"/>
      <c r="D12" s="9"/>
      <c r="E12" s="9"/>
      <c r="F12" s="9"/>
      <c r="G12" s="9"/>
      <c r="H12" s="9"/>
      <c r="I12" s="9"/>
      <c r="J12" s="9"/>
      <c r="K12" s="9"/>
      <c r="L12" s="9"/>
    </row>
    <row r="13" spans="2:12" ht="12.75" customHeight="1" x14ac:dyDescent="0.2">
      <c r="B13" s="18" t="s">
        <v>1616</v>
      </c>
      <c r="C13" s="9"/>
      <c r="D13" s="9"/>
      <c r="E13" s="9"/>
      <c r="F13" s="9"/>
      <c r="G13" s="9"/>
      <c r="H13" s="9"/>
      <c r="I13" s="9"/>
      <c r="J13" s="9"/>
      <c r="K13" s="9"/>
      <c r="L13" s="9"/>
    </row>
    <row r="14" spans="2:12" ht="12.75" customHeight="1" x14ac:dyDescent="0.2">
      <c r="B14" s="18" t="s">
        <v>1617</v>
      </c>
      <c r="C14" s="9"/>
      <c r="D14" s="9"/>
      <c r="E14" s="9"/>
      <c r="F14" s="9"/>
      <c r="G14" s="9"/>
      <c r="H14" s="9"/>
      <c r="I14" s="9"/>
      <c r="J14" s="9"/>
      <c r="K14" s="9"/>
      <c r="L14" s="9"/>
    </row>
    <row r="15" spans="2:12" ht="12.75" customHeight="1" x14ac:dyDescent="0.2">
      <c r="B15" s="18" t="s">
        <v>1618</v>
      </c>
      <c r="C15" s="9"/>
      <c r="D15" s="9"/>
      <c r="E15" s="9"/>
      <c r="F15" s="9"/>
      <c r="G15" s="9"/>
      <c r="H15" s="9"/>
      <c r="I15" s="9"/>
      <c r="J15" s="9"/>
      <c r="K15" s="9"/>
      <c r="L15" s="9"/>
    </row>
    <row r="16" spans="2:12" ht="12.75" customHeight="1" x14ac:dyDescent="0.2">
      <c r="B16" s="18" t="s">
        <v>1619</v>
      </c>
      <c r="C16" s="9"/>
      <c r="D16" s="9"/>
      <c r="E16" s="9"/>
      <c r="F16" s="9"/>
      <c r="G16" s="9"/>
      <c r="H16" s="9"/>
      <c r="I16" s="9"/>
      <c r="J16" s="9"/>
      <c r="K16" s="9"/>
      <c r="L16" s="9"/>
    </row>
    <row r="17" spans="2:12" ht="12.75" customHeight="1" x14ac:dyDescent="0.2">
      <c r="B17" s="18" t="s">
        <v>1620</v>
      </c>
      <c r="C17" s="9"/>
      <c r="D17" s="9"/>
      <c r="E17" s="9"/>
      <c r="F17" s="9"/>
      <c r="G17" s="9"/>
      <c r="H17" s="9"/>
      <c r="I17" s="9"/>
      <c r="J17" s="9"/>
      <c r="K17" s="9"/>
      <c r="L17" s="9"/>
    </row>
    <row r="18" spans="2:12" ht="12.75" customHeight="1" x14ac:dyDescent="0.2">
      <c r="B18" s="18" t="s">
        <v>1621</v>
      </c>
      <c r="C18" s="9"/>
      <c r="D18" s="9"/>
      <c r="E18" s="9"/>
      <c r="F18" s="9"/>
      <c r="G18" s="9"/>
      <c r="H18" s="9"/>
      <c r="I18" s="9"/>
      <c r="J18" s="9"/>
      <c r="K18" s="9"/>
      <c r="L18" s="9"/>
    </row>
    <row r="19" spans="2:12" ht="12.75" customHeight="1" x14ac:dyDescent="0.2">
      <c r="B19" s="18" t="s">
        <v>1622</v>
      </c>
      <c r="C19" s="9"/>
      <c r="D19" s="9"/>
      <c r="E19" s="9"/>
      <c r="F19" s="9"/>
      <c r="G19" s="9"/>
      <c r="H19" s="9"/>
      <c r="I19" s="9"/>
      <c r="J19" s="9"/>
      <c r="K19" s="9"/>
      <c r="L19" s="9"/>
    </row>
    <row r="20" spans="2:12" ht="12.75" customHeight="1" x14ac:dyDescent="0.2">
      <c r="B20" s="18" t="s">
        <v>1623</v>
      </c>
      <c r="C20" s="9"/>
      <c r="D20" s="9"/>
      <c r="E20" s="9"/>
      <c r="F20" s="9"/>
      <c r="G20" s="9"/>
      <c r="H20" s="9"/>
      <c r="I20" s="9"/>
      <c r="J20" s="9"/>
      <c r="K20" s="9"/>
      <c r="L20" s="9"/>
    </row>
    <row r="21" spans="2:12" ht="12.75" customHeight="1" x14ac:dyDescent="0.2">
      <c r="B21" s="18" t="s">
        <v>1624</v>
      </c>
      <c r="C21" s="9"/>
      <c r="D21" s="9"/>
      <c r="E21" s="9"/>
      <c r="F21" s="9"/>
      <c r="G21" s="9"/>
      <c r="H21" s="9"/>
      <c r="I21" s="9"/>
      <c r="J21" s="9"/>
      <c r="K21" s="9"/>
      <c r="L21" s="9"/>
    </row>
    <row r="22" spans="2:12" ht="12.75" customHeight="1" x14ac:dyDescent="0.2">
      <c r="B22" s="18" t="s">
        <v>1625</v>
      </c>
      <c r="C22" s="9"/>
      <c r="D22" s="9"/>
      <c r="E22" s="9"/>
      <c r="F22" s="9"/>
      <c r="G22" s="9"/>
      <c r="H22" s="9"/>
      <c r="I22" s="9"/>
      <c r="J22" s="9"/>
      <c r="K22" s="9"/>
      <c r="L22" s="9"/>
    </row>
  </sheetData>
  <mergeCells count="2">
    <mergeCell ref="B6:L6"/>
    <mergeCell ref="B7:L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Z10000"/>
  <sheetViews>
    <sheetView rightToLeft="1" topLeftCell="E1" workbookViewId="0">
      <selection activeCell="L1" sqref="L1:XFD1048576"/>
    </sheetView>
  </sheetViews>
  <sheetFormatPr defaultColWidth="0" defaultRowHeight="12.75" customHeight="1" zeroHeight="1" x14ac:dyDescent="0.2"/>
  <cols>
    <col min="1" max="1" width="9.140625" customWidth="1"/>
    <col min="2" max="2" width="32.7109375" bestFit="1" customWidth="1"/>
    <col min="3" max="3" width="41.5703125" bestFit="1" customWidth="1"/>
    <col min="4" max="4" width="15" bestFit="1" customWidth="1"/>
    <col min="5" max="5" width="13.7109375" bestFit="1" customWidth="1"/>
    <col min="6" max="6" width="15" bestFit="1" customWidth="1"/>
    <col min="7" max="7" width="12.42578125" bestFit="1" customWidth="1"/>
    <col min="8" max="8" width="11.28515625" bestFit="1" customWidth="1"/>
    <col min="9" max="9" width="13.7109375" bestFit="1" customWidth="1"/>
    <col min="10" max="10" width="34" bestFit="1" customWidth="1"/>
    <col min="11" max="11" width="30.140625" bestFit="1" customWidth="1"/>
    <col min="53" max="16384" width="9.140625" hidden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12957</v>
      </c>
    </row>
    <row r="5" spans="2:11" ht="12.75" customHeight="1" x14ac:dyDescent="0.2"/>
    <row r="6" spans="2:11" ht="12.75" customHeight="1" thickBot="1" x14ac:dyDescent="0.25">
      <c r="B6" s="64" t="s">
        <v>1626</v>
      </c>
      <c r="C6" s="66" t="s">
        <v>2460</v>
      </c>
      <c r="D6" s="66" t="s">
        <v>2461</v>
      </c>
      <c r="E6" s="66" t="s">
        <v>2462</v>
      </c>
      <c r="F6" s="66" t="s">
        <v>2463</v>
      </c>
      <c r="G6" s="66" t="s">
        <v>2464</v>
      </c>
      <c r="H6" s="66" t="s">
        <v>2465</v>
      </c>
      <c r="I6" s="66" t="s">
        <v>2466</v>
      </c>
      <c r="J6" s="66" t="s">
        <v>2467</v>
      </c>
      <c r="K6" s="66" t="s">
        <v>2468</v>
      </c>
    </row>
    <row r="7" spans="2:11" ht="12.75" customHeight="1" thickBot="1" x14ac:dyDescent="0.25">
      <c r="B7" s="72" t="s">
        <v>1627</v>
      </c>
      <c r="C7" s="78" t="s">
        <v>2460</v>
      </c>
      <c r="D7" s="78" t="s">
        <v>2460</v>
      </c>
      <c r="E7" s="78" t="s">
        <v>2460</v>
      </c>
      <c r="F7" s="78" t="s">
        <v>2460</v>
      </c>
      <c r="G7" s="78" t="s">
        <v>2460</v>
      </c>
      <c r="H7" s="78" t="s">
        <v>2460</v>
      </c>
      <c r="I7" s="78" t="s">
        <v>2460</v>
      </c>
      <c r="J7" s="78" t="s">
        <v>2460</v>
      </c>
      <c r="K7" s="78" t="s">
        <v>2460</v>
      </c>
    </row>
    <row r="8" spans="2:11" ht="12.75" customHeight="1" x14ac:dyDescent="0.2">
      <c r="B8" s="57" t="s">
        <v>71</v>
      </c>
      <c r="C8" s="4" t="s">
        <v>72</v>
      </c>
      <c r="D8" s="4" t="s">
        <v>136</v>
      </c>
      <c r="E8" s="4" t="s">
        <v>216</v>
      </c>
      <c r="F8" s="4" t="s">
        <v>76</v>
      </c>
      <c r="G8" s="4" t="s">
        <v>139</v>
      </c>
      <c r="H8" s="4" t="s">
        <v>140</v>
      </c>
      <c r="I8" s="4" t="s">
        <v>79</v>
      </c>
      <c r="J8" s="4" t="s">
        <v>80</v>
      </c>
      <c r="K8" s="60" t="s">
        <v>218</v>
      </c>
    </row>
    <row r="9" spans="2:11" ht="12.75" customHeight="1" x14ac:dyDescent="0.2">
      <c r="B9" s="68" t="s">
        <v>2460</v>
      </c>
      <c r="C9" s="54" t="s">
        <v>2460</v>
      </c>
      <c r="D9" s="54" t="s">
        <v>2460</v>
      </c>
      <c r="E9" s="54" t="s">
        <v>2460</v>
      </c>
      <c r="F9" s="54" t="s">
        <v>2460</v>
      </c>
      <c r="G9" s="6" t="s">
        <v>146</v>
      </c>
      <c r="H9" s="6" t="s">
        <v>147</v>
      </c>
      <c r="I9" s="6" t="s">
        <v>11</v>
      </c>
      <c r="J9" s="6" t="s">
        <v>12</v>
      </c>
      <c r="K9" s="61" t="s">
        <v>12</v>
      </c>
    </row>
    <row r="10" spans="2:11" ht="12.75" customHeight="1" x14ac:dyDescent="0.2">
      <c r="B10" s="68" t="s">
        <v>2460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1" t="s">
        <v>88</v>
      </c>
    </row>
    <row r="11" spans="2:11" ht="12.75" customHeight="1" x14ac:dyDescent="0.2">
      <c r="B11" s="58" t="s">
        <v>1628</v>
      </c>
      <c r="C11" s="55" t="s">
        <v>2460</v>
      </c>
      <c r="D11" s="55" t="s">
        <v>2460</v>
      </c>
      <c r="E11" s="55" t="s">
        <v>2460</v>
      </c>
      <c r="F11" s="55" t="s">
        <v>2460</v>
      </c>
      <c r="G11" s="55" t="s">
        <v>2460</v>
      </c>
      <c r="H11" s="55" t="s">
        <v>2460</v>
      </c>
      <c r="I11" s="23">
        <v>3390.63922</v>
      </c>
      <c r="J11" s="20">
        <v>1</v>
      </c>
      <c r="K11" s="62">
        <v>5.348950614E-3</v>
      </c>
    </row>
    <row r="12" spans="2:11" ht="12.75" customHeight="1" x14ac:dyDescent="0.2">
      <c r="B12" s="58" t="s">
        <v>1629</v>
      </c>
      <c r="C12" s="55" t="s">
        <v>2460</v>
      </c>
      <c r="D12" s="55" t="s">
        <v>2460</v>
      </c>
      <c r="E12" s="55" t="s">
        <v>2460</v>
      </c>
      <c r="F12" s="55" t="s">
        <v>2460</v>
      </c>
      <c r="G12" s="55" t="s">
        <v>2460</v>
      </c>
      <c r="H12" s="55" t="s">
        <v>2460</v>
      </c>
      <c r="I12" s="55" t="s">
        <v>2460</v>
      </c>
      <c r="J12" s="55" t="s">
        <v>2460</v>
      </c>
      <c r="K12" s="69" t="s">
        <v>2460</v>
      </c>
    </row>
    <row r="13" spans="2:11" ht="12.75" customHeight="1" x14ac:dyDescent="0.2">
      <c r="B13" s="58" t="s">
        <v>1630</v>
      </c>
      <c r="C13" s="55" t="s">
        <v>2460</v>
      </c>
      <c r="D13" s="55" t="s">
        <v>2460</v>
      </c>
      <c r="E13" s="55" t="s">
        <v>2460</v>
      </c>
      <c r="F13" s="55" t="s">
        <v>2460</v>
      </c>
      <c r="G13" s="55" t="s">
        <v>2460</v>
      </c>
      <c r="H13" s="55" t="s">
        <v>2460</v>
      </c>
      <c r="I13" s="23">
        <v>3390.63922</v>
      </c>
      <c r="J13" s="20">
        <v>1</v>
      </c>
      <c r="K13" s="62">
        <v>5.348950614E-3</v>
      </c>
    </row>
    <row r="14" spans="2:11" ht="12.75" customHeight="1" x14ac:dyDescent="0.2">
      <c r="B14" s="59" t="s">
        <v>1631</v>
      </c>
      <c r="C14" s="14" t="s">
        <v>1632</v>
      </c>
      <c r="D14" s="14" t="s">
        <v>208</v>
      </c>
      <c r="E14" s="14" t="s">
        <v>1633</v>
      </c>
      <c r="F14" s="14" t="s">
        <v>50</v>
      </c>
      <c r="G14" s="24">
        <v>7</v>
      </c>
      <c r="H14" s="27">
        <v>204770</v>
      </c>
      <c r="I14" s="24">
        <v>179.76173</v>
      </c>
      <c r="J14" s="13">
        <v>5.3017062073999997E-2</v>
      </c>
      <c r="K14" s="63">
        <v>2.8358564600000001E-4</v>
      </c>
    </row>
    <row r="15" spans="2:11" ht="12.75" customHeight="1" x14ac:dyDescent="0.2">
      <c r="B15" s="59" t="s">
        <v>1634</v>
      </c>
      <c r="C15" s="14" t="s">
        <v>1635</v>
      </c>
      <c r="D15" s="14" t="s">
        <v>208</v>
      </c>
      <c r="E15" s="14" t="s">
        <v>1633</v>
      </c>
      <c r="F15" s="14" t="s">
        <v>50</v>
      </c>
      <c r="G15" s="24">
        <v>6</v>
      </c>
      <c r="H15" s="27">
        <v>3801200</v>
      </c>
      <c r="I15" s="24">
        <v>131.20562000000001</v>
      </c>
      <c r="J15" s="13">
        <v>3.8696426096999997E-2</v>
      </c>
      <c r="K15" s="63">
        <v>2.06985272E-4</v>
      </c>
    </row>
    <row r="16" spans="2:11" ht="12.75" customHeight="1" x14ac:dyDescent="0.2">
      <c r="B16" s="59" t="s">
        <v>1636</v>
      </c>
      <c r="C16" s="14" t="s">
        <v>1637</v>
      </c>
      <c r="D16" s="14" t="s">
        <v>208</v>
      </c>
      <c r="E16" s="14" t="s">
        <v>1633</v>
      </c>
      <c r="F16" s="14" t="s">
        <v>50</v>
      </c>
      <c r="G16" s="24">
        <v>13</v>
      </c>
      <c r="H16" s="27">
        <v>1702350</v>
      </c>
      <c r="I16" s="24">
        <v>542.38397999999995</v>
      </c>
      <c r="J16" s="13">
        <v>0.15996511123900001</v>
      </c>
      <c r="K16" s="63">
        <v>8.5564547999999996E-4</v>
      </c>
    </row>
    <row r="17" spans="2:11" ht="12.75" customHeight="1" x14ac:dyDescent="0.2">
      <c r="B17" s="59" t="s">
        <v>1638</v>
      </c>
      <c r="C17" s="14" t="s">
        <v>1639</v>
      </c>
      <c r="D17" s="14" t="s">
        <v>208</v>
      </c>
      <c r="E17" s="14" t="s">
        <v>1633</v>
      </c>
      <c r="F17" s="14" t="s">
        <v>50</v>
      </c>
      <c r="G17" s="24">
        <v>35</v>
      </c>
      <c r="H17" s="27">
        <v>103370</v>
      </c>
      <c r="I17" s="24">
        <v>272.29701999999997</v>
      </c>
      <c r="J17" s="13">
        <v>8.0308461718000004E-2</v>
      </c>
      <c r="K17" s="63">
        <v>4.2956599500000001E-4</v>
      </c>
    </row>
    <row r="18" spans="2:11" ht="12.75" customHeight="1" x14ac:dyDescent="0.2">
      <c r="B18" s="59" t="s">
        <v>1640</v>
      </c>
      <c r="C18" s="14" t="s">
        <v>1641</v>
      </c>
      <c r="D18" s="14" t="s">
        <v>208</v>
      </c>
      <c r="E18" s="14" t="s">
        <v>1633</v>
      </c>
      <c r="F18" s="14" t="s">
        <v>53</v>
      </c>
      <c r="G18" s="24">
        <v>1</v>
      </c>
      <c r="H18" s="27">
        <v>127040</v>
      </c>
      <c r="I18" s="24">
        <v>20.71855</v>
      </c>
      <c r="J18" s="13">
        <v>6.1105144650000004E-3</v>
      </c>
      <c r="K18" s="63">
        <v>3.26848401032227E-5</v>
      </c>
    </row>
    <row r="19" spans="2:11" ht="12.75" customHeight="1" x14ac:dyDescent="0.2">
      <c r="B19" s="59" t="s">
        <v>1642</v>
      </c>
      <c r="C19" s="14" t="s">
        <v>1643</v>
      </c>
      <c r="D19" s="14" t="s">
        <v>208</v>
      </c>
      <c r="E19" s="14" t="s">
        <v>1633</v>
      </c>
      <c r="F19" s="14" t="s">
        <v>50</v>
      </c>
      <c r="G19" s="24">
        <v>53</v>
      </c>
      <c r="H19" s="27">
        <v>482000</v>
      </c>
      <c r="I19" s="24">
        <v>1368.61167</v>
      </c>
      <c r="J19" s="13">
        <v>0.40364414530600001</v>
      </c>
      <c r="K19" s="63">
        <v>2.1590725989999999E-3</v>
      </c>
    </row>
    <row r="20" spans="2:11" ht="12.75" customHeight="1" x14ac:dyDescent="0.2">
      <c r="B20" s="59" t="s">
        <v>1644</v>
      </c>
      <c r="C20" s="14" t="s">
        <v>1645</v>
      </c>
      <c r="D20" s="14" t="s">
        <v>1646</v>
      </c>
      <c r="E20" s="14" t="s">
        <v>1633</v>
      </c>
      <c r="F20" s="14" t="s">
        <v>54</v>
      </c>
      <c r="G20" s="24">
        <v>2</v>
      </c>
      <c r="H20" s="27">
        <v>758500</v>
      </c>
      <c r="I20" s="24">
        <v>20.79252</v>
      </c>
      <c r="J20" s="13">
        <v>6.1323304100000002E-3</v>
      </c>
      <c r="K20" s="63">
        <v>3.2801532517625902E-5</v>
      </c>
    </row>
    <row r="21" spans="2:11" ht="12.75" customHeight="1" x14ac:dyDescent="0.2">
      <c r="B21" s="59" t="s">
        <v>1647</v>
      </c>
      <c r="C21" s="14" t="s">
        <v>1648</v>
      </c>
      <c r="D21" s="14" t="s">
        <v>208</v>
      </c>
      <c r="E21" s="14" t="s">
        <v>1633</v>
      </c>
      <c r="F21" s="14" t="s">
        <v>51</v>
      </c>
      <c r="G21" s="24">
        <v>57</v>
      </c>
      <c r="H21" s="27">
        <v>47980</v>
      </c>
      <c r="I21" s="24">
        <v>28.423870000000001</v>
      </c>
      <c r="J21" s="13">
        <v>8.3830417079999997E-3</v>
      </c>
      <c r="K21" s="63">
        <v>4.4840476098220497E-5</v>
      </c>
    </row>
    <row r="22" spans="2:11" ht="12.75" customHeight="1" x14ac:dyDescent="0.2">
      <c r="B22" s="59" t="s">
        <v>1649</v>
      </c>
      <c r="C22" s="14" t="s">
        <v>1650</v>
      </c>
      <c r="D22" s="14" t="s">
        <v>208</v>
      </c>
      <c r="E22" s="14" t="s">
        <v>1651</v>
      </c>
      <c r="F22" s="14" t="s">
        <v>59</v>
      </c>
      <c r="G22" s="24">
        <v>4</v>
      </c>
      <c r="H22" s="27">
        <v>3345000</v>
      </c>
      <c r="I22" s="24">
        <v>4.0184300000000004</v>
      </c>
      <c r="J22" s="13">
        <v>1.1851541069999999E-3</v>
      </c>
      <c r="K22" s="63">
        <v>6.3393307937086801E-6</v>
      </c>
    </row>
    <row r="23" spans="2:11" ht="12.75" customHeight="1" thickBot="1" x14ac:dyDescent="0.25">
      <c r="B23" s="59" t="s">
        <v>1652</v>
      </c>
      <c r="C23" s="14" t="s">
        <v>1653</v>
      </c>
      <c r="D23" s="14" t="s">
        <v>208</v>
      </c>
      <c r="E23" s="14" t="s">
        <v>1651</v>
      </c>
      <c r="F23" s="14" t="s">
        <v>59</v>
      </c>
      <c r="G23" s="24">
        <v>2</v>
      </c>
      <c r="H23" s="27">
        <v>236600</v>
      </c>
      <c r="I23" s="24">
        <v>5.8452299999999999</v>
      </c>
      <c r="J23" s="13">
        <v>1.723931571E-3</v>
      </c>
      <c r="K23" s="63">
        <v>9.2212248403754205E-6</v>
      </c>
    </row>
    <row r="24" spans="2:11" ht="12.75" customHeight="1" x14ac:dyDescent="0.2">
      <c r="B24" s="73" t="s">
        <v>1654</v>
      </c>
      <c r="C24" s="74" t="s">
        <v>1655</v>
      </c>
      <c r="D24" s="74" t="s">
        <v>208</v>
      </c>
      <c r="E24" s="74" t="s">
        <v>1651</v>
      </c>
      <c r="F24" s="74" t="s">
        <v>50</v>
      </c>
      <c r="G24" s="75">
        <v>45</v>
      </c>
      <c r="H24" s="81">
        <v>11801.56</v>
      </c>
      <c r="I24" s="75">
        <v>816.5806</v>
      </c>
      <c r="J24" s="76">
        <v>0.24083382129899999</v>
      </c>
      <c r="K24" s="77">
        <v>1.2882082159999999E-3</v>
      </c>
    </row>
    <row r="25" spans="2:11" ht="12.75" hidden="1" customHeight="1" x14ac:dyDescent="0.2"/>
    <row r="26" spans="2:11" ht="12.75" hidden="1" customHeight="1" x14ac:dyDescent="0.2"/>
    <row r="27" spans="2:11" ht="12.75" hidden="1" customHeight="1" x14ac:dyDescent="0.2"/>
    <row r="28" spans="2:11" ht="12.75" hidden="1" customHeight="1" x14ac:dyDescent="0.2"/>
    <row r="29" spans="2:11" ht="12.75" hidden="1" customHeight="1" x14ac:dyDescent="0.2"/>
    <row r="30" spans="2:11" ht="12.75" hidden="1" customHeight="1" x14ac:dyDescent="0.2"/>
    <row r="31" spans="2:11" ht="12.75" hidden="1" customHeight="1" x14ac:dyDescent="0.2"/>
    <row r="32" spans="2:11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Z10000"/>
  <sheetViews>
    <sheetView rightToLeft="1" topLeftCell="J1" workbookViewId="0">
      <selection activeCell="R1" sqref="R1:XFD1048576"/>
    </sheetView>
  </sheetViews>
  <sheetFormatPr defaultColWidth="0" defaultRowHeight="12.75" customHeight="1" zeroHeight="1" x14ac:dyDescent="0.2"/>
  <cols>
    <col min="1" max="1" width="9.140625" customWidth="1"/>
    <col min="2" max="2" width="49" bestFit="1" customWidth="1"/>
    <col min="3" max="3" width="24" customWidth="1"/>
    <col min="4" max="4" width="11" bestFit="1" customWidth="1"/>
    <col min="5" max="6" width="10.85546875" customWidth="1"/>
    <col min="7" max="7" width="12.85546875" bestFit="1" customWidth="1"/>
    <col min="8" max="8" width="13.140625" bestFit="1" customWidth="1"/>
    <col min="9" max="9" width="10.85546875" customWidth="1"/>
    <col min="10" max="10" width="11.7109375" bestFit="1" customWidth="1"/>
    <col min="11" max="11" width="13.28515625" bestFit="1" customWidth="1"/>
    <col min="12" max="14" width="12" customWidth="1"/>
    <col min="15" max="15" width="21.7109375" bestFit="1" customWidth="1"/>
    <col min="16" max="16" width="25.28515625" bestFit="1" customWidth="1"/>
    <col min="17" max="17" width="22.85546875" bestFit="1" customWidth="1"/>
    <col min="53" max="16384" width="9.140625" hidden="1"/>
  </cols>
  <sheetData>
    <row r="1" spans="2:17" ht="12.75" customHeight="1" x14ac:dyDescent="0.2">
      <c r="B1" s="1" t="s">
        <v>69</v>
      </c>
      <c r="C1" s="1" t="s">
        <v>1</v>
      </c>
    </row>
    <row r="2" spans="2:17" ht="12.75" customHeight="1" x14ac:dyDescent="0.2">
      <c r="B2" s="1" t="s">
        <v>2</v>
      </c>
      <c r="C2" s="1" t="s">
        <v>3</v>
      </c>
    </row>
    <row r="3" spans="2:17" ht="12.75" customHeight="1" x14ac:dyDescent="0.2">
      <c r="B3" s="1" t="s">
        <v>4</v>
      </c>
      <c r="C3" s="1" t="s">
        <v>5</v>
      </c>
    </row>
    <row r="4" spans="2:17" ht="12.75" customHeight="1" x14ac:dyDescent="0.2">
      <c r="B4" s="1" t="s">
        <v>6</v>
      </c>
      <c r="C4" s="2">
        <v>12957</v>
      </c>
    </row>
    <row r="5" spans="2:17" ht="12.75" customHeight="1" x14ac:dyDescent="0.2"/>
    <row r="6" spans="2:17" ht="12.75" customHeight="1" thickBot="1" x14ac:dyDescent="0.25">
      <c r="B6" s="64" t="s">
        <v>1656</v>
      </c>
      <c r="C6" s="66" t="s">
        <v>2460</v>
      </c>
      <c r="D6" s="66" t="s">
        <v>2461</v>
      </c>
      <c r="E6" s="66" t="s">
        <v>2462</v>
      </c>
      <c r="F6" s="66" t="s">
        <v>2463</v>
      </c>
      <c r="G6" s="66" t="s">
        <v>2464</v>
      </c>
      <c r="H6" s="66" t="s">
        <v>2465</v>
      </c>
      <c r="I6" s="66" t="s">
        <v>2466</v>
      </c>
      <c r="J6" s="66" t="s">
        <v>2467</v>
      </c>
      <c r="K6" s="66" t="s">
        <v>2468</v>
      </c>
      <c r="L6" s="66" t="s">
        <v>2469</v>
      </c>
      <c r="M6" s="66" t="s">
        <v>2470</v>
      </c>
      <c r="N6" s="66" t="s">
        <v>2471</v>
      </c>
      <c r="O6" s="66" t="s">
        <v>2472</v>
      </c>
      <c r="P6" s="66" t="s">
        <v>2473</v>
      </c>
      <c r="Q6" s="66" t="s">
        <v>2474</v>
      </c>
    </row>
    <row r="7" spans="2:17" ht="12.75" customHeight="1" thickBot="1" x14ac:dyDescent="0.25">
      <c r="B7" s="72" t="s">
        <v>1657</v>
      </c>
      <c r="C7" s="78" t="s">
        <v>2460</v>
      </c>
      <c r="D7" s="78" t="s">
        <v>2460</v>
      </c>
      <c r="E7" s="78" t="s">
        <v>2460</v>
      </c>
      <c r="F7" s="78" t="s">
        <v>2460</v>
      </c>
      <c r="G7" s="78" t="s">
        <v>2460</v>
      </c>
      <c r="H7" s="78" t="s">
        <v>2460</v>
      </c>
      <c r="I7" s="78" t="s">
        <v>2460</v>
      </c>
      <c r="J7" s="78" t="s">
        <v>2460</v>
      </c>
      <c r="K7" s="78" t="s">
        <v>2460</v>
      </c>
      <c r="L7" s="78" t="s">
        <v>2460</v>
      </c>
      <c r="M7" s="78" t="s">
        <v>2460</v>
      </c>
      <c r="N7" s="78" t="s">
        <v>2460</v>
      </c>
      <c r="O7" s="78" t="s">
        <v>2460</v>
      </c>
      <c r="P7" s="78" t="s">
        <v>2460</v>
      </c>
      <c r="Q7" s="78" t="s">
        <v>2460</v>
      </c>
    </row>
    <row r="8" spans="2:17" ht="12.75" customHeight="1" x14ac:dyDescent="0.2">
      <c r="B8" s="57" t="s">
        <v>71</v>
      </c>
      <c r="C8" s="4" t="s">
        <v>72</v>
      </c>
      <c r="D8" s="4" t="s">
        <v>1658</v>
      </c>
      <c r="E8" s="4" t="s">
        <v>74</v>
      </c>
      <c r="F8" s="4" t="s">
        <v>75</v>
      </c>
      <c r="G8" s="4" t="s">
        <v>137</v>
      </c>
      <c r="H8" s="4" t="s">
        <v>138</v>
      </c>
      <c r="I8" s="4" t="s">
        <v>76</v>
      </c>
      <c r="J8" s="4" t="s">
        <v>77</v>
      </c>
      <c r="K8" s="4" t="s">
        <v>237</v>
      </c>
      <c r="L8" s="4" t="s">
        <v>139</v>
      </c>
      <c r="M8" s="4" t="s">
        <v>140</v>
      </c>
      <c r="N8" s="4" t="s">
        <v>79</v>
      </c>
      <c r="O8" s="4" t="s">
        <v>142</v>
      </c>
      <c r="P8" s="4" t="s">
        <v>80</v>
      </c>
      <c r="Q8" s="60" t="s">
        <v>218</v>
      </c>
    </row>
    <row r="9" spans="2:17" ht="12.75" customHeight="1" x14ac:dyDescent="0.2">
      <c r="B9" s="68" t="s">
        <v>2460</v>
      </c>
      <c r="C9" s="54" t="s">
        <v>2460</v>
      </c>
      <c r="D9" s="54" t="s">
        <v>2460</v>
      </c>
      <c r="E9" s="54" t="s">
        <v>2460</v>
      </c>
      <c r="F9" s="54" t="s">
        <v>2460</v>
      </c>
      <c r="G9" s="6" t="s">
        <v>144</v>
      </c>
      <c r="H9" s="6" t="s">
        <v>145</v>
      </c>
      <c r="I9" s="54" t="s">
        <v>2460</v>
      </c>
      <c r="J9" s="6" t="s">
        <v>12</v>
      </c>
      <c r="K9" s="6" t="s">
        <v>12</v>
      </c>
      <c r="L9" s="6" t="s">
        <v>146</v>
      </c>
      <c r="M9" s="6" t="s">
        <v>147</v>
      </c>
      <c r="N9" s="6" t="s">
        <v>11</v>
      </c>
      <c r="O9" s="6" t="s">
        <v>12</v>
      </c>
      <c r="P9" s="6" t="s">
        <v>12</v>
      </c>
      <c r="Q9" s="61" t="s">
        <v>12</v>
      </c>
    </row>
    <row r="10" spans="2:17" ht="12.75" customHeight="1" x14ac:dyDescent="0.2">
      <c r="B10" s="68" t="s">
        <v>2460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  <c r="Q10" s="61" t="s">
        <v>152</v>
      </c>
    </row>
    <row r="11" spans="2:17" ht="12.75" customHeight="1" x14ac:dyDescent="0.2">
      <c r="B11" s="58" t="s">
        <v>1659</v>
      </c>
      <c r="C11" s="55" t="s">
        <v>2460</v>
      </c>
      <c r="D11" s="55" t="s">
        <v>2460</v>
      </c>
      <c r="E11" s="55" t="s">
        <v>2460</v>
      </c>
      <c r="F11" s="55" t="s">
        <v>2460</v>
      </c>
      <c r="G11" s="55" t="s">
        <v>2460</v>
      </c>
      <c r="H11" s="23">
        <v>5.6366510964968963</v>
      </c>
      <c r="I11" s="55" t="s">
        <v>2460</v>
      </c>
      <c r="J11" s="55" t="s">
        <v>2460</v>
      </c>
      <c r="K11" s="55" t="s">
        <v>2460</v>
      </c>
      <c r="L11" s="55" t="s">
        <v>2460</v>
      </c>
      <c r="M11" s="55" t="s">
        <v>2460</v>
      </c>
      <c r="N11" s="23">
        <f>+N12</f>
        <v>1322.5663400000001</v>
      </c>
      <c r="O11" s="55" t="s">
        <v>2460</v>
      </c>
      <c r="P11" s="20">
        <f t="shared" ref="P11:Q13" si="0">+P12</f>
        <v>1</v>
      </c>
      <c r="Q11" s="62">
        <f t="shared" si="0"/>
        <v>2.086724760387816E-3</v>
      </c>
    </row>
    <row r="12" spans="2:17" ht="12.75" customHeight="1" x14ac:dyDescent="0.2">
      <c r="B12" s="58" t="s">
        <v>1660</v>
      </c>
      <c r="C12" s="55" t="s">
        <v>2460</v>
      </c>
      <c r="D12" s="55" t="s">
        <v>2460</v>
      </c>
      <c r="E12" s="55" t="s">
        <v>2460</v>
      </c>
      <c r="F12" s="55" t="s">
        <v>2460</v>
      </c>
      <c r="G12" s="55" t="s">
        <v>2460</v>
      </c>
      <c r="H12" s="23">
        <v>5.6366510964968963</v>
      </c>
      <c r="I12" s="55" t="s">
        <v>2460</v>
      </c>
      <c r="J12" s="55" t="s">
        <v>2460</v>
      </c>
      <c r="K12" s="55" t="s">
        <v>2460</v>
      </c>
      <c r="L12" s="55" t="s">
        <v>2460</v>
      </c>
      <c r="M12" s="55" t="s">
        <v>2460</v>
      </c>
      <c r="N12" s="23">
        <f t="shared" ref="N12:N13" si="1">+N13</f>
        <v>1322.5663400000001</v>
      </c>
      <c r="O12" s="55" t="s">
        <v>2460</v>
      </c>
      <c r="P12" s="20">
        <f t="shared" si="0"/>
        <v>1</v>
      </c>
      <c r="Q12" s="62">
        <f t="shared" si="0"/>
        <v>2.086724760387816E-3</v>
      </c>
    </row>
    <row r="13" spans="2:17" ht="12.75" customHeight="1" x14ac:dyDescent="0.2">
      <c r="B13" s="58" t="s">
        <v>1661</v>
      </c>
      <c r="C13" s="55" t="s">
        <v>2460</v>
      </c>
      <c r="D13" s="55" t="s">
        <v>2460</v>
      </c>
      <c r="E13" s="55" t="s">
        <v>2460</v>
      </c>
      <c r="F13" s="55" t="s">
        <v>2460</v>
      </c>
      <c r="G13" s="55" t="s">
        <v>2460</v>
      </c>
      <c r="H13" s="23">
        <v>5.6366510964968963</v>
      </c>
      <c r="I13" s="55" t="s">
        <v>2460</v>
      </c>
      <c r="J13" s="55" t="s">
        <v>2460</v>
      </c>
      <c r="K13" s="55" t="s">
        <v>2460</v>
      </c>
      <c r="L13" s="55" t="s">
        <v>2460</v>
      </c>
      <c r="M13" s="55" t="s">
        <v>2460</v>
      </c>
      <c r="N13" s="23">
        <f t="shared" si="1"/>
        <v>1322.5663400000001</v>
      </c>
      <c r="O13" s="55" t="s">
        <v>2460</v>
      </c>
      <c r="P13" s="20">
        <f t="shared" si="0"/>
        <v>1</v>
      </c>
      <c r="Q13" s="62">
        <f t="shared" si="0"/>
        <v>2.086724760387816E-3</v>
      </c>
    </row>
    <row r="14" spans="2:17" ht="12.75" customHeight="1" x14ac:dyDescent="0.2">
      <c r="B14" s="84" t="s">
        <v>2460</v>
      </c>
      <c r="C14" s="55" t="s">
        <v>2460</v>
      </c>
      <c r="D14" s="55" t="s">
        <v>2460</v>
      </c>
      <c r="E14" s="55" t="s">
        <v>2460</v>
      </c>
      <c r="F14" s="55" t="s">
        <v>2460</v>
      </c>
      <c r="G14" s="55" t="s">
        <v>2460</v>
      </c>
      <c r="H14" s="55" t="s">
        <v>2460</v>
      </c>
      <c r="I14" s="55" t="s">
        <v>2460</v>
      </c>
      <c r="J14" s="55" t="s">
        <v>2460</v>
      </c>
      <c r="K14" s="55" t="s">
        <v>2460</v>
      </c>
      <c r="L14" s="55" t="s">
        <v>2460</v>
      </c>
      <c r="M14" s="55" t="s">
        <v>2460</v>
      </c>
      <c r="N14" s="23">
        <f>SUM(N15:N16)</f>
        <v>1322.5663400000001</v>
      </c>
      <c r="O14" s="55" t="s">
        <v>2460</v>
      </c>
      <c r="P14" s="20">
        <f t="shared" ref="P14:Q14" si="2">SUM(P15:P16)</f>
        <v>1</v>
      </c>
      <c r="Q14" s="62">
        <f t="shared" si="2"/>
        <v>2.086724760387816E-3</v>
      </c>
    </row>
    <row r="15" spans="2:17" ht="12.75" customHeight="1" x14ac:dyDescent="0.2">
      <c r="B15" s="59" t="s">
        <v>1662</v>
      </c>
      <c r="C15" s="14" t="s">
        <v>1663</v>
      </c>
      <c r="D15" s="14" t="s">
        <v>65</v>
      </c>
      <c r="E15" s="14" t="s">
        <v>95</v>
      </c>
      <c r="F15" s="14" t="s">
        <v>96</v>
      </c>
      <c r="G15" s="55" t="s">
        <v>2460</v>
      </c>
      <c r="H15" s="25">
        <v>3.5</v>
      </c>
      <c r="I15" s="14" t="s">
        <v>49</v>
      </c>
      <c r="J15" s="13">
        <v>5.0000000000000001E-4</v>
      </c>
      <c r="K15" s="13">
        <v>2.12E-2</v>
      </c>
      <c r="L15" s="24">
        <v>1088638.33</v>
      </c>
      <c r="M15" s="24">
        <v>103.01</v>
      </c>
      <c r="N15" s="24">
        <v>1121.40634</v>
      </c>
      <c r="O15" s="13">
        <v>9.2209216000000002E-4</v>
      </c>
      <c r="P15" s="13">
        <f>+N15/$N$11</f>
        <v>0.84790176952484664</v>
      </c>
      <c r="Q15" s="63">
        <f>+N15/'סכום נכסי הקרן'!$C$42</f>
        <v>1.7693376168441406E-3</v>
      </c>
    </row>
    <row r="16" spans="2:17" ht="12.75" customHeight="1" x14ac:dyDescent="0.2">
      <c r="B16" s="79" t="s">
        <v>1005</v>
      </c>
      <c r="C16" s="33" t="s">
        <v>1006</v>
      </c>
      <c r="D16" s="33" t="s">
        <v>65</v>
      </c>
      <c r="E16" s="33" t="s">
        <v>229</v>
      </c>
      <c r="F16" s="33" t="s">
        <v>230</v>
      </c>
      <c r="G16" s="34">
        <v>45260</v>
      </c>
      <c r="H16" s="35">
        <v>9.92</v>
      </c>
      <c r="I16" s="33" t="s">
        <v>49</v>
      </c>
      <c r="J16" s="36">
        <v>4.9099999999999998E-2</v>
      </c>
      <c r="K16" s="36">
        <v>4.9099999999999998E-2</v>
      </c>
      <c r="L16" s="37">
        <v>200000</v>
      </c>
      <c r="M16" s="37">
        <v>100.58</v>
      </c>
      <c r="N16" s="37">
        <v>201.16</v>
      </c>
      <c r="O16" s="36">
        <v>3.7798608999999999E-4</v>
      </c>
      <c r="P16" s="13">
        <f>+N16/$N$11</f>
        <v>0.15209823047515331</v>
      </c>
      <c r="Q16" s="63">
        <f>+N16/'סכום נכסי הקרן'!$C$42</f>
        <v>3.1738714354367513E-4</v>
      </c>
    </row>
    <row r="17" spans="2:17" ht="12.75" customHeight="1" x14ac:dyDescent="0.2">
      <c r="B17" s="58" t="s">
        <v>1664</v>
      </c>
      <c r="C17" s="55" t="s">
        <v>2460</v>
      </c>
      <c r="D17" s="55" t="s">
        <v>2460</v>
      </c>
      <c r="E17" s="55" t="s">
        <v>2460</v>
      </c>
      <c r="F17" s="55" t="s">
        <v>2460</v>
      </c>
      <c r="G17" s="55" t="s">
        <v>2460</v>
      </c>
      <c r="H17" s="55" t="s">
        <v>2460</v>
      </c>
      <c r="I17" s="55" t="s">
        <v>2460</v>
      </c>
      <c r="J17" s="55" t="s">
        <v>2460</v>
      </c>
      <c r="K17" s="55" t="s">
        <v>2460</v>
      </c>
      <c r="L17" s="55" t="s">
        <v>2460</v>
      </c>
      <c r="M17" s="55" t="s">
        <v>2460</v>
      </c>
      <c r="N17" s="55" t="s">
        <v>2460</v>
      </c>
      <c r="O17" s="55" t="s">
        <v>2460</v>
      </c>
      <c r="P17" s="55" t="s">
        <v>2460</v>
      </c>
      <c r="Q17" s="69" t="s">
        <v>2460</v>
      </c>
    </row>
    <row r="18" spans="2:17" ht="12.75" customHeight="1" x14ac:dyDescent="0.2">
      <c r="B18" s="84" t="s">
        <v>2460</v>
      </c>
      <c r="C18" s="55" t="s">
        <v>2460</v>
      </c>
      <c r="D18" s="55" t="s">
        <v>2460</v>
      </c>
      <c r="E18" s="55" t="s">
        <v>2460</v>
      </c>
      <c r="F18" s="55" t="s">
        <v>2460</v>
      </c>
      <c r="G18" s="55" t="s">
        <v>2460</v>
      </c>
      <c r="H18" s="55" t="s">
        <v>2460</v>
      </c>
      <c r="I18" s="55" t="s">
        <v>2460</v>
      </c>
      <c r="J18" s="55" t="s">
        <v>2460</v>
      </c>
      <c r="K18" s="55" t="s">
        <v>2460</v>
      </c>
      <c r="L18" s="55" t="s">
        <v>2460</v>
      </c>
      <c r="M18" s="55" t="s">
        <v>2460</v>
      </c>
      <c r="N18" s="55" t="s">
        <v>2460</v>
      </c>
      <c r="O18" s="55" t="s">
        <v>2460</v>
      </c>
      <c r="P18" s="20">
        <v>1</v>
      </c>
      <c r="Q18" s="62">
        <v>1.769090352E-3</v>
      </c>
    </row>
    <row r="19" spans="2:17" ht="12.75" customHeight="1" x14ac:dyDescent="0.2">
      <c r="B19" s="58" t="s">
        <v>1665</v>
      </c>
      <c r="C19" s="55" t="s">
        <v>2460</v>
      </c>
      <c r="D19" s="55" t="s">
        <v>2460</v>
      </c>
      <c r="E19" s="55" t="s">
        <v>2460</v>
      </c>
      <c r="F19" s="55" t="s">
        <v>2460</v>
      </c>
      <c r="G19" s="55" t="s">
        <v>2460</v>
      </c>
      <c r="H19" s="55" t="s">
        <v>2460</v>
      </c>
      <c r="I19" s="55" t="s">
        <v>2460</v>
      </c>
      <c r="J19" s="55" t="s">
        <v>2460</v>
      </c>
      <c r="K19" s="55" t="s">
        <v>2460</v>
      </c>
      <c r="L19" s="55" t="s">
        <v>2460</v>
      </c>
      <c r="M19" s="55" t="s">
        <v>2460</v>
      </c>
      <c r="N19" s="55" t="s">
        <v>2460</v>
      </c>
      <c r="O19" s="55" t="s">
        <v>2460</v>
      </c>
      <c r="P19" s="55" t="s">
        <v>2460</v>
      </c>
      <c r="Q19" s="69" t="s">
        <v>2460</v>
      </c>
    </row>
    <row r="20" spans="2:17" ht="12.75" customHeight="1" x14ac:dyDescent="0.2">
      <c r="B20" s="58" t="s">
        <v>1666</v>
      </c>
      <c r="C20" s="55" t="s">
        <v>2460</v>
      </c>
      <c r="D20" s="55" t="s">
        <v>2460</v>
      </c>
      <c r="E20" s="55" t="s">
        <v>2460</v>
      </c>
      <c r="F20" s="55" t="s">
        <v>2460</v>
      </c>
      <c r="G20" s="55" t="s">
        <v>2460</v>
      </c>
      <c r="H20" s="55" t="s">
        <v>2460</v>
      </c>
      <c r="I20" s="55" t="s">
        <v>2460</v>
      </c>
      <c r="J20" s="55" t="s">
        <v>2460</v>
      </c>
      <c r="K20" s="55" t="s">
        <v>2460</v>
      </c>
      <c r="L20" s="55" t="s">
        <v>2460</v>
      </c>
      <c r="M20" s="55" t="s">
        <v>2460</v>
      </c>
      <c r="N20" s="55" t="s">
        <v>2460</v>
      </c>
      <c r="O20" s="55" t="s">
        <v>2460</v>
      </c>
      <c r="P20" s="55" t="s">
        <v>2460</v>
      </c>
      <c r="Q20" s="69" t="s">
        <v>2460</v>
      </c>
    </row>
    <row r="21" spans="2:17" ht="12.75" customHeight="1" x14ac:dyDescent="0.2">
      <c r="B21" s="58" t="s">
        <v>1667</v>
      </c>
      <c r="C21" s="55" t="s">
        <v>2460</v>
      </c>
      <c r="D21" s="55" t="s">
        <v>2460</v>
      </c>
      <c r="E21" s="55" t="s">
        <v>2460</v>
      </c>
      <c r="F21" s="55" t="s">
        <v>2460</v>
      </c>
      <c r="G21" s="55" t="s">
        <v>2460</v>
      </c>
      <c r="H21" s="55" t="s">
        <v>2460</v>
      </c>
      <c r="I21" s="55" t="s">
        <v>2460</v>
      </c>
      <c r="J21" s="55" t="s">
        <v>2460</v>
      </c>
      <c r="K21" s="55" t="s">
        <v>2460</v>
      </c>
      <c r="L21" s="55" t="s">
        <v>2460</v>
      </c>
      <c r="M21" s="55" t="s">
        <v>2460</v>
      </c>
      <c r="N21" s="55" t="s">
        <v>2460</v>
      </c>
      <c r="O21" s="55" t="s">
        <v>2460</v>
      </c>
      <c r="P21" s="55" t="s">
        <v>2460</v>
      </c>
      <c r="Q21" s="69" t="s">
        <v>2460</v>
      </c>
    </row>
    <row r="22" spans="2:17" ht="12.75" customHeight="1" x14ac:dyDescent="0.2">
      <c r="B22" s="58" t="s">
        <v>1668</v>
      </c>
      <c r="C22" s="55" t="s">
        <v>2460</v>
      </c>
      <c r="D22" s="55" t="s">
        <v>2460</v>
      </c>
      <c r="E22" s="55" t="s">
        <v>2460</v>
      </c>
      <c r="F22" s="55" t="s">
        <v>2460</v>
      </c>
      <c r="G22" s="55" t="s">
        <v>2460</v>
      </c>
      <c r="H22" s="55" t="s">
        <v>2460</v>
      </c>
      <c r="I22" s="55" t="s">
        <v>2460</v>
      </c>
      <c r="J22" s="55" t="s">
        <v>2460</v>
      </c>
      <c r="K22" s="55" t="s">
        <v>2460</v>
      </c>
      <c r="L22" s="55" t="s">
        <v>2460</v>
      </c>
      <c r="M22" s="55" t="s">
        <v>2460</v>
      </c>
      <c r="N22" s="55" t="s">
        <v>2460</v>
      </c>
      <c r="O22" s="55" t="s">
        <v>2460</v>
      </c>
      <c r="P22" s="55" t="s">
        <v>2460</v>
      </c>
      <c r="Q22" s="69" t="s">
        <v>2460</v>
      </c>
    </row>
    <row r="23" spans="2:17" ht="12.75" customHeight="1" x14ac:dyDescent="0.2">
      <c r="B23" s="58" t="s">
        <v>1669</v>
      </c>
      <c r="C23" s="55" t="s">
        <v>2460</v>
      </c>
      <c r="D23" s="55" t="s">
        <v>2460</v>
      </c>
      <c r="E23" s="55" t="s">
        <v>2460</v>
      </c>
      <c r="F23" s="55" t="s">
        <v>2460</v>
      </c>
      <c r="G23" s="55" t="s">
        <v>2460</v>
      </c>
      <c r="H23" s="55" t="s">
        <v>2460</v>
      </c>
      <c r="I23" s="55" t="s">
        <v>2460</v>
      </c>
      <c r="J23" s="55" t="s">
        <v>2460</v>
      </c>
      <c r="K23" s="55" t="s">
        <v>2460</v>
      </c>
      <c r="L23" s="55" t="s">
        <v>2460</v>
      </c>
      <c r="M23" s="55" t="s">
        <v>2460</v>
      </c>
      <c r="N23" s="55" t="s">
        <v>2460</v>
      </c>
      <c r="O23" s="55" t="s">
        <v>2460</v>
      </c>
      <c r="P23" s="55" t="s">
        <v>2460</v>
      </c>
      <c r="Q23" s="69" t="s">
        <v>2460</v>
      </c>
    </row>
    <row r="24" spans="2:17" ht="12.75" customHeight="1" x14ac:dyDescent="0.2">
      <c r="B24" s="58" t="s">
        <v>1670</v>
      </c>
      <c r="C24" s="55" t="s">
        <v>2460</v>
      </c>
      <c r="D24" s="55" t="s">
        <v>2460</v>
      </c>
      <c r="E24" s="55" t="s">
        <v>2460</v>
      </c>
      <c r="F24" s="55" t="s">
        <v>2460</v>
      </c>
      <c r="G24" s="55" t="s">
        <v>2460</v>
      </c>
      <c r="H24" s="55" t="s">
        <v>2460</v>
      </c>
      <c r="I24" s="55" t="s">
        <v>2460</v>
      </c>
      <c r="J24" s="55" t="s">
        <v>2460</v>
      </c>
      <c r="K24" s="55" t="s">
        <v>2460</v>
      </c>
      <c r="L24" s="55" t="s">
        <v>2460</v>
      </c>
      <c r="M24" s="55" t="s">
        <v>2460</v>
      </c>
      <c r="N24" s="55" t="s">
        <v>2460</v>
      </c>
      <c r="O24" s="55" t="s">
        <v>2460</v>
      </c>
      <c r="P24" s="55" t="s">
        <v>2460</v>
      </c>
      <c r="Q24" s="69" t="s">
        <v>2460</v>
      </c>
    </row>
    <row r="25" spans="2:17" ht="12.75" customHeight="1" x14ac:dyDescent="0.2">
      <c r="B25" s="58" t="s">
        <v>1671</v>
      </c>
      <c r="C25" s="55" t="s">
        <v>2460</v>
      </c>
      <c r="D25" s="55" t="s">
        <v>2460</v>
      </c>
      <c r="E25" s="55" t="s">
        <v>2460</v>
      </c>
      <c r="F25" s="55" t="s">
        <v>2460</v>
      </c>
      <c r="G25" s="55" t="s">
        <v>2460</v>
      </c>
      <c r="H25" s="55" t="s">
        <v>2460</v>
      </c>
      <c r="I25" s="55" t="s">
        <v>2460</v>
      </c>
      <c r="J25" s="55" t="s">
        <v>2460</v>
      </c>
      <c r="K25" s="55" t="s">
        <v>2460</v>
      </c>
      <c r="L25" s="55" t="s">
        <v>2460</v>
      </c>
      <c r="M25" s="55" t="s">
        <v>2460</v>
      </c>
      <c r="N25" s="55" t="s">
        <v>2460</v>
      </c>
      <c r="O25" s="55" t="s">
        <v>2460</v>
      </c>
      <c r="P25" s="55" t="s">
        <v>2460</v>
      </c>
      <c r="Q25" s="69" t="s">
        <v>2460</v>
      </c>
    </row>
    <row r="26" spans="2:17" ht="12.75" customHeight="1" x14ac:dyDescent="0.2">
      <c r="B26" s="84" t="s">
        <v>2460</v>
      </c>
      <c r="C26" s="55" t="s">
        <v>2460</v>
      </c>
      <c r="D26" s="55" t="s">
        <v>2460</v>
      </c>
      <c r="E26" s="55" t="s">
        <v>2460</v>
      </c>
      <c r="F26" s="55" t="s">
        <v>2460</v>
      </c>
      <c r="G26" s="55" t="s">
        <v>2460</v>
      </c>
      <c r="H26" s="55" t="s">
        <v>2460</v>
      </c>
      <c r="I26" s="55" t="s">
        <v>2460</v>
      </c>
      <c r="J26" s="55" t="s">
        <v>2460</v>
      </c>
      <c r="K26" s="55" t="s">
        <v>2460</v>
      </c>
      <c r="L26" s="55" t="s">
        <v>2460</v>
      </c>
      <c r="M26" s="55" t="s">
        <v>2460</v>
      </c>
      <c r="N26" s="55" t="s">
        <v>2460</v>
      </c>
      <c r="O26" s="55" t="s">
        <v>2460</v>
      </c>
      <c r="P26" s="55" t="s">
        <v>2460</v>
      </c>
      <c r="Q26" s="69" t="s">
        <v>2460</v>
      </c>
    </row>
    <row r="27" spans="2:17" ht="12.75" customHeight="1" x14ac:dyDescent="0.2">
      <c r="B27" s="58" t="s">
        <v>1672</v>
      </c>
      <c r="C27" s="55" t="s">
        <v>2460</v>
      </c>
      <c r="D27" s="55" t="s">
        <v>2460</v>
      </c>
      <c r="E27" s="55" t="s">
        <v>2460</v>
      </c>
      <c r="F27" s="55" t="s">
        <v>2460</v>
      </c>
      <c r="G27" s="55" t="s">
        <v>2460</v>
      </c>
      <c r="H27" s="55" t="s">
        <v>2460</v>
      </c>
      <c r="I27" s="55" t="s">
        <v>2460</v>
      </c>
      <c r="J27" s="55" t="s">
        <v>2460</v>
      </c>
      <c r="K27" s="55" t="s">
        <v>2460</v>
      </c>
      <c r="L27" s="55" t="s">
        <v>2460</v>
      </c>
      <c r="M27" s="55" t="s">
        <v>2460</v>
      </c>
      <c r="N27" s="55" t="s">
        <v>2460</v>
      </c>
      <c r="O27" s="55" t="s">
        <v>2460</v>
      </c>
      <c r="P27" s="55" t="s">
        <v>2460</v>
      </c>
      <c r="Q27" s="69" t="s">
        <v>2460</v>
      </c>
    </row>
    <row r="28" spans="2:17" ht="12.75" customHeight="1" x14ac:dyDescent="0.2">
      <c r="B28" s="84" t="s">
        <v>2460</v>
      </c>
      <c r="C28" s="55" t="s">
        <v>2460</v>
      </c>
      <c r="D28" s="55" t="s">
        <v>2460</v>
      </c>
      <c r="E28" s="55" t="s">
        <v>2460</v>
      </c>
      <c r="F28" s="55" t="s">
        <v>2460</v>
      </c>
      <c r="G28" s="55" t="s">
        <v>2460</v>
      </c>
      <c r="H28" s="55" t="s">
        <v>2460</v>
      </c>
      <c r="I28" s="55" t="s">
        <v>2460</v>
      </c>
      <c r="J28" s="55" t="s">
        <v>2460</v>
      </c>
      <c r="K28" s="55" t="s">
        <v>2460</v>
      </c>
      <c r="L28" s="55" t="s">
        <v>2460</v>
      </c>
      <c r="M28" s="55" t="s">
        <v>2460</v>
      </c>
      <c r="N28" s="55" t="s">
        <v>2460</v>
      </c>
      <c r="O28" s="55" t="s">
        <v>2460</v>
      </c>
      <c r="P28" s="55" t="s">
        <v>2460</v>
      </c>
      <c r="Q28" s="69" t="s">
        <v>2460</v>
      </c>
    </row>
    <row r="29" spans="2:17" ht="12.75" customHeight="1" x14ac:dyDescent="0.2">
      <c r="B29" s="58" t="s">
        <v>1673</v>
      </c>
      <c r="C29" s="55" t="s">
        <v>2460</v>
      </c>
      <c r="D29" s="55" t="s">
        <v>2460</v>
      </c>
      <c r="E29" s="55" t="s">
        <v>2460</v>
      </c>
      <c r="F29" s="55" t="s">
        <v>2460</v>
      </c>
      <c r="G29" s="55" t="s">
        <v>2460</v>
      </c>
      <c r="H29" s="55" t="s">
        <v>2460</v>
      </c>
      <c r="I29" s="55" t="s">
        <v>2460</v>
      </c>
      <c r="J29" s="55" t="s">
        <v>2460</v>
      </c>
      <c r="K29" s="55" t="s">
        <v>2460</v>
      </c>
      <c r="L29" s="55" t="s">
        <v>2460</v>
      </c>
      <c r="M29" s="55" t="s">
        <v>2460</v>
      </c>
      <c r="N29" s="55" t="s">
        <v>2460</v>
      </c>
      <c r="O29" s="55" t="s">
        <v>2460</v>
      </c>
      <c r="P29" s="55" t="s">
        <v>2460</v>
      </c>
      <c r="Q29" s="69" t="s">
        <v>2460</v>
      </c>
    </row>
    <row r="30" spans="2:17" ht="12.75" customHeight="1" x14ac:dyDescent="0.2">
      <c r="B30" s="58" t="s">
        <v>1674</v>
      </c>
      <c r="C30" s="55" t="s">
        <v>2460</v>
      </c>
      <c r="D30" s="55" t="s">
        <v>2460</v>
      </c>
      <c r="E30" s="55" t="s">
        <v>2460</v>
      </c>
      <c r="F30" s="55" t="s">
        <v>2460</v>
      </c>
      <c r="G30" s="55" t="s">
        <v>2460</v>
      </c>
      <c r="H30" s="55" t="s">
        <v>2460</v>
      </c>
      <c r="I30" s="55" t="s">
        <v>2460</v>
      </c>
      <c r="J30" s="55" t="s">
        <v>2460</v>
      </c>
      <c r="K30" s="55" t="s">
        <v>2460</v>
      </c>
      <c r="L30" s="55" t="s">
        <v>2460</v>
      </c>
      <c r="M30" s="55" t="s">
        <v>2460</v>
      </c>
      <c r="N30" s="55" t="s">
        <v>2460</v>
      </c>
      <c r="O30" s="55" t="s">
        <v>2460</v>
      </c>
      <c r="P30" s="55" t="s">
        <v>2460</v>
      </c>
      <c r="Q30" s="69" t="s">
        <v>2460</v>
      </c>
    </row>
    <row r="31" spans="2:17" ht="12.75" customHeight="1" x14ac:dyDescent="0.2">
      <c r="B31" s="58" t="s">
        <v>1675</v>
      </c>
      <c r="C31" s="55" t="s">
        <v>2460</v>
      </c>
      <c r="D31" s="55" t="s">
        <v>2460</v>
      </c>
      <c r="E31" s="55" t="s">
        <v>2460</v>
      </c>
      <c r="F31" s="55" t="s">
        <v>2460</v>
      </c>
      <c r="G31" s="55" t="s">
        <v>2460</v>
      </c>
      <c r="H31" s="55" t="s">
        <v>2460</v>
      </c>
      <c r="I31" s="55" t="s">
        <v>2460</v>
      </c>
      <c r="J31" s="55" t="s">
        <v>2460</v>
      </c>
      <c r="K31" s="55" t="s">
        <v>2460</v>
      </c>
      <c r="L31" s="55" t="s">
        <v>2460</v>
      </c>
      <c r="M31" s="55" t="s">
        <v>2460</v>
      </c>
      <c r="N31" s="55" t="s">
        <v>2460</v>
      </c>
      <c r="O31" s="55" t="s">
        <v>2460</v>
      </c>
      <c r="P31" s="55" t="s">
        <v>2460</v>
      </c>
      <c r="Q31" s="69" t="s">
        <v>2460</v>
      </c>
    </row>
    <row r="32" spans="2:17" ht="12.75" customHeight="1" thickBot="1" x14ac:dyDescent="0.25">
      <c r="B32" s="58" t="s">
        <v>1676</v>
      </c>
      <c r="C32" s="55" t="s">
        <v>2460</v>
      </c>
      <c r="D32" s="55" t="s">
        <v>2460</v>
      </c>
      <c r="E32" s="55" t="s">
        <v>2460</v>
      </c>
      <c r="F32" s="55" t="s">
        <v>2460</v>
      </c>
      <c r="G32" s="55" t="s">
        <v>2460</v>
      </c>
      <c r="H32" s="55" t="s">
        <v>2460</v>
      </c>
      <c r="I32" s="55" t="s">
        <v>2460</v>
      </c>
      <c r="J32" s="55" t="s">
        <v>2460</v>
      </c>
      <c r="K32" s="55" t="s">
        <v>2460</v>
      </c>
      <c r="L32" s="55" t="s">
        <v>2460</v>
      </c>
      <c r="M32" s="55" t="s">
        <v>2460</v>
      </c>
      <c r="N32" s="55" t="s">
        <v>2460</v>
      </c>
      <c r="O32" s="55" t="s">
        <v>2460</v>
      </c>
      <c r="P32" s="55" t="s">
        <v>2460</v>
      </c>
      <c r="Q32" s="69" t="s">
        <v>2460</v>
      </c>
    </row>
    <row r="33" spans="2:17" ht="12.75" customHeight="1" x14ac:dyDescent="0.2">
      <c r="B33" s="65" t="s">
        <v>1677</v>
      </c>
      <c r="C33" s="70" t="s">
        <v>2460</v>
      </c>
      <c r="D33" s="70" t="s">
        <v>2460</v>
      </c>
      <c r="E33" s="70" t="s">
        <v>2460</v>
      </c>
      <c r="F33" s="70" t="s">
        <v>2460</v>
      </c>
      <c r="G33" s="70" t="s">
        <v>2460</v>
      </c>
      <c r="H33" s="70" t="s">
        <v>2460</v>
      </c>
      <c r="I33" s="70" t="s">
        <v>2460</v>
      </c>
      <c r="J33" s="70" t="s">
        <v>2460</v>
      </c>
      <c r="K33" s="70" t="s">
        <v>2460</v>
      </c>
      <c r="L33" s="70" t="s">
        <v>2460</v>
      </c>
      <c r="M33" s="70" t="s">
        <v>2460</v>
      </c>
      <c r="N33" s="70" t="s">
        <v>2460</v>
      </c>
      <c r="O33" s="70" t="s">
        <v>2460</v>
      </c>
      <c r="P33" s="70" t="s">
        <v>2460</v>
      </c>
      <c r="Q33" s="71" t="s">
        <v>2460</v>
      </c>
    </row>
    <row r="34" spans="2:17" ht="12.75" hidden="1" customHeight="1" x14ac:dyDescent="0.2"/>
    <row r="35" spans="2:17" ht="12.75" hidden="1" customHeight="1" x14ac:dyDescent="0.2"/>
    <row r="36" spans="2:17" ht="12.75" hidden="1" customHeight="1" x14ac:dyDescent="0.2"/>
    <row r="37" spans="2:17" ht="12.75" hidden="1" customHeight="1" x14ac:dyDescent="0.2"/>
    <row r="38" spans="2:17" ht="12.75" hidden="1" customHeight="1" x14ac:dyDescent="0.2"/>
    <row r="39" spans="2:17" ht="12.75" hidden="1" customHeight="1" x14ac:dyDescent="0.2"/>
    <row r="40" spans="2:17" ht="12.75" hidden="1" customHeight="1" x14ac:dyDescent="0.2"/>
    <row r="41" spans="2:17" ht="12.75" hidden="1" customHeight="1" x14ac:dyDescent="0.2"/>
    <row r="42" spans="2:17" ht="12.75" hidden="1" customHeight="1" x14ac:dyDescent="0.2"/>
    <row r="43" spans="2:17" ht="12.75" hidden="1" customHeight="1" x14ac:dyDescent="0.2"/>
    <row r="44" spans="2:17" ht="12.75" hidden="1" customHeight="1" x14ac:dyDescent="0.2"/>
    <row r="45" spans="2:17" ht="12.75" hidden="1" customHeight="1" x14ac:dyDescent="0.2"/>
    <row r="46" spans="2:17" ht="12.75" hidden="1" customHeight="1" x14ac:dyDescent="0.2"/>
    <row r="47" spans="2:17" ht="12.75" hidden="1" customHeight="1" x14ac:dyDescent="0.2"/>
    <row r="48" spans="2:17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1:P16"/>
  <sheetViews>
    <sheetView rightToLeft="1" workbookViewId="0">
      <selection activeCell="E25" sqref="E25"/>
    </sheetView>
  </sheetViews>
  <sheetFormatPr defaultRowHeight="12.75" customHeight="1" x14ac:dyDescent="0.2"/>
  <cols>
    <col min="2" max="2" width="69.42578125" bestFit="1" customWidth="1"/>
    <col min="3" max="3" width="41.5703125" bestFit="1" customWidth="1"/>
    <col min="4" max="4" width="7.42578125" bestFit="1" customWidth="1"/>
    <col min="5" max="5" width="12.42578125" bestFit="1" customWidth="1"/>
    <col min="6" max="6" width="17.5703125" bestFit="1" customWidth="1"/>
    <col min="7" max="7" width="8.7109375" bestFit="1" customWidth="1"/>
    <col min="8" max="8" width="13.7109375" bestFit="1" customWidth="1"/>
    <col min="9" max="9" width="16.28515625" bestFit="1" customWidth="1"/>
    <col min="10" max="10" width="18.85546875" bestFit="1" customWidth="1"/>
    <col min="11" max="11" width="12.42578125" bestFit="1" customWidth="1"/>
    <col min="12" max="12" width="10" bestFit="1" customWidth="1"/>
    <col min="13" max="13" width="13.7109375" bestFit="1" customWidth="1"/>
    <col min="14" max="14" width="29" bestFit="1" customWidth="1"/>
    <col min="15" max="15" width="34" bestFit="1" customWidth="1"/>
    <col min="16" max="16" width="32.710937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12957</v>
      </c>
    </row>
    <row r="6" spans="2:16" ht="12.75" customHeight="1" x14ac:dyDescent="0.2">
      <c r="B6" s="46" t="s">
        <v>1678</v>
      </c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8"/>
    </row>
    <row r="7" spans="2:16" ht="12.75" customHeight="1" x14ac:dyDescent="0.2">
      <c r="B7" s="49" t="s">
        <v>1679</v>
      </c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1"/>
    </row>
    <row r="8" spans="2:16" ht="12.75" customHeight="1" x14ac:dyDescent="0.2">
      <c r="B8" s="4" t="s">
        <v>71</v>
      </c>
      <c r="C8" s="4" t="s">
        <v>72</v>
      </c>
      <c r="D8" s="4" t="s">
        <v>74</v>
      </c>
      <c r="E8" s="4" t="s">
        <v>75</v>
      </c>
      <c r="F8" s="4" t="s">
        <v>137</v>
      </c>
      <c r="G8" s="4" t="s">
        <v>138</v>
      </c>
      <c r="H8" s="4" t="s">
        <v>76</v>
      </c>
      <c r="I8" s="4" t="s">
        <v>77</v>
      </c>
      <c r="J8" s="4" t="s">
        <v>78</v>
      </c>
      <c r="K8" s="4" t="s">
        <v>139</v>
      </c>
      <c r="L8" s="4" t="s">
        <v>140</v>
      </c>
      <c r="M8" s="4" t="s">
        <v>9</v>
      </c>
      <c r="N8" s="4" t="s">
        <v>142</v>
      </c>
      <c r="O8" s="4" t="s">
        <v>80</v>
      </c>
      <c r="P8" s="4" t="s">
        <v>143</v>
      </c>
    </row>
    <row r="9" spans="2:16" ht="12.75" customHeight="1" x14ac:dyDescent="0.2">
      <c r="B9" s="5"/>
      <c r="C9" s="5"/>
      <c r="D9" s="5"/>
      <c r="E9" s="5"/>
      <c r="F9" s="6" t="s">
        <v>144</v>
      </c>
      <c r="G9" s="6" t="s">
        <v>145</v>
      </c>
      <c r="H9" s="5"/>
      <c r="I9" s="6" t="s">
        <v>12</v>
      </c>
      <c r="J9" s="6" t="s">
        <v>12</v>
      </c>
      <c r="K9" s="6" t="s">
        <v>146</v>
      </c>
      <c r="L9" s="6" t="s">
        <v>147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</row>
    <row r="11" spans="2:16" ht="12.75" customHeight="1" x14ac:dyDescent="0.2">
      <c r="B11" s="18" t="s">
        <v>1680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1681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1682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1683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1684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1685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</sheetData>
  <mergeCells count="2">
    <mergeCell ref="B6:P6"/>
    <mergeCell ref="B7:P7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Z10000"/>
  <sheetViews>
    <sheetView rightToLeft="1" topLeftCell="N1" workbookViewId="0">
      <selection activeCell="T1" sqref="T1:XFD1048576"/>
    </sheetView>
  </sheetViews>
  <sheetFormatPr defaultColWidth="0" defaultRowHeight="12.75" customHeight="1" zeroHeight="1" x14ac:dyDescent="0.2"/>
  <cols>
    <col min="1" max="1" width="9.140625" customWidth="1"/>
    <col min="2" max="2" width="58" bestFit="1" customWidth="1"/>
    <col min="3" max="3" width="41.5703125" bestFit="1" customWidth="1"/>
    <col min="4" max="4" width="13.7109375" bestFit="1" customWidth="1"/>
    <col min="5" max="5" width="16.28515625" bestFit="1" customWidth="1"/>
    <col min="6" max="6" width="17.5703125" bestFit="1" customWidth="1"/>
    <col min="7" max="7" width="10.85546875" customWidth="1"/>
    <col min="8" max="8" width="12.42578125" bestFit="1" customWidth="1"/>
    <col min="9" max="9" width="17.5703125" bestFit="1" customWidth="1"/>
    <col min="10" max="10" width="10.85546875" customWidth="1"/>
    <col min="11" max="11" width="13.7109375" bestFit="1" customWidth="1"/>
    <col min="12" max="12" width="15" bestFit="1" customWidth="1"/>
    <col min="13" max="13" width="18.85546875" bestFit="1" customWidth="1"/>
    <col min="14" max="14" width="13.7109375" bestFit="1" customWidth="1"/>
    <col min="15" max="15" width="12" customWidth="1"/>
    <col min="16" max="16" width="13.7109375" bestFit="1" customWidth="1"/>
    <col min="17" max="17" width="29" bestFit="1" customWidth="1"/>
    <col min="18" max="18" width="34" bestFit="1" customWidth="1"/>
    <col min="19" max="19" width="30.140625" bestFit="1" customWidth="1"/>
    <col min="53" max="16384" width="9.140625" hidden="1"/>
  </cols>
  <sheetData>
    <row r="1" spans="2:19" ht="12.75" customHeight="1" x14ac:dyDescent="0.2">
      <c r="B1" s="1" t="s">
        <v>69</v>
      </c>
      <c r="C1" s="1" t="s">
        <v>1</v>
      </c>
    </row>
    <row r="2" spans="2:19" ht="12.75" customHeight="1" x14ac:dyDescent="0.2">
      <c r="B2" s="1" t="s">
        <v>2</v>
      </c>
      <c r="C2" s="1" t="s">
        <v>3</v>
      </c>
    </row>
    <row r="3" spans="2:19" ht="12.75" customHeight="1" x14ac:dyDescent="0.2">
      <c r="B3" s="1" t="s">
        <v>4</v>
      </c>
      <c r="C3" s="1" t="s">
        <v>5</v>
      </c>
    </row>
    <row r="4" spans="2:19" ht="12.75" customHeight="1" x14ac:dyDescent="0.2">
      <c r="B4" s="1" t="s">
        <v>6</v>
      </c>
      <c r="C4" s="2">
        <v>12957</v>
      </c>
    </row>
    <row r="5" spans="2:19" ht="12.75" customHeight="1" x14ac:dyDescent="0.2"/>
    <row r="6" spans="2:19" ht="12.75" customHeight="1" thickBot="1" x14ac:dyDescent="0.25">
      <c r="B6" s="64" t="s">
        <v>1686</v>
      </c>
      <c r="C6" s="66" t="s">
        <v>2460</v>
      </c>
      <c r="D6" s="66" t="s">
        <v>2461</v>
      </c>
      <c r="E6" s="66" t="s">
        <v>2462</v>
      </c>
      <c r="F6" s="66" t="s">
        <v>2463</v>
      </c>
      <c r="G6" s="66" t="s">
        <v>2464</v>
      </c>
      <c r="H6" s="66" t="s">
        <v>2465</v>
      </c>
      <c r="I6" s="66" t="s">
        <v>2466</v>
      </c>
      <c r="J6" s="66" t="s">
        <v>2467</v>
      </c>
      <c r="K6" s="66" t="s">
        <v>2468</v>
      </c>
      <c r="L6" s="66" t="s">
        <v>2469</v>
      </c>
      <c r="M6" s="66" t="s">
        <v>2470</v>
      </c>
      <c r="N6" s="66" t="s">
        <v>2471</v>
      </c>
      <c r="O6" s="66" t="s">
        <v>2472</v>
      </c>
      <c r="P6" s="66" t="s">
        <v>2473</v>
      </c>
      <c r="Q6" s="66" t="s">
        <v>2474</v>
      </c>
      <c r="R6" s="66" t="s">
        <v>2475</v>
      </c>
      <c r="S6" s="66" t="s">
        <v>2476</v>
      </c>
    </row>
    <row r="7" spans="2:19" ht="12.75" customHeight="1" thickBot="1" x14ac:dyDescent="0.25">
      <c r="B7" s="72" t="s">
        <v>1687</v>
      </c>
      <c r="C7" s="78" t="s">
        <v>2460</v>
      </c>
      <c r="D7" s="78" t="s">
        <v>2460</v>
      </c>
      <c r="E7" s="78" t="s">
        <v>2460</v>
      </c>
      <c r="F7" s="78" t="s">
        <v>2460</v>
      </c>
      <c r="G7" s="78" t="s">
        <v>2460</v>
      </c>
      <c r="H7" s="78" t="s">
        <v>2460</v>
      </c>
      <c r="I7" s="78" t="s">
        <v>2460</v>
      </c>
      <c r="J7" s="78" t="s">
        <v>2460</v>
      </c>
      <c r="K7" s="78" t="s">
        <v>2460</v>
      </c>
      <c r="L7" s="78" t="s">
        <v>2460</v>
      </c>
      <c r="M7" s="78" t="s">
        <v>2460</v>
      </c>
      <c r="N7" s="78" t="s">
        <v>2460</v>
      </c>
      <c r="O7" s="78" t="s">
        <v>2460</v>
      </c>
      <c r="P7" s="78" t="s">
        <v>2460</v>
      </c>
      <c r="Q7" s="78" t="s">
        <v>2460</v>
      </c>
      <c r="R7" s="78" t="s">
        <v>2460</v>
      </c>
      <c r="S7" s="78" t="s">
        <v>2460</v>
      </c>
    </row>
    <row r="8" spans="2:19" ht="12.75" customHeight="1" x14ac:dyDescent="0.2">
      <c r="B8" s="57" t="s">
        <v>71</v>
      </c>
      <c r="C8" s="4" t="s">
        <v>72</v>
      </c>
      <c r="D8" s="4" t="s">
        <v>215</v>
      </c>
      <c r="E8" s="4" t="s">
        <v>73</v>
      </c>
      <c r="F8" s="4" t="s">
        <v>216</v>
      </c>
      <c r="G8" s="4" t="s">
        <v>74</v>
      </c>
      <c r="H8" s="4" t="s">
        <v>75</v>
      </c>
      <c r="I8" s="4" t="s">
        <v>137</v>
      </c>
      <c r="J8" s="4" t="s">
        <v>138</v>
      </c>
      <c r="K8" s="4" t="s">
        <v>76</v>
      </c>
      <c r="L8" s="4" t="s">
        <v>217</v>
      </c>
      <c r="M8" s="4" t="s">
        <v>78</v>
      </c>
      <c r="N8" s="4" t="s">
        <v>139</v>
      </c>
      <c r="O8" s="4" t="s">
        <v>140</v>
      </c>
      <c r="P8" s="4" t="s">
        <v>9</v>
      </c>
      <c r="Q8" s="4" t="s">
        <v>142</v>
      </c>
      <c r="R8" s="4" t="s">
        <v>80</v>
      </c>
      <c r="S8" s="60" t="s">
        <v>218</v>
      </c>
    </row>
    <row r="9" spans="2:19" ht="12.75" customHeight="1" x14ac:dyDescent="0.2">
      <c r="B9" s="68" t="s">
        <v>2460</v>
      </c>
      <c r="C9" s="54" t="s">
        <v>2460</v>
      </c>
      <c r="D9" s="54" t="s">
        <v>2460</v>
      </c>
      <c r="E9" s="54" t="s">
        <v>2460</v>
      </c>
      <c r="F9" s="54" t="s">
        <v>2460</v>
      </c>
      <c r="G9" s="54" t="s">
        <v>2460</v>
      </c>
      <c r="H9" s="54" t="s">
        <v>2460</v>
      </c>
      <c r="I9" s="6" t="s">
        <v>144</v>
      </c>
      <c r="J9" s="6" t="s">
        <v>145</v>
      </c>
      <c r="K9" s="54" t="s">
        <v>2460</v>
      </c>
      <c r="L9" s="6" t="s">
        <v>12</v>
      </c>
      <c r="M9" s="6" t="s">
        <v>12</v>
      </c>
      <c r="N9" s="6" t="s">
        <v>146</v>
      </c>
      <c r="O9" s="6" t="s">
        <v>147</v>
      </c>
      <c r="P9" s="6" t="s">
        <v>11</v>
      </c>
      <c r="Q9" s="6" t="s">
        <v>12</v>
      </c>
      <c r="R9" s="6" t="s">
        <v>12</v>
      </c>
      <c r="S9" s="61" t="s">
        <v>12</v>
      </c>
    </row>
    <row r="10" spans="2:19" ht="12.75" customHeight="1" x14ac:dyDescent="0.2">
      <c r="B10" s="68" t="s">
        <v>2460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  <c r="Q10" s="6" t="s">
        <v>152</v>
      </c>
      <c r="R10" s="6" t="s">
        <v>153</v>
      </c>
      <c r="S10" s="61" t="s">
        <v>219</v>
      </c>
    </row>
    <row r="11" spans="2:19" ht="12.75" customHeight="1" x14ac:dyDescent="0.2">
      <c r="B11" s="85" t="s">
        <v>1688</v>
      </c>
      <c r="C11" s="55" t="s">
        <v>2460</v>
      </c>
      <c r="D11" s="55" t="s">
        <v>2460</v>
      </c>
      <c r="E11" s="55" t="s">
        <v>2460</v>
      </c>
      <c r="F11" s="55" t="s">
        <v>2460</v>
      </c>
      <c r="G11" s="55" t="s">
        <v>2460</v>
      </c>
      <c r="H11" s="55" t="s">
        <v>2460</v>
      </c>
      <c r="I11" s="55" t="s">
        <v>2460</v>
      </c>
      <c r="J11" s="23">
        <v>0.09</v>
      </c>
      <c r="K11" s="55" t="s">
        <v>2460</v>
      </c>
      <c r="L11" s="55" t="s">
        <v>2460</v>
      </c>
      <c r="M11" s="55" t="s">
        <v>2460</v>
      </c>
      <c r="N11" s="55" t="s">
        <v>2460</v>
      </c>
      <c r="O11" s="55" t="s">
        <v>2460</v>
      </c>
      <c r="P11" s="23">
        <v>1135.05</v>
      </c>
      <c r="Q11" s="55" t="s">
        <v>2460</v>
      </c>
      <c r="R11" s="20">
        <v>1</v>
      </c>
      <c r="S11" s="62">
        <v>1.7906140990000001E-3</v>
      </c>
    </row>
    <row r="12" spans="2:19" ht="12.75" customHeight="1" x14ac:dyDescent="0.2">
      <c r="B12" s="85" t="s">
        <v>1689</v>
      </c>
      <c r="C12" s="55" t="s">
        <v>2460</v>
      </c>
      <c r="D12" s="55" t="s">
        <v>2460</v>
      </c>
      <c r="E12" s="55" t="s">
        <v>2460</v>
      </c>
      <c r="F12" s="55" t="s">
        <v>2460</v>
      </c>
      <c r="G12" s="55" t="s">
        <v>2460</v>
      </c>
      <c r="H12" s="55" t="s">
        <v>2460</v>
      </c>
      <c r="I12" s="55" t="s">
        <v>2460</v>
      </c>
      <c r="J12" s="23">
        <v>0.09</v>
      </c>
      <c r="K12" s="55" t="s">
        <v>2460</v>
      </c>
      <c r="L12" s="55" t="s">
        <v>2460</v>
      </c>
      <c r="M12" s="55" t="s">
        <v>2460</v>
      </c>
      <c r="N12" s="55" t="s">
        <v>2460</v>
      </c>
      <c r="O12" s="55" t="s">
        <v>2460</v>
      </c>
      <c r="P12" s="23">
        <v>1135.05</v>
      </c>
      <c r="Q12" s="55" t="s">
        <v>2460</v>
      </c>
      <c r="R12" s="20">
        <v>1</v>
      </c>
      <c r="S12" s="62">
        <v>1.7906140990000001E-3</v>
      </c>
    </row>
    <row r="13" spans="2:19" ht="12.75" customHeight="1" x14ac:dyDescent="0.2">
      <c r="B13" s="85" t="s">
        <v>1690</v>
      </c>
      <c r="C13" s="55" t="s">
        <v>2460</v>
      </c>
      <c r="D13" s="55" t="s">
        <v>2460</v>
      </c>
      <c r="E13" s="55" t="s">
        <v>2460</v>
      </c>
      <c r="F13" s="55" t="s">
        <v>2460</v>
      </c>
      <c r="G13" s="55" t="s">
        <v>2460</v>
      </c>
      <c r="H13" s="55" t="s">
        <v>2460</v>
      </c>
      <c r="I13" s="55" t="s">
        <v>2460</v>
      </c>
      <c r="J13" s="55" t="s">
        <v>2460</v>
      </c>
      <c r="K13" s="55" t="s">
        <v>2460</v>
      </c>
      <c r="L13" s="55" t="s">
        <v>2460</v>
      </c>
      <c r="M13" s="55" t="s">
        <v>2460</v>
      </c>
      <c r="N13" s="55" t="s">
        <v>2460</v>
      </c>
      <c r="O13" s="55" t="s">
        <v>2460</v>
      </c>
      <c r="P13" s="55" t="s">
        <v>2460</v>
      </c>
      <c r="Q13" s="55" t="s">
        <v>2460</v>
      </c>
      <c r="R13" s="55" t="s">
        <v>2460</v>
      </c>
      <c r="S13" s="69" t="s">
        <v>2460</v>
      </c>
    </row>
    <row r="14" spans="2:19" ht="12.75" customHeight="1" x14ac:dyDescent="0.2">
      <c r="B14" s="85" t="s">
        <v>1691</v>
      </c>
      <c r="C14" s="55" t="s">
        <v>2460</v>
      </c>
      <c r="D14" s="55" t="s">
        <v>2460</v>
      </c>
      <c r="E14" s="55" t="s">
        <v>2460</v>
      </c>
      <c r="F14" s="55" t="s">
        <v>2460</v>
      </c>
      <c r="G14" s="55" t="s">
        <v>2460</v>
      </c>
      <c r="H14" s="55" t="s">
        <v>2460</v>
      </c>
      <c r="I14" s="55" t="s">
        <v>2460</v>
      </c>
      <c r="J14" s="23">
        <v>0.09</v>
      </c>
      <c r="K14" s="55" t="s">
        <v>2460</v>
      </c>
      <c r="L14" s="55" t="s">
        <v>2460</v>
      </c>
      <c r="M14" s="55" t="s">
        <v>2460</v>
      </c>
      <c r="N14" s="55" t="s">
        <v>2460</v>
      </c>
      <c r="O14" s="55" t="s">
        <v>2460</v>
      </c>
      <c r="P14" s="23">
        <v>1135.05</v>
      </c>
      <c r="Q14" s="55" t="s">
        <v>2460</v>
      </c>
      <c r="R14" s="20">
        <v>1</v>
      </c>
      <c r="S14" s="62">
        <v>1.7906140990000001E-3</v>
      </c>
    </row>
    <row r="15" spans="2:19" ht="12.75" customHeight="1" x14ac:dyDescent="0.2">
      <c r="B15" s="86" t="s">
        <v>1692</v>
      </c>
      <c r="C15" s="14" t="s">
        <v>1693</v>
      </c>
      <c r="D15" s="14" t="s">
        <v>1694</v>
      </c>
      <c r="E15" s="22">
        <v>520036070</v>
      </c>
      <c r="F15" s="14" t="s">
        <v>1377</v>
      </c>
      <c r="G15" s="14" t="s">
        <v>229</v>
      </c>
      <c r="H15" s="14" t="s">
        <v>230</v>
      </c>
      <c r="I15" s="55" t="s">
        <v>2460</v>
      </c>
      <c r="J15" s="25">
        <v>0.09</v>
      </c>
      <c r="K15" s="14" t="s">
        <v>49</v>
      </c>
      <c r="L15" s="13">
        <v>4.9000000000000002E-2</v>
      </c>
      <c r="M15" s="13">
        <v>9.0800000000000006E-2</v>
      </c>
      <c r="N15" s="24">
        <v>1050000</v>
      </c>
      <c r="O15" s="24">
        <v>108.1</v>
      </c>
      <c r="P15" s="24">
        <v>1135.05</v>
      </c>
      <c r="Q15" s="13">
        <v>1.75E-3</v>
      </c>
      <c r="R15" s="13">
        <v>1</v>
      </c>
      <c r="S15" s="63">
        <v>1.7906140990000001E-3</v>
      </c>
    </row>
    <row r="16" spans="2:19" ht="12.75" customHeight="1" x14ac:dyDescent="0.2">
      <c r="B16" s="85" t="s">
        <v>1695</v>
      </c>
      <c r="C16" s="55" t="s">
        <v>2460</v>
      </c>
      <c r="D16" s="55" t="s">
        <v>2460</v>
      </c>
      <c r="E16" s="55" t="s">
        <v>2460</v>
      </c>
      <c r="F16" s="55" t="s">
        <v>2460</v>
      </c>
      <c r="G16" s="55" t="s">
        <v>2460</v>
      </c>
      <c r="H16" s="55" t="s">
        <v>2460</v>
      </c>
      <c r="I16" s="55" t="s">
        <v>2460</v>
      </c>
      <c r="J16" s="55" t="s">
        <v>2460</v>
      </c>
      <c r="K16" s="55" t="s">
        <v>2460</v>
      </c>
      <c r="L16" s="55" t="s">
        <v>2460</v>
      </c>
      <c r="M16" s="55" t="s">
        <v>2460</v>
      </c>
      <c r="N16" s="55" t="s">
        <v>2460</v>
      </c>
      <c r="O16" s="55" t="s">
        <v>2460</v>
      </c>
      <c r="P16" s="55" t="s">
        <v>2460</v>
      </c>
      <c r="Q16" s="55" t="s">
        <v>2460</v>
      </c>
      <c r="R16" s="55" t="s">
        <v>2460</v>
      </c>
      <c r="S16" s="69" t="s">
        <v>2460</v>
      </c>
    </row>
    <row r="17" spans="2:19" ht="12.75" customHeight="1" x14ac:dyDescent="0.2">
      <c r="B17" s="85" t="s">
        <v>1696</v>
      </c>
      <c r="C17" s="55" t="s">
        <v>2460</v>
      </c>
      <c r="D17" s="55" t="s">
        <v>2460</v>
      </c>
      <c r="E17" s="55" t="s">
        <v>2460</v>
      </c>
      <c r="F17" s="55" t="s">
        <v>2460</v>
      </c>
      <c r="G17" s="55" t="s">
        <v>2460</v>
      </c>
      <c r="H17" s="55" t="s">
        <v>2460</v>
      </c>
      <c r="I17" s="55" t="s">
        <v>2460</v>
      </c>
      <c r="J17" s="55" t="s">
        <v>2460</v>
      </c>
      <c r="K17" s="55" t="s">
        <v>2460</v>
      </c>
      <c r="L17" s="55" t="s">
        <v>2460</v>
      </c>
      <c r="M17" s="55" t="s">
        <v>2460</v>
      </c>
      <c r="N17" s="55" t="s">
        <v>2460</v>
      </c>
      <c r="O17" s="55" t="s">
        <v>2460</v>
      </c>
      <c r="P17" s="55" t="s">
        <v>2460</v>
      </c>
      <c r="Q17" s="55" t="s">
        <v>2460</v>
      </c>
      <c r="R17" s="55" t="s">
        <v>2460</v>
      </c>
      <c r="S17" s="69" t="s">
        <v>2460</v>
      </c>
    </row>
    <row r="18" spans="2:19" ht="12.75" customHeight="1" thickBot="1" x14ac:dyDescent="0.25">
      <c r="B18" s="85" t="s">
        <v>1697</v>
      </c>
      <c r="C18" s="55" t="s">
        <v>2460</v>
      </c>
      <c r="D18" s="55" t="s">
        <v>2460</v>
      </c>
      <c r="E18" s="55" t="s">
        <v>2460</v>
      </c>
      <c r="F18" s="55" t="s">
        <v>2460</v>
      </c>
      <c r="G18" s="55" t="s">
        <v>2460</v>
      </c>
      <c r="H18" s="55" t="s">
        <v>2460</v>
      </c>
      <c r="I18" s="55" t="s">
        <v>2460</v>
      </c>
      <c r="J18" s="55" t="s">
        <v>2460</v>
      </c>
      <c r="K18" s="55" t="s">
        <v>2460</v>
      </c>
      <c r="L18" s="55" t="s">
        <v>2460</v>
      </c>
      <c r="M18" s="55" t="s">
        <v>2460</v>
      </c>
      <c r="N18" s="55" t="s">
        <v>2460</v>
      </c>
      <c r="O18" s="55" t="s">
        <v>2460</v>
      </c>
      <c r="P18" s="55" t="s">
        <v>2460</v>
      </c>
      <c r="Q18" s="55" t="s">
        <v>2460</v>
      </c>
      <c r="R18" s="55" t="s">
        <v>2460</v>
      </c>
      <c r="S18" s="69" t="s">
        <v>2460</v>
      </c>
    </row>
    <row r="19" spans="2:19" ht="12.75" customHeight="1" x14ac:dyDescent="0.2">
      <c r="B19" s="87" t="s">
        <v>1698</v>
      </c>
      <c r="C19" s="70" t="s">
        <v>2460</v>
      </c>
      <c r="D19" s="70" t="s">
        <v>2460</v>
      </c>
      <c r="E19" s="70" t="s">
        <v>2460</v>
      </c>
      <c r="F19" s="70" t="s">
        <v>2460</v>
      </c>
      <c r="G19" s="70" t="s">
        <v>2460</v>
      </c>
      <c r="H19" s="70" t="s">
        <v>2460</v>
      </c>
      <c r="I19" s="70" t="s">
        <v>2460</v>
      </c>
      <c r="J19" s="70" t="s">
        <v>2460</v>
      </c>
      <c r="K19" s="70" t="s">
        <v>2460</v>
      </c>
      <c r="L19" s="70" t="s">
        <v>2460</v>
      </c>
      <c r="M19" s="70" t="s">
        <v>2460</v>
      </c>
      <c r="N19" s="70" t="s">
        <v>2460</v>
      </c>
      <c r="O19" s="70" t="s">
        <v>2460</v>
      </c>
      <c r="P19" s="70" t="s">
        <v>2460</v>
      </c>
      <c r="Q19" s="70" t="s">
        <v>2460</v>
      </c>
      <c r="R19" s="70" t="s">
        <v>2460</v>
      </c>
      <c r="S19" s="71" t="s">
        <v>2460</v>
      </c>
    </row>
    <row r="20" spans="2:19" ht="12.75" hidden="1" customHeight="1" x14ac:dyDescent="0.2"/>
    <row r="21" spans="2:19" ht="12.75" hidden="1" customHeight="1" x14ac:dyDescent="0.2"/>
    <row r="22" spans="2:19" ht="12.75" hidden="1" customHeight="1" x14ac:dyDescent="0.2"/>
    <row r="23" spans="2:19" ht="12.75" hidden="1" customHeight="1" x14ac:dyDescent="0.2"/>
    <row r="24" spans="2:19" ht="12.75" hidden="1" customHeight="1" x14ac:dyDescent="0.2"/>
    <row r="25" spans="2:19" ht="12.75" hidden="1" customHeight="1" x14ac:dyDescent="0.2"/>
    <row r="26" spans="2:19" ht="12.75" hidden="1" customHeight="1" x14ac:dyDescent="0.2"/>
    <row r="27" spans="2:19" ht="12.75" hidden="1" customHeight="1" x14ac:dyDescent="0.2"/>
    <row r="28" spans="2:19" ht="12.75" hidden="1" customHeight="1" x14ac:dyDescent="0.2"/>
    <row r="29" spans="2:19" ht="12.75" hidden="1" customHeight="1" x14ac:dyDescent="0.2"/>
    <row r="30" spans="2:19" ht="12.75" hidden="1" customHeight="1" x14ac:dyDescent="0.2"/>
    <row r="31" spans="2:19" ht="12.75" hidden="1" customHeight="1" x14ac:dyDescent="0.2"/>
    <row r="32" spans="2:19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Z10000"/>
  <sheetViews>
    <sheetView rightToLeft="1" topLeftCell="O1" workbookViewId="0">
      <selection activeCell="T1" sqref="T1:XFD1048576"/>
    </sheetView>
  </sheetViews>
  <sheetFormatPr defaultColWidth="0" defaultRowHeight="12.75" customHeight="1" zeroHeight="1" x14ac:dyDescent="0.2"/>
  <cols>
    <col min="1" max="1" width="9.140625" customWidth="1"/>
    <col min="2" max="2" width="49.140625" bestFit="1" customWidth="1"/>
    <col min="3" max="3" width="41.5703125" bestFit="1" customWidth="1"/>
    <col min="4" max="4" width="15" bestFit="1" customWidth="1"/>
    <col min="5" max="5" width="16.28515625" bestFit="1" customWidth="1"/>
    <col min="6" max="6" width="17.5703125" bestFit="1" customWidth="1"/>
    <col min="7" max="7" width="10.85546875" customWidth="1"/>
    <col min="8" max="8" width="12.42578125" bestFit="1" customWidth="1"/>
    <col min="9" max="9" width="17.5703125" bestFit="1" customWidth="1"/>
    <col min="10" max="10" width="10.85546875" customWidth="1"/>
    <col min="11" max="11" width="13.7109375" bestFit="1" customWidth="1"/>
    <col min="12" max="12" width="16.28515625" bestFit="1" customWidth="1"/>
    <col min="13" max="13" width="17.5703125" bestFit="1" customWidth="1"/>
    <col min="14" max="16" width="13.7109375" bestFit="1" customWidth="1"/>
    <col min="17" max="17" width="29" bestFit="1" customWidth="1"/>
    <col min="18" max="18" width="34" bestFit="1" customWidth="1"/>
    <col min="19" max="19" width="30.140625" bestFit="1" customWidth="1"/>
    <col min="53" max="16384" width="9.140625" hidden="1"/>
  </cols>
  <sheetData>
    <row r="1" spans="2:19" ht="12.75" customHeight="1" x14ac:dyDescent="0.2">
      <c r="B1" s="1" t="s">
        <v>69</v>
      </c>
      <c r="C1" s="1" t="s">
        <v>1</v>
      </c>
    </row>
    <row r="2" spans="2:19" ht="12.75" customHeight="1" x14ac:dyDescent="0.2">
      <c r="B2" s="1" t="s">
        <v>2</v>
      </c>
      <c r="C2" s="1" t="s">
        <v>3</v>
      </c>
    </row>
    <row r="3" spans="2:19" ht="12.75" customHeight="1" x14ac:dyDescent="0.2">
      <c r="B3" s="1" t="s">
        <v>4</v>
      </c>
      <c r="C3" s="1" t="s">
        <v>5</v>
      </c>
    </row>
    <row r="4" spans="2:19" ht="12.75" customHeight="1" x14ac:dyDescent="0.2">
      <c r="B4" s="1" t="s">
        <v>6</v>
      </c>
      <c r="C4" s="2">
        <v>12957</v>
      </c>
    </row>
    <row r="5" spans="2:19" ht="12.75" customHeight="1" x14ac:dyDescent="0.2"/>
    <row r="6" spans="2:19" ht="12.75" customHeight="1" thickBot="1" x14ac:dyDescent="0.25">
      <c r="B6" s="64" t="s">
        <v>1699</v>
      </c>
      <c r="C6" s="66" t="s">
        <v>2460</v>
      </c>
      <c r="D6" s="66" t="s">
        <v>2461</v>
      </c>
      <c r="E6" s="66" t="s">
        <v>2462</v>
      </c>
      <c r="F6" s="66" t="s">
        <v>2463</v>
      </c>
      <c r="G6" s="66" t="s">
        <v>2464</v>
      </c>
      <c r="H6" s="66" t="s">
        <v>2465</v>
      </c>
      <c r="I6" s="66" t="s">
        <v>2466</v>
      </c>
      <c r="J6" s="66" t="s">
        <v>2467</v>
      </c>
      <c r="K6" s="66" t="s">
        <v>2468</v>
      </c>
      <c r="L6" s="66" t="s">
        <v>2469</v>
      </c>
      <c r="M6" s="66" t="s">
        <v>2470</v>
      </c>
      <c r="N6" s="66" t="s">
        <v>2471</v>
      </c>
      <c r="O6" s="66" t="s">
        <v>2472</v>
      </c>
      <c r="P6" s="66" t="s">
        <v>2473</v>
      </c>
      <c r="Q6" s="66" t="s">
        <v>2474</v>
      </c>
      <c r="R6" s="66" t="s">
        <v>2475</v>
      </c>
      <c r="S6" s="66" t="s">
        <v>2476</v>
      </c>
    </row>
    <row r="7" spans="2:19" ht="12.75" customHeight="1" thickBot="1" x14ac:dyDescent="0.25">
      <c r="B7" s="72" t="s">
        <v>1700</v>
      </c>
      <c r="C7" s="78" t="s">
        <v>2460</v>
      </c>
      <c r="D7" s="78" t="s">
        <v>2460</v>
      </c>
      <c r="E7" s="78" t="s">
        <v>2460</v>
      </c>
      <c r="F7" s="78" t="s">
        <v>2460</v>
      </c>
      <c r="G7" s="78" t="s">
        <v>2460</v>
      </c>
      <c r="H7" s="78" t="s">
        <v>2460</v>
      </c>
      <c r="I7" s="78" t="s">
        <v>2460</v>
      </c>
      <c r="J7" s="78" t="s">
        <v>2460</v>
      </c>
      <c r="K7" s="78" t="s">
        <v>2460</v>
      </c>
      <c r="L7" s="78" t="s">
        <v>2460</v>
      </c>
      <c r="M7" s="78" t="s">
        <v>2460</v>
      </c>
      <c r="N7" s="78" t="s">
        <v>2460</v>
      </c>
      <c r="O7" s="78" t="s">
        <v>2460</v>
      </c>
      <c r="P7" s="78" t="s">
        <v>2460</v>
      </c>
      <c r="Q7" s="78" t="s">
        <v>2460</v>
      </c>
      <c r="R7" s="78" t="s">
        <v>2460</v>
      </c>
      <c r="S7" s="78" t="s">
        <v>2460</v>
      </c>
    </row>
    <row r="8" spans="2:19" ht="12.75" customHeight="1" x14ac:dyDescent="0.2">
      <c r="B8" s="57" t="s">
        <v>71</v>
      </c>
      <c r="C8" s="4" t="s">
        <v>72</v>
      </c>
      <c r="D8" s="4" t="s">
        <v>1701</v>
      </c>
      <c r="E8" s="4" t="s">
        <v>73</v>
      </c>
      <c r="F8" s="4" t="s">
        <v>216</v>
      </c>
      <c r="G8" s="4" t="s">
        <v>74</v>
      </c>
      <c r="H8" s="4" t="s">
        <v>75</v>
      </c>
      <c r="I8" s="4" t="s">
        <v>137</v>
      </c>
      <c r="J8" s="4" t="s">
        <v>138</v>
      </c>
      <c r="K8" s="4" t="s">
        <v>76</v>
      </c>
      <c r="L8" s="4" t="s">
        <v>77</v>
      </c>
      <c r="M8" s="4" t="s">
        <v>237</v>
      </c>
      <c r="N8" s="4" t="s">
        <v>139</v>
      </c>
      <c r="O8" s="4" t="s">
        <v>140</v>
      </c>
      <c r="P8" s="4" t="s">
        <v>9</v>
      </c>
      <c r="Q8" s="4" t="s">
        <v>142</v>
      </c>
      <c r="R8" s="4" t="s">
        <v>80</v>
      </c>
      <c r="S8" s="60" t="s">
        <v>218</v>
      </c>
    </row>
    <row r="9" spans="2:19" ht="12.75" customHeight="1" x14ac:dyDescent="0.2">
      <c r="B9" s="68" t="s">
        <v>2460</v>
      </c>
      <c r="C9" s="54" t="s">
        <v>2460</v>
      </c>
      <c r="D9" s="54" t="s">
        <v>2460</v>
      </c>
      <c r="E9" s="54" t="s">
        <v>2460</v>
      </c>
      <c r="F9" s="54" t="s">
        <v>2460</v>
      </c>
      <c r="G9" s="54" t="s">
        <v>2460</v>
      </c>
      <c r="H9" s="54" t="s">
        <v>2460</v>
      </c>
      <c r="I9" s="6" t="s">
        <v>144</v>
      </c>
      <c r="J9" s="6" t="s">
        <v>145</v>
      </c>
      <c r="K9" s="54" t="s">
        <v>2460</v>
      </c>
      <c r="L9" s="6" t="s">
        <v>12</v>
      </c>
      <c r="M9" s="6" t="s">
        <v>12</v>
      </c>
      <c r="N9" s="6" t="s">
        <v>146</v>
      </c>
      <c r="O9" s="6" t="s">
        <v>147</v>
      </c>
      <c r="P9" s="6" t="s">
        <v>11</v>
      </c>
      <c r="Q9" s="6" t="s">
        <v>12</v>
      </c>
      <c r="R9" s="6" t="s">
        <v>12</v>
      </c>
      <c r="S9" s="61" t="s">
        <v>12</v>
      </c>
    </row>
    <row r="10" spans="2:19" ht="12.75" customHeight="1" x14ac:dyDescent="0.2">
      <c r="B10" s="68" t="s">
        <v>2460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  <c r="Q10" s="6" t="s">
        <v>152</v>
      </c>
      <c r="R10" s="6" t="s">
        <v>153</v>
      </c>
      <c r="S10" s="61" t="s">
        <v>219</v>
      </c>
    </row>
    <row r="11" spans="2:19" ht="12.75" customHeight="1" x14ac:dyDescent="0.2">
      <c r="B11" s="58" t="s">
        <v>1702</v>
      </c>
      <c r="C11" s="55" t="s">
        <v>2460</v>
      </c>
      <c r="D11" s="55" t="s">
        <v>2460</v>
      </c>
      <c r="E11" s="55" t="s">
        <v>2460</v>
      </c>
      <c r="F11" s="55" t="s">
        <v>2460</v>
      </c>
      <c r="G11" s="55" t="s">
        <v>2460</v>
      </c>
      <c r="H11" s="55" t="s">
        <v>2460</v>
      </c>
      <c r="I11" s="55" t="s">
        <v>2460</v>
      </c>
      <c r="J11" s="23">
        <v>4.2133301787040001</v>
      </c>
      <c r="K11" s="55" t="s">
        <v>2460</v>
      </c>
      <c r="L11" s="55" t="s">
        <v>2460</v>
      </c>
      <c r="M11" s="55" t="s">
        <v>2460</v>
      </c>
      <c r="N11" s="55" t="s">
        <v>2460</v>
      </c>
      <c r="O11" s="55" t="s">
        <v>2460</v>
      </c>
      <c r="P11" s="23">
        <v>7537.6005999999998</v>
      </c>
      <c r="Q11" s="55" t="s">
        <v>2460</v>
      </c>
      <c r="R11" s="20">
        <v>1</v>
      </c>
      <c r="S11" s="62">
        <v>1.1891047895E-2</v>
      </c>
    </row>
    <row r="12" spans="2:19" ht="12.75" customHeight="1" x14ac:dyDescent="0.2">
      <c r="B12" s="58" t="s">
        <v>1703</v>
      </c>
      <c r="C12" s="55" t="s">
        <v>2460</v>
      </c>
      <c r="D12" s="55" t="s">
        <v>2460</v>
      </c>
      <c r="E12" s="55" t="s">
        <v>2460</v>
      </c>
      <c r="F12" s="55" t="s">
        <v>2460</v>
      </c>
      <c r="G12" s="55" t="s">
        <v>2460</v>
      </c>
      <c r="H12" s="55" t="s">
        <v>2460</v>
      </c>
      <c r="I12" s="55" t="s">
        <v>2460</v>
      </c>
      <c r="J12" s="23">
        <v>4.2133301787040001</v>
      </c>
      <c r="K12" s="55" t="s">
        <v>2460</v>
      </c>
      <c r="L12" s="55" t="s">
        <v>2460</v>
      </c>
      <c r="M12" s="55" t="s">
        <v>2460</v>
      </c>
      <c r="N12" s="55" t="s">
        <v>2460</v>
      </c>
      <c r="O12" s="55" t="s">
        <v>2460</v>
      </c>
      <c r="P12" s="23">
        <v>7537.6005999999998</v>
      </c>
      <c r="Q12" s="55" t="s">
        <v>2460</v>
      </c>
      <c r="R12" s="20">
        <v>1</v>
      </c>
      <c r="S12" s="62">
        <v>1.1891047895E-2</v>
      </c>
    </row>
    <row r="13" spans="2:19" ht="12.75" customHeight="1" x14ac:dyDescent="0.2">
      <c r="B13" s="58" t="s">
        <v>1704</v>
      </c>
      <c r="C13" s="55" t="s">
        <v>2460</v>
      </c>
      <c r="D13" s="55" t="s">
        <v>2460</v>
      </c>
      <c r="E13" s="55" t="s">
        <v>2460</v>
      </c>
      <c r="F13" s="55" t="s">
        <v>2460</v>
      </c>
      <c r="G13" s="55" t="s">
        <v>2460</v>
      </c>
      <c r="H13" s="55" t="s">
        <v>2460</v>
      </c>
      <c r="I13" s="55" t="s">
        <v>2460</v>
      </c>
      <c r="J13" s="23">
        <v>5.887767929132</v>
      </c>
      <c r="K13" s="55" t="s">
        <v>2460</v>
      </c>
      <c r="L13" s="55" t="s">
        <v>2460</v>
      </c>
      <c r="M13" s="55" t="s">
        <v>2460</v>
      </c>
      <c r="N13" s="55" t="s">
        <v>2460</v>
      </c>
      <c r="O13" s="55" t="s">
        <v>2460</v>
      </c>
      <c r="P13" s="23">
        <v>3332.00263</v>
      </c>
      <c r="Q13" s="55" t="s">
        <v>2460</v>
      </c>
      <c r="R13" s="20">
        <v>0.44205083378900001</v>
      </c>
      <c r="S13" s="62">
        <v>5.2564476360000001E-3</v>
      </c>
    </row>
    <row r="14" spans="2:19" ht="12.75" customHeight="1" x14ac:dyDescent="0.2">
      <c r="B14" s="59" t="s">
        <v>1705</v>
      </c>
      <c r="C14" s="14" t="s">
        <v>1706</v>
      </c>
      <c r="D14" s="14" t="s">
        <v>1694</v>
      </c>
      <c r="E14" s="22">
        <v>1150</v>
      </c>
      <c r="F14" s="14" t="s">
        <v>720</v>
      </c>
      <c r="G14" s="14" t="s">
        <v>95</v>
      </c>
      <c r="H14" s="14" t="s">
        <v>96</v>
      </c>
      <c r="I14" s="55" t="s">
        <v>2460</v>
      </c>
      <c r="J14" s="24">
        <v>6.12</v>
      </c>
      <c r="K14" s="14" t="s">
        <v>49</v>
      </c>
      <c r="L14" s="13">
        <v>4.9000000000000002E-2</v>
      </c>
      <c r="M14" s="13">
        <v>2.6599999999999999E-2</v>
      </c>
      <c r="N14" s="24">
        <v>306428.59999999998</v>
      </c>
      <c r="O14" s="24">
        <v>153.22999999999999</v>
      </c>
      <c r="P14" s="24">
        <v>469.54054000000002</v>
      </c>
      <c r="Q14" s="13">
        <v>2.0412349999999999E-4</v>
      </c>
      <c r="R14" s="13">
        <v>6.2293104252999998E-2</v>
      </c>
      <c r="S14" s="63">
        <v>7.4073028600000004E-4</v>
      </c>
    </row>
    <row r="15" spans="2:19" ht="12.75" customHeight="1" x14ac:dyDescent="0.2">
      <c r="B15" s="59" t="s">
        <v>1707</v>
      </c>
      <c r="C15" s="14" t="s">
        <v>1708</v>
      </c>
      <c r="D15" s="14" t="s">
        <v>1694</v>
      </c>
      <c r="E15" s="22">
        <v>1150</v>
      </c>
      <c r="F15" s="14" t="s">
        <v>1709</v>
      </c>
      <c r="G15" s="14" t="s">
        <v>95</v>
      </c>
      <c r="H15" s="14" t="s">
        <v>96</v>
      </c>
      <c r="I15" s="55" t="s">
        <v>2460</v>
      </c>
      <c r="J15" s="24">
        <v>9.7899999999999991</v>
      </c>
      <c r="K15" s="14" t="s">
        <v>49</v>
      </c>
      <c r="L15" s="13">
        <v>4.1000000000000002E-2</v>
      </c>
      <c r="M15" s="13">
        <v>2.8299999999999999E-2</v>
      </c>
      <c r="N15" s="24">
        <v>619658.16</v>
      </c>
      <c r="O15" s="24">
        <v>132.19</v>
      </c>
      <c r="P15" s="24">
        <v>819.12612000000001</v>
      </c>
      <c r="Q15" s="13">
        <v>1.7064441199999999E-4</v>
      </c>
      <c r="R15" s="13">
        <v>0.108671998354</v>
      </c>
      <c r="S15" s="63">
        <v>1.2922239370000001E-3</v>
      </c>
    </row>
    <row r="16" spans="2:19" ht="12.75" customHeight="1" x14ac:dyDescent="0.2">
      <c r="B16" s="59" t="s">
        <v>1710</v>
      </c>
      <c r="C16" s="14" t="s">
        <v>1711</v>
      </c>
      <c r="D16" s="14" t="s">
        <v>1694</v>
      </c>
      <c r="E16" s="22">
        <v>1315</v>
      </c>
      <c r="F16" s="14" t="s">
        <v>691</v>
      </c>
      <c r="G16" s="14" t="s">
        <v>271</v>
      </c>
      <c r="H16" s="14" t="s">
        <v>272</v>
      </c>
      <c r="I16" s="55" t="s">
        <v>2460</v>
      </c>
      <c r="J16" s="24">
        <v>5.29</v>
      </c>
      <c r="K16" s="14" t="s">
        <v>49</v>
      </c>
      <c r="L16" s="13">
        <v>2.1399999999999999E-2</v>
      </c>
      <c r="M16" s="13">
        <v>2.1499999999999998E-2</v>
      </c>
      <c r="N16" s="24">
        <v>326952.65000000002</v>
      </c>
      <c r="O16" s="24">
        <v>113.7</v>
      </c>
      <c r="P16" s="24">
        <v>371.74516</v>
      </c>
      <c r="Q16" s="13">
        <v>8.38372351E-4</v>
      </c>
      <c r="R16" s="13">
        <v>4.9318765973999999E-2</v>
      </c>
      <c r="S16" s="63">
        <v>5.8645180800000001E-4</v>
      </c>
    </row>
    <row r="17" spans="2:19" ht="12.75" customHeight="1" x14ac:dyDescent="0.2">
      <c r="B17" s="59" t="s">
        <v>1712</v>
      </c>
      <c r="C17" s="14" t="s">
        <v>1713</v>
      </c>
      <c r="D17" s="14" t="s">
        <v>1694</v>
      </c>
      <c r="E17" s="22">
        <v>2388</v>
      </c>
      <c r="F17" s="14" t="s">
        <v>1709</v>
      </c>
      <c r="G17" s="14" t="s">
        <v>271</v>
      </c>
      <c r="H17" s="14" t="s">
        <v>272</v>
      </c>
      <c r="I17" s="55" t="s">
        <v>2460</v>
      </c>
      <c r="J17" s="24">
        <v>4.5999999999999996</v>
      </c>
      <c r="K17" s="14" t="s">
        <v>49</v>
      </c>
      <c r="L17" s="13">
        <v>1.55E-2</v>
      </c>
      <c r="M17" s="13">
        <v>2.7099999999999999E-2</v>
      </c>
      <c r="N17" s="24">
        <v>1197000</v>
      </c>
      <c r="O17" s="24">
        <v>100.13</v>
      </c>
      <c r="P17" s="24">
        <v>1198.5561</v>
      </c>
      <c r="Q17" s="13">
        <v>2.0999999999999999E-3</v>
      </c>
      <c r="R17" s="13">
        <v>0.15901029566300001</v>
      </c>
      <c r="S17" s="63">
        <v>1.8907990409999999E-3</v>
      </c>
    </row>
    <row r="18" spans="2:19" ht="12.75" customHeight="1" x14ac:dyDescent="0.2">
      <c r="B18" s="59" t="s">
        <v>1714</v>
      </c>
      <c r="C18" s="14" t="s">
        <v>1715</v>
      </c>
      <c r="D18" s="14" t="s">
        <v>1694</v>
      </c>
      <c r="E18" s="22">
        <v>1809</v>
      </c>
      <c r="F18" s="14" t="s">
        <v>720</v>
      </c>
      <c r="G18" s="14" t="s">
        <v>271</v>
      </c>
      <c r="H18" s="14" t="s">
        <v>272</v>
      </c>
      <c r="I18" s="55" t="s">
        <v>2460</v>
      </c>
      <c r="J18" s="24">
        <v>7.93</v>
      </c>
      <c r="K18" s="14" t="s">
        <v>49</v>
      </c>
      <c r="L18" s="13">
        <v>8.3000000000000001E-3</v>
      </c>
      <c r="M18" s="13">
        <v>2.6700000000000002E-2</v>
      </c>
      <c r="N18" s="24">
        <v>63709.22</v>
      </c>
      <c r="O18" s="24">
        <v>96.33</v>
      </c>
      <c r="P18" s="24">
        <v>61.371090000000002</v>
      </c>
      <c r="Q18" s="13">
        <v>1.9274284499999999E-4</v>
      </c>
      <c r="R18" s="13">
        <v>8.1419928240000009E-3</v>
      </c>
      <c r="S18" s="63">
        <v>9.6816826641366594E-5</v>
      </c>
    </row>
    <row r="19" spans="2:19" ht="12.75" customHeight="1" x14ac:dyDescent="0.2">
      <c r="B19" s="59" t="s">
        <v>1716</v>
      </c>
      <c r="C19" s="14" t="s">
        <v>1717</v>
      </c>
      <c r="D19" s="14" t="s">
        <v>1694</v>
      </c>
      <c r="E19" s="22">
        <v>1418</v>
      </c>
      <c r="F19" s="14" t="s">
        <v>720</v>
      </c>
      <c r="G19" s="14" t="s">
        <v>301</v>
      </c>
      <c r="H19" s="14" t="s">
        <v>272</v>
      </c>
      <c r="I19" s="55" t="s">
        <v>2460</v>
      </c>
      <c r="J19" s="24">
        <v>1.65</v>
      </c>
      <c r="K19" s="14" t="s">
        <v>49</v>
      </c>
      <c r="L19" s="13">
        <v>5.6000000000000001E-2</v>
      </c>
      <c r="M19" s="13">
        <v>2.35E-2</v>
      </c>
      <c r="N19" s="24">
        <v>259223.58</v>
      </c>
      <c r="O19" s="24">
        <v>141.88</v>
      </c>
      <c r="P19" s="24">
        <v>367.78642000000002</v>
      </c>
      <c r="Q19" s="13">
        <v>6.8352461700000005E-4</v>
      </c>
      <c r="R19" s="13">
        <v>4.8793567013E-2</v>
      </c>
      <c r="S19" s="63">
        <v>5.8020664200000003E-4</v>
      </c>
    </row>
    <row r="20" spans="2:19" ht="12.75" customHeight="1" x14ac:dyDescent="0.2">
      <c r="B20" s="59" t="s">
        <v>1718</v>
      </c>
      <c r="C20" s="14" t="s">
        <v>1719</v>
      </c>
      <c r="D20" s="14" t="s">
        <v>1694</v>
      </c>
      <c r="E20" s="22">
        <v>2422</v>
      </c>
      <c r="F20" s="14" t="s">
        <v>691</v>
      </c>
      <c r="G20" s="14" t="s">
        <v>431</v>
      </c>
      <c r="H20" s="14" t="s">
        <v>96</v>
      </c>
      <c r="I20" s="55" t="s">
        <v>2460</v>
      </c>
      <c r="J20" s="24">
        <v>3.46</v>
      </c>
      <c r="K20" s="14" t="s">
        <v>49</v>
      </c>
      <c r="L20" s="13">
        <v>3.6400000000000002E-2</v>
      </c>
      <c r="M20" s="13">
        <v>3.2399999999999998E-2</v>
      </c>
      <c r="N20" s="24">
        <v>43000</v>
      </c>
      <c r="O20" s="24">
        <v>102.04</v>
      </c>
      <c r="P20" s="24">
        <v>43.877200000000002</v>
      </c>
      <c r="Q20" s="13">
        <v>8.7001914042108904E-5</v>
      </c>
      <c r="R20" s="13">
        <v>5.8211097040000003E-3</v>
      </c>
      <c r="S20" s="63">
        <v>6.9219094298448596E-5</v>
      </c>
    </row>
    <row r="21" spans="2:19" ht="12.75" customHeight="1" x14ac:dyDescent="0.2">
      <c r="B21" s="58" t="s">
        <v>1720</v>
      </c>
      <c r="C21" s="55" t="s">
        <v>2460</v>
      </c>
      <c r="D21" s="55" t="s">
        <v>2460</v>
      </c>
      <c r="E21" s="55" t="s">
        <v>2460</v>
      </c>
      <c r="F21" s="55" t="s">
        <v>2460</v>
      </c>
      <c r="G21" s="55" t="s">
        <v>2460</v>
      </c>
      <c r="H21" s="55" t="s">
        <v>2460</v>
      </c>
      <c r="I21" s="55" t="s">
        <v>2460</v>
      </c>
      <c r="J21" s="23">
        <v>2.88671003384</v>
      </c>
      <c r="K21" s="55" t="s">
        <v>2460</v>
      </c>
      <c r="L21" s="55" t="s">
        <v>2460</v>
      </c>
      <c r="M21" s="55" t="s">
        <v>2460</v>
      </c>
      <c r="N21" s="55" t="s">
        <v>2460</v>
      </c>
      <c r="O21" s="55" t="s">
        <v>2460</v>
      </c>
      <c r="P21" s="23">
        <v>4205.5979699999998</v>
      </c>
      <c r="Q21" s="55" t="s">
        <v>2460</v>
      </c>
      <c r="R21" s="20">
        <v>0.55794916621000001</v>
      </c>
      <c r="S21" s="62">
        <v>6.6346002579999999E-3</v>
      </c>
    </row>
    <row r="22" spans="2:19" ht="12.75" customHeight="1" x14ac:dyDescent="0.2">
      <c r="B22" s="59" t="s">
        <v>1721</v>
      </c>
      <c r="C22" s="14" t="s">
        <v>1722</v>
      </c>
      <c r="D22" s="14" t="s">
        <v>1694</v>
      </c>
      <c r="E22" s="22">
        <v>1315</v>
      </c>
      <c r="F22" s="14" t="s">
        <v>691</v>
      </c>
      <c r="G22" s="14" t="s">
        <v>271</v>
      </c>
      <c r="H22" s="14" t="s">
        <v>272</v>
      </c>
      <c r="I22" s="55" t="s">
        <v>2460</v>
      </c>
      <c r="J22" s="24">
        <v>4.8899999999999997</v>
      </c>
      <c r="K22" s="14" t="s">
        <v>49</v>
      </c>
      <c r="L22" s="13">
        <v>3.7400000000000003E-2</v>
      </c>
      <c r="M22" s="13">
        <v>4.9200000000000001E-2</v>
      </c>
      <c r="N22" s="24">
        <v>691630.6</v>
      </c>
      <c r="O22" s="24">
        <v>95.74</v>
      </c>
      <c r="P22" s="24">
        <v>662.16714000000002</v>
      </c>
      <c r="Q22" s="13">
        <v>1.1115333619999999E-3</v>
      </c>
      <c r="R22" s="13">
        <v>8.7848531002999997E-2</v>
      </c>
      <c r="S22" s="63">
        <v>1.0446110890000001E-3</v>
      </c>
    </row>
    <row r="23" spans="2:19" ht="12.75" customHeight="1" x14ac:dyDescent="0.2">
      <c r="B23" s="59" t="s">
        <v>1723</v>
      </c>
      <c r="C23" s="14" t="s">
        <v>1724</v>
      </c>
      <c r="D23" s="14" t="s">
        <v>1694</v>
      </c>
      <c r="E23" s="22">
        <v>1315</v>
      </c>
      <c r="F23" s="14" t="s">
        <v>691</v>
      </c>
      <c r="G23" s="14" t="s">
        <v>271</v>
      </c>
      <c r="H23" s="14" t="s">
        <v>272</v>
      </c>
      <c r="I23" s="55" t="s">
        <v>2460</v>
      </c>
      <c r="J23" s="24">
        <v>1.17</v>
      </c>
      <c r="K23" s="14" t="s">
        <v>49</v>
      </c>
      <c r="L23" s="13">
        <v>2.5000000000000001E-2</v>
      </c>
      <c r="M23" s="13">
        <v>4.41E-2</v>
      </c>
      <c r="N23" s="24">
        <v>527852.14</v>
      </c>
      <c r="O23" s="24">
        <v>98.59</v>
      </c>
      <c r="P23" s="24">
        <v>520.40941999999995</v>
      </c>
      <c r="Q23" s="13">
        <v>1.293610845E-3</v>
      </c>
      <c r="R23" s="13">
        <v>6.9041787647000002E-2</v>
      </c>
      <c r="S23" s="63">
        <v>8.2097920299999995E-4</v>
      </c>
    </row>
    <row r="24" spans="2:19" ht="12.75" customHeight="1" x14ac:dyDescent="0.2">
      <c r="B24" s="59" t="s">
        <v>1725</v>
      </c>
      <c r="C24" s="14" t="s">
        <v>1726</v>
      </c>
      <c r="D24" s="14" t="s">
        <v>1694</v>
      </c>
      <c r="E24" s="22">
        <v>1666</v>
      </c>
      <c r="F24" s="14" t="s">
        <v>1727</v>
      </c>
      <c r="G24" s="14" t="s">
        <v>713</v>
      </c>
      <c r="H24" s="14" t="s">
        <v>272</v>
      </c>
      <c r="I24" s="55" t="s">
        <v>2460</v>
      </c>
      <c r="J24" s="24">
        <v>2.2400000000000002</v>
      </c>
      <c r="K24" s="14" t="s">
        <v>49</v>
      </c>
      <c r="L24" s="13">
        <v>3.1E-2</v>
      </c>
      <c r="M24" s="13">
        <v>4.7500000000000001E-2</v>
      </c>
      <c r="N24" s="24">
        <v>55271.93</v>
      </c>
      <c r="O24" s="24">
        <v>96.57</v>
      </c>
      <c r="P24" s="24">
        <v>53.376100000000001</v>
      </c>
      <c r="Q24" s="13">
        <v>7.8385335824344694E-5</v>
      </c>
      <c r="R24" s="13">
        <v>7.0813117900000002E-3</v>
      </c>
      <c r="S24" s="63">
        <v>8.4204217661642503E-5</v>
      </c>
    </row>
    <row r="25" spans="2:19" ht="12.75" customHeight="1" x14ac:dyDescent="0.2">
      <c r="B25" s="59" t="s">
        <v>1728</v>
      </c>
      <c r="C25" s="14" t="s">
        <v>1729</v>
      </c>
      <c r="D25" s="14" t="s">
        <v>1694</v>
      </c>
      <c r="E25" s="22">
        <v>2250</v>
      </c>
      <c r="F25" s="14" t="s">
        <v>1730</v>
      </c>
      <c r="G25" s="14" t="s">
        <v>431</v>
      </c>
      <c r="H25" s="14" t="s">
        <v>96</v>
      </c>
      <c r="I25" s="55" t="s">
        <v>2460</v>
      </c>
      <c r="J25" s="24">
        <v>3.52</v>
      </c>
      <c r="K25" s="14" t="s">
        <v>49</v>
      </c>
      <c r="L25" s="13">
        <v>3.3500000000000002E-2</v>
      </c>
      <c r="M25" s="13">
        <v>6.2399999999999997E-2</v>
      </c>
      <c r="N25" s="24">
        <v>204444.44</v>
      </c>
      <c r="O25" s="24">
        <v>90.79</v>
      </c>
      <c r="P25" s="24">
        <v>185.61510999999999</v>
      </c>
      <c r="Q25" s="13">
        <v>2.5555555E-4</v>
      </c>
      <c r="R25" s="13">
        <v>2.4625224902E-2</v>
      </c>
      <c r="S25" s="63">
        <v>2.9281972800000001E-4</v>
      </c>
    </row>
    <row r="26" spans="2:19" ht="12.75" customHeight="1" x14ac:dyDescent="0.2">
      <c r="B26" s="59" t="s">
        <v>1731</v>
      </c>
      <c r="C26" s="14" t="s">
        <v>1732</v>
      </c>
      <c r="D26" s="14" t="s">
        <v>1694</v>
      </c>
      <c r="E26" s="22">
        <v>2419</v>
      </c>
      <c r="F26" s="14" t="s">
        <v>1377</v>
      </c>
      <c r="G26" s="14" t="s">
        <v>447</v>
      </c>
      <c r="H26" s="14" t="s">
        <v>272</v>
      </c>
      <c r="I26" s="55" t="s">
        <v>2460</v>
      </c>
      <c r="J26" s="24">
        <v>1.18</v>
      </c>
      <c r="K26" s="14" t="s">
        <v>49</v>
      </c>
      <c r="L26" s="13">
        <v>7.2499999999999995E-2</v>
      </c>
      <c r="M26" s="13">
        <v>7.6499999999999999E-2</v>
      </c>
      <c r="N26" s="24">
        <v>207900.15</v>
      </c>
      <c r="O26" s="24">
        <v>98.53</v>
      </c>
      <c r="P26" s="24">
        <v>204.84402</v>
      </c>
      <c r="Q26" s="13">
        <v>2.8985507540000002E-3</v>
      </c>
      <c r="R26" s="13">
        <v>2.7176290025000001E-2</v>
      </c>
      <c r="S26" s="63">
        <v>3.2315456599999999E-4</v>
      </c>
    </row>
    <row r="27" spans="2:19" ht="12.75" customHeight="1" x14ac:dyDescent="0.2">
      <c r="B27" s="59" t="s">
        <v>1733</v>
      </c>
      <c r="C27" s="14" t="s">
        <v>1734</v>
      </c>
      <c r="D27" s="14" t="s">
        <v>1694</v>
      </c>
      <c r="E27" s="22">
        <v>318</v>
      </c>
      <c r="F27" s="14" t="s">
        <v>1735</v>
      </c>
      <c r="G27" s="14" t="s">
        <v>496</v>
      </c>
      <c r="H27" s="14" t="s">
        <v>272</v>
      </c>
      <c r="I27" s="55" t="s">
        <v>2460</v>
      </c>
      <c r="J27" s="24">
        <v>1.97</v>
      </c>
      <c r="K27" s="14" t="s">
        <v>49</v>
      </c>
      <c r="L27" s="13">
        <v>2.1000000000000001E-2</v>
      </c>
      <c r="M27" s="13">
        <v>6.3500000000000001E-2</v>
      </c>
      <c r="N27" s="24">
        <v>168571.5</v>
      </c>
      <c r="O27" s="24">
        <v>93.83</v>
      </c>
      <c r="P27" s="24">
        <v>158.17063999999999</v>
      </c>
      <c r="Q27" s="13">
        <v>2.6855640619999998E-3</v>
      </c>
      <c r="R27" s="13">
        <v>2.0984216117E-2</v>
      </c>
      <c r="S27" s="63">
        <v>2.4952431800000002E-4</v>
      </c>
    </row>
    <row r="28" spans="2:19" ht="12.75" customHeight="1" x14ac:dyDescent="0.2">
      <c r="B28" s="59" t="s">
        <v>1736</v>
      </c>
      <c r="C28" s="14" t="s">
        <v>1737</v>
      </c>
      <c r="D28" s="14" t="s">
        <v>1694</v>
      </c>
      <c r="E28" s="22">
        <v>1763</v>
      </c>
      <c r="F28" s="14" t="s">
        <v>1377</v>
      </c>
      <c r="G28" s="14" t="s">
        <v>496</v>
      </c>
      <c r="H28" s="14" t="s">
        <v>272</v>
      </c>
      <c r="I28" s="55" t="s">
        <v>2460</v>
      </c>
      <c r="J28" s="24">
        <v>4.1399999999999997</v>
      </c>
      <c r="K28" s="14" t="s">
        <v>49</v>
      </c>
      <c r="L28" s="13">
        <v>7.3099999999999998E-2</v>
      </c>
      <c r="M28" s="13">
        <v>7.3700000000000002E-2</v>
      </c>
      <c r="N28" s="24">
        <v>8</v>
      </c>
      <c r="O28" s="24">
        <v>5156460</v>
      </c>
      <c r="P28" s="24">
        <v>412.51679999999999</v>
      </c>
      <c r="Q28" s="13">
        <v>1.6000000000000001E-3</v>
      </c>
      <c r="R28" s="13">
        <v>5.4727866583000002E-2</v>
      </c>
      <c r="S28" s="63">
        <v>6.5077168199999995E-4</v>
      </c>
    </row>
    <row r="29" spans="2:19" ht="12.75" customHeight="1" x14ac:dyDescent="0.2">
      <c r="B29" s="59" t="s">
        <v>1738</v>
      </c>
      <c r="C29" s="14" t="s">
        <v>1739</v>
      </c>
      <c r="D29" s="14" t="s">
        <v>1694</v>
      </c>
      <c r="E29" s="22">
        <v>1721</v>
      </c>
      <c r="F29" s="14" t="s">
        <v>514</v>
      </c>
      <c r="G29" s="14" t="s">
        <v>557</v>
      </c>
      <c r="H29" s="14" t="s">
        <v>96</v>
      </c>
      <c r="I29" s="55" t="s">
        <v>2460</v>
      </c>
      <c r="J29" s="24">
        <v>2.82</v>
      </c>
      <c r="K29" s="14" t="s">
        <v>49</v>
      </c>
      <c r="L29" s="13">
        <v>2.86E-2</v>
      </c>
      <c r="M29" s="13">
        <v>6.6299999999999998E-2</v>
      </c>
      <c r="N29" s="24">
        <v>392857.19</v>
      </c>
      <c r="O29" s="24">
        <v>90.22</v>
      </c>
      <c r="P29" s="24">
        <v>354.43576000000002</v>
      </c>
      <c r="Q29" s="13">
        <v>3.4364690799999998E-3</v>
      </c>
      <c r="R29" s="13">
        <v>4.7022358812000002E-2</v>
      </c>
      <c r="S29" s="63">
        <v>5.5914512E-4</v>
      </c>
    </row>
    <row r="30" spans="2:19" ht="12.75" customHeight="1" x14ac:dyDescent="0.2">
      <c r="B30" s="59" t="s">
        <v>1740</v>
      </c>
      <c r="C30" s="14" t="s">
        <v>1741</v>
      </c>
      <c r="D30" s="14" t="s">
        <v>1694</v>
      </c>
      <c r="E30" s="22">
        <v>608</v>
      </c>
      <c r="F30" s="14" t="s">
        <v>1735</v>
      </c>
      <c r="G30" s="14" t="s">
        <v>539</v>
      </c>
      <c r="H30" s="14" t="s">
        <v>272</v>
      </c>
      <c r="I30" s="55" t="s">
        <v>2460</v>
      </c>
      <c r="J30" s="24">
        <v>2.65</v>
      </c>
      <c r="K30" s="14" t="s">
        <v>49</v>
      </c>
      <c r="L30" s="13">
        <v>4.4699999999999997E-2</v>
      </c>
      <c r="M30" s="13">
        <v>7.0999999999999994E-2</v>
      </c>
      <c r="N30" s="24">
        <v>664000.03</v>
      </c>
      <c r="O30" s="24">
        <v>93.71</v>
      </c>
      <c r="P30" s="24">
        <v>622.23442999999997</v>
      </c>
      <c r="Q30" s="13">
        <v>1.3764510399999999E-3</v>
      </c>
      <c r="R30" s="13">
        <v>8.2550729737000006E-2</v>
      </c>
      <c r="S30" s="63">
        <v>9.8161468099999989E-4</v>
      </c>
    </row>
    <row r="31" spans="2:19" ht="12.75" customHeight="1" x14ac:dyDescent="0.2">
      <c r="B31" s="59" t="s">
        <v>1742</v>
      </c>
      <c r="C31" s="14" t="s">
        <v>1743</v>
      </c>
      <c r="D31" s="14" t="s">
        <v>1694</v>
      </c>
      <c r="E31" s="22">
        <v>209</v>
      </c>
      <c r="F31" s="14" t="s">
        <v>1377</v>
      </c>
      <c r="G31" s="14" t="s">
        <v>926</v>
      </c>
      <c r="H31" s="14" t="s">
        <v>272</v>
      </c>
      <c r="I31" s="55" t="s">
        <v>2460</v>
      </c>
      <c r="J31" s="24">
        <v>3.51</v>
      </c>
      <c r="K31" s="14" t="s">
        <v>49</v>
      </c>
      <c r="L31" s="13">
        <v>7.7499999999999999E-2</v>
      </c>
      <c r="M31" s="13">
        <v>8.8200000000000001E-2</v>
      </c>
      <c r="N31" s="24">
        <v>288000</v>
      </c>
      <c r="O31" s="24">
        <v>97.04</v>
      </c>
      <c r="P31" s="24">
        <v>279.47519999999997</v>
      </c>
      <c r="Q31" s="13">
        <v>8.2285714280000005E-3</v>
      </c>
      <c r="R31" s="13">
        <v>3.7077475291000001E-2</v>
      </c>
      <c r="S31" s="63">
        <v>4.4089003400000002E-4</v>
      </c>
    </row>
    <row r="32" spans="2:19" ht="12.75" customHeight="1" x14ac:dyDescent="0.2">
      <c r="B32" s="59" t="s">
        <v>1744</v>
      </c>
      <c r="C32" s="14" t="s">
        <v>1745</v>
      </c>
      <c r="D32" s="14" t="s">
        <v>1694</v>
      </c>
      <c r="E32" s="22">
        <v>604</v>
      </c>
      <c r="F32" s="14" t="s">
        <v>1377</v>
      </c>
      <c r="G32" s="14" t="s">
        <v>229</v>
      </c>
      <c r="H32" s="14" t="s">
        <v>230</v>
      </c>
      <c r="I32" s="55" t="s">
        <v>2460</v>
      </c>
      <c r="J32" s="24">
        <v>2.73</v>
      </c>
      <c r="K32" s="14" t="s">
        <v>49</v>
      </c>
      <c r="L32" s="13">
        <v>9.35E-2</v>
      </c>
      <c r="M32" s="13">
        <v>6.13E-2</v>
      </c>
      <c r="N32" s="24">
        <v>587409.19999999995</v>
      </c>
      <c r="O32" s="24">
        <v>100</v>
      </c>
      <c r="P32" s="24">
        <v>587.40920000000006</v>
      </c>
      <c r="Q32" s="13">
        <v>1.4E-3</v>
      </c>
      <c r="R32" s="13">
        <v>7.7930528713999997E-2</v>
      </c>
      <c r="S32" s="63">
        <v>9.2667564899999997E-4</v>
      </c>
    </row>
    <row r="33" spans="2:19" ht="12.75" customHeight="1" x14ac:dyDescent="0.2">
      <c r="B33" s="59" t="s">
        <v>1746</v>
      </c>
      <c r="C33" s="14" t="s">
        <v>1747</v>
      </c>
      <c r="D33" s="14" t="s">
        <v>1694</v>
      </c>
      <c r="E33" s="22">
        <v>599</v>
      </c>
      <c r="F33" s="14" t="s">
        <v>521</v>
      </c>
      <c r="G33" s="14" t="s">
        <v>229</v>
      </c>
      <c r="H33" s="14" t="s">
        <v>230</v>
      </c>
      <c r="I33" s="55" t="s">
        <v>2460</v>
      </c>
      <c r="J33" s="24">
        <v>0.16</v>
      </c>
      <c r="K33" s="14" t="s">
        <v>49</v>
      </c>
      <c r="L33" s="13">
        <v>4.1500000000000002E-2</v>
      </c>
      <c r="M33" s="13">
        <v>0.1167</v>
      </c>
      <c r="N33" s="24">
        <v>164500</v>
      </c>
      <c r="O33" s="24">
        <v>100.27</v>
      </c>
      <c r="P33" s="24">
        <v>164.94415000000001</v>
      </c>
      <c r="Q33" s="13">
        <v>4.1124999999999998E-3</v>
      </c>
      <c r="R33" s="13">
        <v>2.1882845583E-2</v>
      </c>
      <c r="S33" s="63">
        <v>2.6020996400000001E-4</v>
      </c>
    </row>
    <row r="34" spans="2:19" ht="12.75" customHeight="1" x14ac:dyDescent="0.2">
      <c r="B34" s="58" t="s">
        <v>1748</v>
      </c>
      <c r="C34" s="55" t="s">
        <v>2460</v>
      </c>
      <c r="D34" s="55" t="s">
        <v>2460</v>
      </c>
      <c r="E34" s="55" t="s">
        <v>2460</v>
      </c>
      <c r="F34" s="55" t="s">
        <v>2460</v>
      </c>
      <c r="G34" s="55" t="s">
        <v>2460</v>
      </c>
      <c r="H34" s="55" t="s">
        <v>2460</v>
      </c>
      <c r="I34" s="55" t="s">
        <v>2460</v>
      </c>
      <c r="J34" s="55" t="s">
        <v>2460</v>
      </c>
      <c r="K34" s="55" t="s">
        <v>2460</v>
      </c>
      <c r="L34" s="55" t="s">
        <v>2460</v>
      </c>
      <c r="M34" s="55" t="s">
        <v>2460</v>
      </c>
      <c r="N34" s="55" t="s">
        <v>2460</v>
      </c>
      <c r="O34" s="55" t="s">
        <v>2460</v>
      </c>
      <c r="P34" s="55" t="s">
        <v>2460</v>
      </c>
      <c r="Q34" s="55" t="s">
        <v>2460</v>
      </c>
      <c r="R34" s="55" t="s">
        <v>2460</v>
      </c>
      <c r="S34" s="69" t="s">
        <v>2460</v>
      </c>
    </row>
    <row r="35" spans="2:19" ht="12.75" customHeight="1" x14ac:dyDescent="0.2">
      <c r="B35" s="58" t="s">
        <v>1749</v>
      </c>
      <c r="C35" s="55" t="s">
        <v>2460</v>
      </c>
      <c r="D35" s="55" t="s">
        <v>2460</v>
      </c>
      <c r="E35" s="55" t="s">
        <v>2460</v>
      </c>
      <c r="F35" s="55" t="s">
        <v>2460</v>
      </c>
      <c r="G35" s="55" t="s">
        <v>2460</v>
      </c>
      <c r="H35" s="55" t="s">
        <v>2460</v>
      </c>
      <c r="I35" s="55" t="s">
        <v>2460</v>
      </c>
      <c r="J35" s="55" t="s">
        <v>2460</v>
      </c>
      <c r="K35" s="55" t="s">
        <v>2460</v>
      </c>
      <c r="L35" s="55" t="s">
        <v>2460</v>
      </c>
      <c r="M35" s="55" t="s">
        <v>2460</v>
      </c>
      <c r="N35" s="55" t="s">
        <v>2460</v>
      </c>
      <c r="O35" s="55" t="s">
        <v>2460</v>
      </c>
      <c r="P35" s="55" t="s">
        <v>2460</v>
      </c>
      <c r="Q35" s="55" t="s">
        <v>2460</v>
      </c>
      <c r="R35" s="55" t="s">
        <v>2460</v>
      </c>
      <c r="S35" s="69" t="s">
        <v>2460</v>
      </c>
    </row>
    <row r="36" spans="2:19" ht="12.75" customHeight="1" x14ac:dyDescent="0.2">
      <c r="B36" s="58" t="s">
        <v>1750</v>
      </c>
      <c r="C36" s="55" t="s">
        <v>2460</v>
      </c>
      <c r="D36" s="55" t="s">
        <v>2460</v>
      </c>
      <c r="E36" s="55" t="s">
        <v>2460</v>
      </c>
      <c r="F36" s="55" t="s">
        <v>2460</v>
      </c>
      <c r="G36" s="55" t="s">
        <v>2460</v>
      </c>
      <c r="H36" s="55" t="s">
        <v>2460</v>
      </c>
      <c r="I36" s="55" t="s">
        <v>2460</v>
      </c>
      <c r="J36" s="55" t="s">
        <v>2460</v>
      </c>
      <c r="K36" s="55" t="s">
        <v>2460</v>
      </c>
      <c r="L36" s="55" t="s">
        <v>2460</v>
      </c>
      <c r="M36" s="55" t="s">
        <v>2460</v>
      </c>
      <c r="N36" s="55" t="s">
        <v>2460</v>
      </c>
      <c r="O36" s="55" t="s">
        <v>2460</v>
      </c>
      <c r="P36" s="55" t="s">
        <v>2460</v>
      </c>
      <c r="Q36" s="55" t="s">
        <v>2460</v>
      </c>
      <c r="R36" s="55" t="s">
        <v>2460</v>
      </c>
      <c r="S36" s="69" t="s">
        <v>2460</v>
      </c>
    </row>
    <row r="37" spans="2:19" ht="12.75" customHeight="1" thickBot="1" x14ac:dyDescent="0.25">
      <c r="B37" s="58" t="s">
        <v>1751</v>
      </c>
      <c r="C37" s="55" t="s">
        <v>2460</v>
      </c>
      <c r="D37" s="55" t="s">
        <v>2460</v>
      </c>
      <c r="E37" s="55" t="s">
        <v>2460</v>
      </c>
      <c r="F37" s="55" t="s">
        <v>2460</v>
      </c>
      <c r="G37" s="55" t="s">
        <v>2460</v>
      </c>
      <c r="H37" s="55" t="s">
        <v>2460</v>
      </c>
      <c r="I37" s="55" t="s">
        <v>2460</v>
      </c>
      <c r="J37" s="55" t="s">
        <v>2460</v>
      </c>
      <c r="K37" s="55" t="s">
        <v>2460</v>
      </c>
      <c r="L37" s="55" t="s">
        <v>2460</v>
      </c>
      <c r="M37" s="55" t="s">
        <v>2460</v>
      </c>
      <c r="N37" s="55" t="s">
        <v>2460</v>
      </c>
      <c r="O37" s="55" t="s">
        <v>2460</v>
      </c>
      <c r="P37" s="55" t="s">
        <v>2460</v>
      </c>
      <c r="Q37" s="55" t="s">
        <v>2460</v>
      </c>
      <c r="R37" s="55" t="s">
        <v>2460</v>
      </c>
      <c r="S37" s="69" t="s">
        <v>2460</v>
      </c>
    </row>
    <row r="38" spans="2:19" ht="12.75" customHeight="1" x14ac:dyDescent="0.2">
      <c r="B38" s="65" t="s">
        <v>1752</v>
      </c>
      <c r="C38" s="70" t="s">
        <v>2460</v>
      </c>
      <c r="D38" s="70" t="s">
        <v>2460</v>
      </c>
      <c r="E38" s="70" t="s">
        <v>2460</v>
      </c>
      <c r="F38" s="70" t="s">
        <v>2460</v>
      </c>
      <c r="G38" s="70" t="s">
        <v>2460</v>
      </c>
      <c r="H38" s="70" t="s">
        <v>2460</v>
      </c>
      <c r="I38" s="70" t="s">
        <v>2460</v>
      </c>
      <c r="J38" s="70" t="s">
        <v>2460</v>
      </c>
      <c r="K38" s="70" t="s">
        <v>2460</v>
      </c>
      <c r="L38" s="70" t="s">
        <v>2460</v>
      </c>
      <c r="M38" s="70" t="s">
        <v>2460</v>
      </c>
      <c r="N38" s="70" t="s">
        <v>2460</v>
      </c>
      <c r="O38" s="70" t="s">
        <v>2460</v>
      </c>
      <c r="P38" s="70" t="s">
        <v>2460</v>
      </c>
      <c r="Q38" s="70" t="s">
        <v>2460</v>
      </c>
      <c r="R38" s="70" t="s">
        <v>2460</v>
      </c>
      <c r="S38" s="71" t="s">
        <v>2460</v>
      </c>
    </row>
    <row r="39" spans="2:19" ht="12.75" hidden="1" customHeight="1" x14ac:dyDescent="0.2"/>
    <row r="40" spans="2:19" ht="12.75" hidden="1" customHeight="1" x14ac:dyDescent="0.2"/>
    <row r="41" spans="2:19" ht="12.75" hidden="1" customHeight="1" x14ac:dyDescent="0.2"/>
    <row r="42" spans="2:19" ht="12.75" hidden="1" customHeight="1" x14ac:dyDescent="0.2"/>
    <row r="43" spans="2:19" ht="12.75" hidden="1" customHeight="1" x14ac:dyDescent="0.2"/>
    <row r="44" spans="2:19" ht="12.75" hidden="1" customHeight="1" x14ac:dyDescent="0.2"/>
    <row r="45" spans="2:19" ht="12.75" hidden="1" customHeight="1" x14ac:dyDescent="0.2"/>
    <row r="46" spans="2:19" ht="12.75" hidden="1" customHeight="1" x14ac:dyDescent="0.2"/>
    <row r="47" spans="2:19" ht="12.75" hidden="1" customHeight="1" x14ac:dyDescent="0.2"/>
    <row r="48" spans="2:19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1:M58"/>
  <sheetViews>
    <sheetView rightToLeft="1" topLeftCell="H1" workbookViewId="0">
      <selection activeCell="N1" sqref="N1:XFD1048576"/>
    </sheetView>
  </sheetViews>
  <sheetFormatPr defaultColWidth="0" defaultRowHeight="12.75" customHeight="1" zeroHeight="1" x14ac:dyDescent="0.2"/>
  <cols>
    <col min="1" max="1" width="9.140625" customWidth="1"/>
    <col min="2" max="2" width="73.28515625" bestFit="1" customWidth="1"/>
    <col min="3" max="3" width="41.5703125" bestFit="1" customWidth="1"/>
    <col min="4" max="4" width="13.7109375" bestFit="1" customWidth="1"/>
    <col min="5" max="5" width="16.28515625" bestFit="1" customWidth="1"/>
    <col min="6" max="6" width="35.28515625" bestFit="1" customWidth="1"/>
    <col min="7" max="7" width="15" bestFit="1" customWidth="1"/>
    <col min="8" max="9" width="12.42578125" bestFit="1" customWidth="1"/>
    <col min="10" max="10" width="13.7109375" bestFit="1" customWidth="1"/>
    <col min="11" max="11" width="29" bestFit="1" customWidth="1"/>
    <col min="12" max="12" width="34" bestFit="1" customWidth="1"/>
    <col min="13" max="13" width="30.140625" bestFit="1" customWidth="1"/>
    <col min="14" max="16384" width="9.140625" hidden="1"/>
  </cols>
  <sheetData>
    <row r="1" spans="2:13" ht="12.75" customHeight="1" x14ac:dyDescent="0.2">
      <c r="B1" s="1" t="s">
        <v>69</v>
      </c>
      <c r="C1" s="1" t="s">
        <v>1</v>
      </c>
    </row>
    <row r="2" spans="2:13" ht="12.75" customHeight="1" x14ac:dyDescent="0.2">
      <c r="B2" s="1" t="s">
        <v>2</v>
      </c>
      <c r="C2" s="1" t="s">
        <v>3</v>
      </c>
    </row>
    <row r="3" spans="2:13" ht="12.75" customHeight="1" x14ac:dyDescent="0.2">
      <c r="B3" s="1" t="s">
        <v>4</v>
      </c>
      <c r="C3" s="1" t="s">
        <v>5</v>
      </c>
    </row>
    <row r="4" spans="2:13" ht="12.75" customHeight="1" x14ac:dyDescent="0.2">
      <c r="B4" s="1" t="s">
        <v>6</v>
      </c>
      <c r="C4" s="2">
        <v>12957</v>
      </c>
    </row>
    <row r="5" spans="2:13" ht="12.75" customHeight="1" x14ac:dyDescent="0.2"/>
    <row r="6" spans="2:13" ht="12.75" customHeight="1" x14ac:dyDescent="0.2">
      <c r="B6" s="46" t="s">
        <v>1753</v>
      </c>
      <c r="C6" s="47"/>
      <c r="D6" s="47"/>
      <c r="E6" s="47"/>
      <c r="F6" s="47"/>
      <c r="G6" s="47"/>
      <c r="H6" s="47"/>
      <c r="I6" s="47"/>
      <c r="J6" s="47"/>
      <c r="K6" s="47"/>
      <c r="L6" s="47"/>
      <c r="M6" s="48"/>
    </row>
    <row r="7" spans="2:13" ht="12.75" customHeight="1" x14ac:dyDescent="0.2">
      <c r="B7" s="49" t="s">
        <v>1754</v>
      </c>
      <c r="C7" s="50"/>
      <c r="D7" s="50"/>
      <c r="E7" s="50"/>
      <c r="F7" s="50"/>
      <c r="G7" s="50"/>
      <c r="H7" s="50"/>
      <c r="I7" s="50"/>
      <c r="J7" s="50"/>
      <c r="K7" s="50"/>
      <c r="L7" s="50"/>
      <c r="M7" s="51"/>
    </row>
    <row r="8" spans="2:13" ht="12.75" customHeight="1" x14ac:dyDescent="0.2">
      <c r="B8" s="4" t="s">
        <v>71</v>
      </c>
      <c r="C8" s="4" t="s">
        <v>72</v>
      </c>
      <c r="D8" s="4" t="s">
        <v>215</v>
      </c>
      <c r="E8" s="4" t="s">
        <v>73</v>
      </c>
      <c r="F8" s="4" t="s">
        <v>216</v>
      </c>
      <c r="G8" s="4" t="s">
        <v>76</v>
      </c>
      <c r="H8" s="4" t="s">
        <v>139</v>
      </c>
      <c r="I8" s="4" t="s">
        <v>140</v>
      </c>
      <c r="J8" s="4" t="s">
        <v>9</v>
      </c>
      <c r="K8" s="4" t="s">
        <v>142</v>
      </c>
      <c r="L8" s="4" t="s">
        <v>80</v>
      </c>
      <c r="M8" s="4" t="s">
        <v>218</v>
      </c>
    </row>
    <row r="9" spans="2:13" ht="12.75" customHeight="1" x14ac:dyDescent="0.2">
      <c r="B9" s="5"/>
      <c r="C9" s="5"/>
      <c r="D9" s="5"/>
      <c r="E9" s="5"/>
      <c r="F9" s="5"/>
      <c r="G9" s="5"/>
      <c r="H9" s="6" t="s">
        <v>146</v>
      </c>
      <c r="I9" s="6" t="s">
        <v>147</v>
      </c>
      <c r="J9" s="6" t="s">
        <v>11</v>
      </c>
      <c r="K9" s="6" t="s">
        <v>12</v>
      </c>
      <c r="L9" s="6" t="s">
        <v>12</v>
      </c>
      <c r="M9" s="6" t="s">
        <v>12</v>
      </c>
    </row>
    <row r="10" spans="2:13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</row>
    <row r="11" spans="2:13" ht="12.75" customHeight="1" x14ac:dyDescent="0.2">
      <c r="B11" s="18" t="s">
        <v>1755</v>
      </c>
      <c r="C11" s="9"/>
      <c r="D11" s="9"/>
      <c r="E11" s="9"/>
      <c r="F11" s="9"/>
      <c r="G11" s="9"/>
      <c r="H11" s="9"/>
      <c r="I11" s="9"/>
      <c r="J11" s="23">
        <v>12163.380020000001</v>
      </c>
      <c r="K11" s="9"/>
      <c r="L11" s="20">
        <v>1</v>
      </c>
      <c r="M11" s="20">
        <v>1.9188511312999999E-2</v>
      </c>
    </row>
    <row r="12" spans="2:13" ht="12.75" customHeight="1" x14ac:dyDescent="0.2">
      <c r="B12" s="18" t="s">
        <v>1756</v>
      </c>
      <c r="C12" s="9"/>
      <c r="D12" s="9"/>
      <c r="E12" s="9"/>
      <c r="F12" s="9"/>
      <c r="G12" s="9"/>
      <c r="H12" s="9"/>
      <c r="I12" s="9"/>
      <c r="J12" s="23">
        <v>6209.8735900000001</v>
      </c>
      <c r="K12" s="9"/>
      <c r="L12" s="20">
        <v>0.510538483529</v>
      </c>
      <c r="M12" s="20">
        <v>9.7964734669999994E-3</v>
      </c>
    </row>
    <row r="13" spans="2:13" ht="12.75" customHeight="1" x14ac:dyDescent="0.2">
      <c r="B13" s="18" t="s">
        <v>1757</v>
      </c>
      <c r="C13" s="9"/>
      <c r="D13" s="9"/>
      <c r="E13" s="9"/>
      <c r="F13" s="9"/>
      <c r="G13" s="9"/>
      <c r="H13" s="9"/>
      <c r="I13" s="9"/>
      <c r="J13" s="23">
        <v>6209.8735900000001</v>
      </c>
      <c r="K13" s="9"/>
      <c r="L13" s="20">
        <v>0.510538483529</v>
      </c>
      <c r="M13" s="20">
        <v>9.7964734669999994E-3</v>
      </c>
    </row>
    <row r="14" spans="2:13" ht="12.75" customHeight="1" x14ac:dyDescent="0.2">
      <c r="B14" s="21" t="s">
        <v>1758</v>
      </c>
      <c r="C14" s="14" t="s">
        <v>1759</v>
      </c>
      <c r="D14" s="14" t="s">
        <v>1694</v>
      </c>
      <c r="E14" s="22">
        <v>994</v>
      </c>
      <c r="F14" s="14" t="s">
        <v>1760</v>
      </c>
      <c r="G14" s="14" t="s">
        <v>50</v>
      </c>
      <c r="H14" s="24">
        <v>64.84</v>
      </c>
      <c r="I14" s="24">
        <v>193476</v>
      </c>
      <c r="J14" s="24">
        <v>455.00655999999998</v>
      </c>
      <c r="K14" s="13">
        <v>1.23150157477029E-6</v>
      </c>
      <c r="L14" s="13">
        <v>3.7407904648999998E-2</v>
      </c>
      <c r="M14" s="13">
        <v>7.1780200100000002E-4</v>
      </c>
    </row>
    <row r="15" spans="2:13" ht="12.75" customHeight="1" x14ac:dyDescent="0.2">
      <c r="B15" s="21" t="s">
        <v>1761</v>
      </c>
      <c r="C15" s="14" t="s">
        <v>1762</v>
      </c>
      <c r="D15" s="14" t="s">
        <v>1694</v>
      </c>
      <c r="E15" s="22">
        <v>823</v>
      </c>
      <c r="F15" s="14" t="s">
        <v>1763</v>
      </c>
      <c r="G15" s="14" t="s">
        <v>49</v>
      </c>
      <c r="H15" s="24">
        <v>170000</v>
      </c>
      <c r="I15" s="24">
        <v>128.3938</v>
      </c>
      <c r="J15" s="24">
        <v>218.26946000000001</v>
      </c>
      <c r="K15" s="13">
        <v>3.0000440699999998E-4</v>
      </c>
      <c r="L15" s="13">
        <v>1.7944803140999999E-2</v>
      </c>
      <c r="M15" s="13">
        <v>3.44334058E-4</v>
      </c>
    </row>
    <row r="16" spans="2:13" ht="12.75" customHeight="1" x14ac:dyDescent="0.2">
      <c r="B16" s="21" t="s">
        <v>1764</v>
      </c>
      <c r="C16" s="14" t="s">
        <v>1765</v>
      </c>
      <c r="D16" s="14" t="s">
        <v>1694</v>
      </c>
      <c r="E16" s="22">
        <v>994</v>
      </c>
      <c r="F16" s="14" t="s">
        <v>1766</v>
      </c>
      <c r="G16" s="14" t="s">
        <v>50</v>
      </c>
      <c r="H16" s="24">
        <v>1993.64</v>
      </c>
      <c r="I16" s="24">
        <v>4425.12</v>
      </c>
      <c r="J16" s="24">
        <v>319.97743000000003</v>
      </c>
      <c r="K16" s="13">
        <v>3.9872800797456003E-5</v>
      </c>
      <c r="L16" s="13">
        <v>2.6306621142000001E-2</v>
      </c>
      <c r="M16" s="13">
        <v>5.0478489699999998E-4</v>
      </c>
    </row>
    <row r="17" spans="2:13" ht="12.75" customHeight="1" x14ac:dyDescent="0.2">
      <c r="B17" s="21" t="s">
        <v>1767</v>
      </c>
      <c r="C17" s="14" t="s">
        <v>1768</v>
      </c>
      <c r="D17" s="14" t="s">
        <v>1694</v>
      </c>
      <c r="E17" s="22">
        <v>994</v>
      </c>
      <c r="F17" s="14" t="s">
        <v>1766</v>
      </c>
      <c r="G17" s="14" t="s">
        <v>50</v>
      </c>
      <c r="H17" s="24">
        <v>13888.89</v>
      </c>
      <c r="I17" s="24">
        <v>424</v>
      </c>
      <c r="J17" s="24">
        <v>213.59002000000001</v>
      </c>
      <c r="K17" s="13">
        <v>3.9977871899999999E-4</v>
      </c>
      <c r="L17" s="13">
        <v>1.7560087709E-2</v>
      </c>
      <c r="M17" s="13">
        <v>3.3695194099999997E-4</v>
      </c>
    </row>
    <row r="18" spans="2:13" ht="12.75" customHeight="1" x14ac:dyDescent="0.2">
      <c r="B18" s="21" t="s">
        <v>1769</v>
      </c>
      <c r="C18" s="14" t="s">
        <v>1770</v>
      </c>
      <c r="D18" s="14" t="s">
        <v>1694</v>
      </c>
      <c r="E18" s="22">
        <v>994</v>
      </c>
      <c r="F18" s="14" t="s">
        <v>1771</v>
      </c>
      <c r="G18" s="14" t="s">
        <v>50</v>
      </c>
      <c r="H18" s="24">
        <v>42798.64</v>
      </c>
      <c r="I18" s="24">
        <v>337.77</v>
      </c>
      <c r="J18" s="24">
        <v>524.32262000000003</v>
      </c>
      <c r="K18" s="13">
        <v>2.9304101300000002E-4</v>
      </c>
      <c r="L18" s="13">
        <v>4.3106654493000003E-2</v>
      </c>
      <c r="M18" s="13">
        <v>8.2715252700000001E-4</v>
      </c>
    </row>
    <row r="19" spans="2:13" ht="12.75" customHeight="1" x14ac:dyDescent="0.2">
      <c r="B19" s="21" t="s">
        <v>1772</v>
      </c>
      <c r="C19" s="14" t="s">
        <v>1773</v>
      </c>
      <c r="D19" s="14" t="s">
        <v>1694</v>
      </c>
      <c r="E19" s="22">
        <v>994</v>
      </c>
      <c r="F19" s="14" t="s">
        <v>1771</v>
      </c>
      <c r="G19" s="14" t="s">
        <v>50</v>
      </c>
      <c r="H19" s="24">
        <v>881.43</v>
      </c>
      <c r="I19" s="24">
        <v>6483.0325999999995</v>
      </c>
      <c r="J19" s="24">
        <v>207.25908999999999</v>
      </c>
      <c r="K19" s="13">
        <v>3.3606676634706703E-5</v>
      </c>
      <c r="L19" s="13">
        <v>1.7039596694999999E-2</v>
      </c>
      <c r="M19" s="13">
        <v>3.2696449299999999E-4</v>
      </c>
    </row>
    <row r="20" spans="2:13" ht="12.75" customHeight="1" x14ac:dyDescent="0.2">
      <c r="B20" s="21" t="s">
        <v>1774</v>
      </c>
      <c r="C20" s="14" t="s">
        <v>1775</v>
      </c>
      <c r="D20" s="14" t="s">
        <v>1694</v>
      </c>
      <c r="E20" s="22">
        <v>993</v>
      </c>
      <c r="F20" s="14" t="s">
        <v>1771</v>
      </c>
      <c r="G20" s="14" t="s">
        <v>50</v>
      </c>
      <c r="H20" s="24">
        <v>24452.43</v>
      </c>
      <c r="I20" s="24">
        <v>830.05280000000005</v>
      </c>
      <c r="J20" s="24">
        <v>736.16522999999995</v>
      </c>
      <c r="K20" s="13">
        <v>9.7809731700000007E-4</v>
      </c>
      <c r="L20" s="13">
        <v>6.0523080654999999E-2</v>
      </c>
      <c r="M20" s="13">
        <v>1.1613478170000001E-3</v>
      </c>
    </row>
    <row r="21" spans="2:13" ht="12.75" customHeight="1" x14ac:dyDescent="0.2">
      <c r="B21" s="21" t="s">
        <v>1776</v>
      </c>
      <c r="C21" s="14" t="s">
        <v>1777</v>
      </c>
      <c r="D21" s="14" t="s">
        <v>1694</v>
      </c>
      <c r="E21" s="22">
        <v>994</v>
      </c>
      <c r="F21" s="14" t="s">
        <v>1771</v>
      </c>
      <c r="G21" s="14" t="s">
        <v>50</v>
      </c>
      <c r="H21" s="24">
        <v>882.06</v>
      </c>
      <c r="I21" s="24">
        <v>20229.371999999999</v>
      </c>
      <c r="J21" s="24">
        <v>647.18447000000003</v>
      </c>
      <c r="K21" s="13">
        <v>4.2790215445722198E-5</v>
      </c>
      <c r="L21" s="13">
        <v>5.3207617366999999E-2</v>
      </c>
      <c r="M21" s="13">
        <v>1.0209749670000001E-3</v>
      </c>
    </row>
    <row r="22" spans="2:13" ht="12.75" customHeight="1" x14ac:dyDescent="0.2">
      <c r="B22" s="21" t="s">
        <v>1778</v>
      </c>
      <c r="C22" s="14" t="s">
        <v>1779</v>
      </c>
      <c r="D22" s="14" t="s">
        <v>1694</v>
      </c>
      <c r="E22" s="22">
        <v>994</v>
      </c>
      <c r="F22" s="14" t="s">
        <v>65</v>
      </c>
      <c r="G22" s="14" t="s">
        <v>50</v>
      </c>
      <c r="H22" s="24">
        <v>1272.18</v>
      </c>
      <c r="I22" s="24">
        <v>3341.93</v>
      </c>
      <c r="J22" s="24">
        <v>154.20322999999999</v>
      </c>
      <c r="K22" s="13">
        <v>5.1387197399999996E-4</v>
      </c>
      <c r="L22" s="13">
        <v>1.2677662766000001E-2</v>
      </c>
      <c r="M22" s="13">
        <v>2.43265475E-4</v>
      </c>
    </row>
    <row r="23" spans="2:13" ht="12.75" customHeight="1" x14ac:dyDescent="0.2">
      <c r="B23" s="21" t="s">
        <v>1780</v>
      </c>
      <c r="C23" s="14" t="s">
        <v>1781</v>
      </c>
      <c r="D23" s="14" t="s">
        <v>1694</v>
      </c>
      <c r="E23" s="22">
        <v>994</v>
      </c>
      <c r="F23" s="14" t="s">
        <v>361</v>
      </c>
      <c r="G23" s="14" t="s">
        <v>50</v>
      </c>
      <c r="H23" s="24">
        <v>30177.5</v>
      </c>
      <c r="I23" s="24">
        <v>57.216000000000001</v>
      </c>
      <c r="J23" s="24">
        <v>62.625079999999997</v>
      </c>
      <c r="K23" s="13">
        <v>5.7315914200000003E-4</v>
      </c>
      <c r="L23" s="13">
        <v>5.1486576830000004E-3</v>
      </c>
      <c r="M23" s="13">
        <v>9.8795076211970794E-5</v>
      </c>
    </row>
    <row r="24" spans="2:13" ht="12.75" customHeight="1" x14ac:dyDescent="0.2">
      <c r="B24" s="21" t="s">
        <v>1782</v>
      </c>
      <c r="C24" s="14" t="s">
        <v>1783</v>
      </c>
      <c r="D24" s="14" t="s">
        <v>1694</v>
      </c>
      <c r="E24" s="22">
        <v>994</v>
      </c>
      <c r="F24" s="14" t="s">
        <v>1413</v>
      </c>
      <c r="G24" s="14" t="s">
        <v>50</v>
      </c>
      <c r="H24" s="24">
        <v>1585.07</v>
      </c>
      <c r="I24" s="24">
        <v>3541</v>
      </c>
      <c r="J24" s="24">
        <v>203.57382000000001</v>
      </c>
      <c r="K24" s="13">
        <v>3.0792090999999999E-4</v>
      </c>
      <c r="L24" s="13">
        <v>1.6736615946E-2</v>
      </c>
      <c r="M24" s="13">
        <v>3.2115074399999998E-4</v>
      </c>
    </row>
    <row r="25" spans="2:13" ht="12.75" customHeight="1" x14ac:dyDescent="0.2">
      <c r="B25" s="21" t="s">
        <v>1784</v>
      </c>
      <c r="C25" s="14" t="s">
        <v>1785</v>
      </c>
      <c r="D25" s="14" t="s">
        <v>1694</v>
      </c>
      <c r="E25" s="22">
        <v>994</v>
      </c>
      <c r="F25" s="14" t="s">
        <v>1413</v>
      </c>
      <c r="G25" s="14" t="s">
        <v>50</v>
      </c>
      <c r="H25" s="24">
        <v>9852.35</v>
      </c>
      <c r="I25" s="24">
        <v>547.85</v>
      </c>
      <c r="J25" s="24">
        <v>195.77131</v>
      </c>
      <c r="K25" s="13">
        <v>8.7077548099999999E-4</v>
      </c>
      <c r="L25" s="13">
        <v>1.6095140468999999E-2</v>
      </c>
      <c r="M25" s="13">
        <v>3.0884178399999998E-4</v>
      </c>
    </row>
    <row r="26" spans="2:13" ht="12.75" customHeight="1" x14ac:dyDescent="0.2">
      <c r="B26" s="21" t="s">
        <v>1786</v>
      </c>
      <c r="C26" s="14" t="s">
        <v>1787</v>
      </c>
      <c r="D26" s="14" t="s">
        <v>1694</v>
      </c>
      <c r="E26" s="22">
        <v>994</v>
      </c>
      <c r="F26" s="14" t="s">
        <v>466</v>
      </c>
      <c r="G26" s="14" t="s">
        <v>50</v>
      </c>
      <c r="H26" s="24">
        <v>15108.06</v>
      </c>
      <c r="I26" s="24">
        <v>100</v>
      </c>
      <c r="J26" s="24">
        <v>54.796930000000003</v>
      </c>
      <c r="K26" s="13">
        <v>1.8946159780000001E-3</v>
      </c>
      <c r="L26" s="13">
        <v>4.5050742400000003E-3</v>
      </c>
      <c r="M26" s="13">
        <v>8.6445668022013306E-5</v>
      </c>
    </row>
    <row r="27" spans="2:13" ht="12.75" customHeight="1" x14ac:dyDescent="0.2">
      <c r="B27" s="21" t="s">
        <v>1788</v>
      </c>
      <c r="C27" s="14" t="s">
        <v>1789</v>
      </c>
      <c r="D27" s="14" t="s">
        <v>1694</v>
      </c>
      <c r="E27" s="22">
        <v>999</v>
      </c>
      <c r="F27" s="14" t="s">
        <v>466</v>
      </c>
      <c r="G27" s="14" t="s">
        <v>49</v>
      </c>
      <c r="H27" s="24">
        <v>250000</v>
      </c>
      <c r="I27" s="24">
        <v>123.75</v>
      </c>
      <c r="J27" s="24">
        <v>309.375</v>
      </c>
      <c r="K27" s="13">
        <v>4.6197583300000003E-4</v>
      </c>
      <c r="L27" s="13">
        <v>2.5434953071000001E-2</v>
      </c>
      <c r="M27" s="13">
        <v>4.8805888400000003E-4</v>
      </c>
    </row>
    <row r="28" spans="2:13" ht="12.75" customHeight="1" x14ac:dyDescent="0.2">
      <c r="B28" s="21" t="s">
        <v>1790</v>
      </c>
      <c r="C28" s="14" t="s">
        <v>1791</v>
      </c>
      <c r="D28" s="14" t="s">
        <v>1694</v>
      </c>
      <c r="E28" s="22">
        <v>999</v>
      </c>
      <c r="F28" s="14" t="s">
        <v>466</v>
      </c>
      <c r="G28" s="14" t="s">
        <v>49</v>
      </c>
      <c r="H28" s="24">
        <v>400400</v>
      </c>
      <c r="I28" s="24">
        <v>84.715000000000003</v>
      </c>
      <c r="J28" s="24">
        <v>339.19886000000002</v>
      </c>
      <c r="K28" s="13">
        <v>4.0000000000000002E-4</v>
      </c>
      <c r="L28" s="13">
        <v>2.7886891590999999E-2</v>
      </c>
      <c r="M28" s="13">
        <v>5.3510793400000001E-4</v>
      </c>
    </row>
    <row r="29" spans="2:13" ht="12.75" customHeight="1" x14ac:dyDescent="0.2">
      <c r="B29" s="21" t="s">
        <v>1792</v>
      </c>
      <c r="C29" s="14" t="s">
        <v>1793</v>
      </c>
      <c r="D29" s="14" t="s">
        <v>1694</v>
      </c>
      <c r="E29" s="22">
        <v>803</v>
      </c>
      <c r="F29" s="14" t="s">
        <v>1727</v>
      </c>
      <c r="G29" s="14" t="s">
        <v>50</v>
      </c>
      <c r="H29" s="24">
        <v>220000</v>
      </c>
      <c r="I29" s="24">
        <v>107.3398</v>
      </c>
      <c r="J29" s="24">
        <v>856.50720000000001</v>
      </c>
      <c r="K29" s="13">
        <v>3.3330248477435697E-5</v>
      </c>
      <c r="L29" s="13">
        <v>7.0416874140999994E-2</v>
      </c>
      <c r="M29" s="13">
        <v>1.351194986E-3</v>
      </c>
    </row>
    <row r="30" spans="2:13" ht="12.75" customHeight="1" x14ac:dyDescent="0.2">
      <c r="B30" s="21" t="s">
        <v>1794</v>
      </c>
      <c r="C30" s="14" t="s">
        <v>1795</v>
      </c>
      <c r="D30" s="14" t="s">
        <v>1694</v>
      </c>
      <c r="E30" s="22">
        <v>999</v>
      </c>
      <c r="F30" s="14" t="s">
        <v>1451</v>
      </c>
      <c r="G30" s="14" t="s">
        <v>49</v>
      </c>
      <c r="H30" s="24">
        <v>2168.89</v>
      </c>
      <c r="I30" s="24">
        <v>6280.45</v>
      </c>
      <c r="J30" s="24">
        <v>136.21605</v>
      </c>
      <c r="K30" s="13">
        <v>7.49051524545667E-5</v>
      </c>
      <c r="L30" s="13">
        <v>1.1198864935E-2</v>
      </c>
      <c r="M30" s="13">
        <v>2.14889546E-4</v>
      </c>
    </row>
    <row r="31" spans="2:13" ht="12.75" customHeight="1" x14ac:dyDescent="0.2">
      <c r="B31" s="21" t="s">
        <v>1796</v>
      </c>
      <c r="C31" s="14" t="s">
        <v>1797</v>
      </c>
      <c r="D31" s="14" t="s">
        <v>1694</v>
      </c>
      <c r="E31" s="22">
        <v>994</v>
      </c>
      <c r="F31" s="14" t="s">
        <v>1709</v>
      </c>
      <c r="G31" s="14" t="s">
        <v>50</v>
      </c>
      <c r="H31" s="24">
        <v>6626.56</v>
      </c>
      <c r="I31" s="24">
        <v>2046</v>
      </c>
      <c r="J31" s="24">
        <v>491.74655000000001</v>
      </c>
      <c r="K31" s="13">
        <v>2.0079432100000001E-4</v>
      </c>
      <c r="L31" s="13">
        <v>4.0428445808999999E-2</v>
      </c>
      <c r="M31" s="13">
        <v>7.7576168899999999E-4</v>
      </c>
    </row>
    <row r="32" spans="2:13" ht="12.75" customHeight="1" x14ac:dyDescent="0.2">
      <c r="B32" s="21" t="s">
        <v>1798</v>
      </c>
      <c r="C32" s="14" t="s">
        <v>1799</v>
      </c>
      <c r="D32" s="14" t="s">
        <v>1694</v>
      </c>
      <c r="E32" s="22">
        <v>999</v>
      </c>
      <c r="F32" s="14" t="s">
        <v>1800</v>
      </c>
      <c r="G32" s="14" t="s">
        <v>49</v>
      </c>
      <c r="H32" s="24">
        <v>73028.570000000007</v>
      </c>
      <c r="I32" s="24">
        <v>100</v>
      </c>
      <c r="J32" s="24">
        <v>73.028570000000002</v>
      </c>
      <c r="K32" s="13">
        <v>8.5714284030000002E-4</v>
      </c>
      <c r="L32" s="13">
        <v>6.003970103E-3</v>
      </c>
      <c r="M32" s="13">
        <v>1.1520724799999999E-4</v>
      </c>
    </row>
    <row r="33" spans="2:13" ht="12.75" customHeight="1" x14ac:dyDescent="0.2">
      <c r="B33" s="21" t="s">
        <v>1801</v>
      </c>
      <c r="C33" s="14" t="s">
        <v>1802</v>
      </c>
      <c r="D33" s="14" t="s">
        <v>1694</v>
      </c>
      <c r="E33" s="22">
        <v>994</v>
      </c>
      <c r="F33" s="14" t="s">
        <v>1019</v>
      </c>
      <c r="G33" s="14" t="s">
        <v>50</v>
      </c>
      <c r="H33" s="24">
        <v>-0.01</v>
      </c>
      <c r="I33" s="24">
        <v>100</v>
      </c>
      <c r="J33" s="24">
        <v>-4.0000000000000003E-5</v>
      </c>
      <c r="K33" s="13">
        <v>-2.3122951624426699E-10</v>
      </c>
      <c r="L33" s="13">
        <v>-3.2885595890475198E-9</v>
      </c>
      <c r="M33" s="13">
        <v>-6.3102562878623595E-11</v>
      </c>
    </row>
    <row r="34" spans="2:13" ht="12.75" customHeight="1" x14ac:dyDescent="0.2">
      <c r="B34" s="21" t="s">
        <v>1803</v>
      </c>
      <c r="C34" s="14" t="s">
        <v>1804</v>
      </c>
      <c r="D34" s="14" t="s">
        <v>1694</v>
      </c>
      <c r="E34" s="22">
        <v>999</v>
      </c>
      <c r="F34" s="14" t="s">
        <v>1805</v>
      </c>
      <c r="G34" s="14" t="s">
        <v>50</v>
      </c>
      <c r="H34" s="24">
        <v>3048.29</v>
      </c>
      <c r="I34" s="24">
        <v>100</v>
      </c>
      <c r="J34" s="24">
        <v>11.056150000000001</v>
      </c>
      <c r="K34" s="13">
        <v>3.5613031999999999E-4</v>
      </c>
      <c r="L34" s="13">
        <v>9.08970202E-4</v>
      </c>
      <c r="M34" s="13">
        <v>1.7441785014262299E-5</v>
      </c>
    </row>
    <row r="35" spans="2:13" ht="12.75" customHeight="1" x14ac:dyDescent="0.2">
      <c r="B35" s="18" t="s">
        <v>1806</v>
      </c>
      <c r="C35" s="9"/>
      <c r="D35" s="9"/>
      <c r="E35" s="9"/>
      <c r="F35" s="9"/>
      <c r="G35" s="9"/>
      <c r="H35" s="9"/>
      <c r="I35" s="9"/>
      <c r="J35" s="23">
        <v>5953.5064300000004</v>
      </c>
      <c r="K35" s="9"/>
      <c r="L35" s="20">
        <v>0.48946151647000002</v>
      </c>
      <c r="M35" s="20">
        <v>9.3920378459999999E-3</v>
      </c>
    </row>
    <row r="36" spans="2:13" ht="12.75" customHeight="1" x14ac:dyDescent="0.2">
      <c r="B36" s="18" t="s">
        <v>1807</v>
      </c>
      <c r="C36" s="9"/>
      <c r="D36" s="9"/>
      <c r="E36" s="9"/>
      <c r="F36" s="9"/>
      <c r="G36" s="9"/>
      <c r="H36" s="9"/>
      <c r="I36" s="9"/>
      <c r="J36" s="23">
        <v>2373.7799300000001</v>
      </c>
      <c r="K36" s="9"/>
      <c r="L36" s="20">
        <v>0.19515791877700001</v>
      </c>
      <c r="M36" s="20">
        <v>3.7447899319999998E-3</v>
      </c>
    </row>
    <row r="37" spans="2:13" ht="12.75" customHeight="1" x14ac:dyDescent="0.2">
      <c r="B37" s="21" t="s">
        <v>1808</v>
      </c>
      <c r="C37" s="14" t="s">
        <v>1809</v>
      </c>
      <c r="D37" s="14" t="s">
        <v>1694</v>
      </c>
      <c r="E37" s="22">
        <v>994</v>
      </c>
      <c r="F37" s="14" t="s">
        <v>1129</v>
      </c>
      <c r="G37" s="14" t="s">
        <v>50</v>
      </c>
      <c r="H37" s="24">
        <v>7106.4</v>
      </c>
      <c r="I37" s="24">
        <v>867.74519999999995</v>
      </c>
      <c r="J37" s="24">
        <v>223.66057000000001</v>
      </c>
      <c r="K37" s="13">
        <v>2.4884241390223702E-5</v>
      </c>
      <c r="L37" s="13">
        <v>1.8388027804E-2</v>
      </c>
      <c r="M37" s="13">
        <v>3.5283887900000002E-4</v>
      </c>
    </row>
    <row r="38" spans="2:13" ht="12.75" customHeight="1" x14ac:dyDescent="0.2">
      <c r="B38" s="21" t="s">
        <v>1810</v>
      </c>
      <c r="C38" s="14" t="s">
        <v>1811</v>
      </c>
      <c r="D38" s="14" t="s">
        <v>1694</v>
      </c>
      <c r="E38" s="22">
        <v>994</v>
      </c>
      <c r="F38" s="14" t="s">
        <v>1097</v>
      </c>
      <c r="G38" s="14" t="s">
        <v>50</v>
      </c>
      <c r="H38" s="24">
        <v>46540.05</v>
      </c>
      <c r="I38" s="24">
        <v>128.77789999999999</v>
      </c>
      <c r="J38" s="24">
        <v>217.37808000000001</v>
      </c>
      <c r="K38" s="13">
        <v>3.3785697492960899E-5</v>
      </c>
      <c r="L38" s="13">
        <v>1.7871519235000001E-2</v>
      </c>
      <c r="M38" s="13">
        <v>3.42927849E-4</v>
      </c>
    </row>
    <row r="39" spans="2:13" ht="12.75" customHeight="1" x14ac:dyDescent="0.2">
      <c r="B39" s="21" t="s">
        <v>1812</v>
      </c>
      <c r="C39" s="14" t="s">
        <v>1813</v>
      </c>
      <c r="D39" s="14" t="s">
        <v>1694</v>
      </c>
      <c r="E39" s="22">
        <v>803</v>
      </c>
      <c r="F39" s="14" t="s">
        <v>1814</v>
      </c>
      <c r="G39" s="14" t="s">
        <v>50</v>
      </c>
      <c r="H39" s="24">
        <v>8754.94</v>
      </c>
      <c r="I39" s="24">
        <v>228.44200000000001</v>
      </c>
      <c r="J39" s="24">
        <v>72.539860000000004</v>
      </c>
      <c r="K39" s="13">
        <v>1.2475789200000001E-4</v>
      </c>
      <c r="L39" s="13">
        <v>5.9637913040000001E-3</v>
      </c>
      <c r="M39" s="13">
        <v>1.1443627599999999E-4</v>
      </c>
    </row>
    <row r="40" spans="2:13" ht="12.75" customHeight="1" x14ac:dyDescent="0.2">
      <c r="B40" s="21" t="s">
        <v>1815</v>
      </c>
      <c r="C40" s="14" t="s">
        <v>1816</v>
      </c>
      <c r="D40" s="14" t="s">
        <v>1694</v>
      </c>
      <c r="E40" s="22">
        <v>994</v>
      </c>
      <c r="F40" s="14" t="s">
        <v>208</v>
      </c>
      <c r="G40" s="14" t="s">
        <v>50</v>
      </c>
      <c r="H40" s="24">
        <v>100000</v>
      </c>
      <c r="I40" s="24">
        <v>100</v>
      </c>
      <c r="J40" s="24">
        <v>362.7</v>
      </c>
      <c r="K40" s="13">
        <v>9.0090090000000003E-4</v>
      </c>
      <c r="L40" s="13">
        <v>2.9819014073E-2</v>
      </c>
      <c r="M40" s="13">
        <v>5.7218248799999997E-4</v>
      </c>
    </row>
    <row r="41" spans="2:13" ht="12.75" customHeight="1" x14ac:dyDescent="0.2">
      <c r="B41" s="21" t="s">
        <v>1817</v>
      </c>
      <c r="C41" s="14" t="s">
        <v>1818</v>
      </c>
      <c r="D41" s="14" t="s">
        <v>1694</v>
      </c>
      <c r="E41" s="22">
        <v>994</v>
      </c>
      <c r="F41" s="14" t="s">
        <v>1104</v>
      </c>
      <c r="G41" s="14" t="s">
        <v>50</v>
      </c>
      <c r="H41" s="24">
        <v>410.86</v>
      </c>
      <c r="I41" s="24">
        <v>6908.0465000000004</v>
      </c>
      <c r="J41" s="24">
        <v>102.94296</v>
      </c>
      <c r="K41" s="13">
        <v>1.6199890379999999E-3</v>
      </c>
      <c r="L41" s="13">
        <v>8.4633514550000004E-3</v>
      </c>
      <c r="M41" s="13">
        <v>1.62399115E-4</v>
      </c>
    </row>
    <row r="42" spans="2:13" x14ac:dyDescent="0.2">
      <c r="B42" s="21" t="s">
        <v>1819</v>
      </c>
      <c r="C42" s="14" t="s">
        <v>1820</v>
      </c>
      <c r="D42" s="14" t="s">
        <v>1694</v>
      </c>
      <c r="E42" s="22">
        <v>994</v>
      </c>
      <c r="F42" s="14" t="s">
        <v>1104</v>
      </c>
      <c r="G42" s="14" t="s">
        <v>50</v>
      </c>
      <c r="H42" s="24">
        <v>23187.54</v>
      </c>
      <c r="I42" s="24">
        <v>458.00839999999999</v>
      </c>
      <c r="J42" s="24">
        <v>385.19060000000002</v>
      </c>
      <c r="K42" s="13">
        <v>1.5166288000000001E-4</v>
      </c>
      <c r="L42" s="13">
        <v>3.1668056031000001E-2</v>
      </c>
      <c r="M42" s="13">
        <v>6.0766285099999998E-4</v>
      </c>
    </row>
    <row r="43" spans="2:13" x14ac:dyDescent="0.2">
      <c r="B43" s="21" t="s">
        <v>1821</v>
      </c>
      <c r="C43" s="14" t="s">
        <v>1822</v>
      </c>
      <c r="D43" s="14" t="s">
        <v>1694</v>
      </c>
      <c r="E43" s="22">
        <v>994</v>
      </c>
      <c r="F43" s="14" t="s">
        <v>1104</v>
      </c>
      <c r="G43" s="14" t="s">
        <v>50</v>
      </c>
      <c r="H43" s="24">
        <v>8599.83</v>
      </c>
      <c r="I43" s="24">
        <v>1948.9755</v>
      </c>
      <c r="J43" s="24">
        <v>607.91632000000004</v>
      </c>
      <c r="K43" s="13">
        <v>5.8069589324556598E-5</v>
      </c>
      <c r="L43" s="13">
        <v>4.9979226086E-2</v>
      </c>
      <c r="M43" s="13">
        <v>9.5902694499999999E-4</v>
      </c>
    </row>
    <row r="44" spans="2:13" x14ac:dyDescent="0.2">
      <c r="B44" s="21" t="s">
        <v>1823</v>
      </c>
      <c r="C44" s="14" t="s">
        <v>1824</v>
      </c>
      <c r="D44" s="14" t="s">
        <v>1694</v>
      </c>
      <c r="E44" s="22">
        <v>994</v>
      </c>
      <c r="F44" s="14" t="s">
        <v>1104</v>
      </c>
      <c r="G44" s="14" t="s">
        <v>50</v>
      </c>
      <c r="H44" s="24">
        <v>29940.18</v>
      </c>
      <c r="I44" s="24">
        <v>93</v>
      </c>
      <c r="J44" s="24">
        <v>100.99151999999999</v>
      </c>
      <c r="K44" s="13">
        <v>6.5511176655930501E-5</v>
      </c>
      <c r="L44" s="13">
        <v>8.3029157869999991E-3</v>
      </c>
      <c r="M44" s="13">
        <v>1.59320593E-4</v>
      </c>
    </row>
    <row r="45" spans="2:13" x14ac:dyDescent="0.2">
      <c r="B45" s="21" t="s">
        <v>1825</v>
      </c>
      <c r="C45" s="14" t="s">
        <v>1826</v>
      </c>
      <c r="D45" s="14" t="s">
        <v>1694</v>
      </c>
      <c r="E45" s="22">
        <v>994</v>
      </c>
      <c r="F45" s="14" t="s">
        <v>1104</v>
      </c>
      <c r="G45" s="14" t="s">
        <v>50</v>
      </c>
      <c r="H45" s="24">
        <v>24137.93</v>
      </c>
      <c r="I45" s="24">
        <v>93</v>
      </c>
      <c r="J45" s="24">
        <v>81.419889999999995</v>
      </c>
      <c r="K45" s="13">
        <v>9.1103535097274404E-5</v>
      </c>
      <c r="L45" s="13">
        <v>6.6938539990000004E-3</v>
      </c>
      <c r="M45" s="13">
        <v>1.2844509299999999E-4</v>
      </c>
    </row>
    <row r="46" spans="2:13" x14ac:dyDescent="0.2">
      <c r="B46" s="21" t="s">
        <v>1827</v>
      </c>
      <c r="C46" s="14" t="s">
        <v>1828</v>
      </c>
      <c r="D46" s="14" t="s">
        <v>1694</v>
      </c>
      <c r="E46" s="22">
        <v>994</v>
      </c>
      <c r="F46" s="14" t="s">
        <v>1517</v>
      </c>
      <c r="G46" s="14" t="s">
        <v>50</v>
      </c>
      <c r="H46" s="24">
        <v>5717.03</v>
      </c>
      <c r="I46" s="24">
        <v>1056.3447000000001</v>
      </c>
      <c r="J46" s="24">
        <v>219.04013</v>
      </c>
      <c r="K46" s="13">
        <v>2.7915835699999998E-4</v>
      </c>
      <c r="L46" s="13">
        <v>1.8008162997000001E-2</v>
      </c>
      <c r="M46" s="13">
        <v>3.4554983900000002E-4</v>
      </c>
    </row>
    <row r="47" spans="2:13" x14ac:dyDescent="0.2">
      <c r="B47" s="18" t="s">
        <v>1829</v>
      </c>
      <c r="C47" s="9"/>
      <c r="D47" s="9"/>
      <c r="E47" s="9"/>
      <c r="F47" s="9"/>
      <c r="G47" s="9"/>
      <c r="H47" s="9"/>
      <c r="I47" s="9"/>
      <c r="J47" s="23">
        <v>3579.7265000000002</v>
      </c>
      <c r="K47" s="9"/>
      <c r="L47" s="20">
        <v>0.29430359769300002</v>
      </c>
      <c r="M47" s="20">
        <v>5.6472479129999996E-3</v>
      </c>
    </row>
    <row r="48" spans="2:13" x14ac:dyDescent="0.2">
      <c r="B48" s="21" t="s">
        <v>1830</v>
      </c>
      <c r="C48" s="14" t="s">
        <v>1831</v>
      </c>
      <c r="D48" s="14" t="s">
        <v>1694</v>
      </c>
      <c r="E48" s="22">
        <v>994</v>
      </c>
      <c r="F48" s="14" t="s">
        <v>1097</v>
      </c>
      <c r="G48" s="14" t="s">
        <v>50</v>
      </c>
      <c r="H48" s="24">
        <v>1123.5999999999999</v>
      </c>
      <c r="I48" s="24">
        <v>10514</v>
      </c>
      <c r="J48" s="24">
        <v>428.47674999999998</v>
      </c>
      <c r="K48" s="13">
        <v>4.1991808091875997E-6</v>
      </c>
      <c r="L48" s="13">
        <v>3.5226783121999998E-2</v>
      </c>
      <c r="M48" s="13">
        <v>6.7594952599999997E-4</v>
      </c>
    </row>
    <row r="49" spans="2:13" x14ac:dyDescent="0.2">
      <c r="B49" s="21" t="s">
        <v>1832</v>
      </c>
      <c r="C49" s="14" t="s">
        <v>1833</v>
      </c>
      <c r="D49" s="14" t="s">
        <v>1694</v>
      </c>
      <c r="E49" s="22">
        <v>994</v>
      </c>
      <c r="F49" s="14" t="s">
        <v>1502</v>
      </c>
      <c r="G49" s="14" t="s">
        <v>50</v>
      </c>
      <c r="H49" s="24">
        <v>17142.849999999999</v>
      </c>
      <c r="I49" s="24">
        <v>100</v>
      </c>
      <c r="J49" s="24">
        <v>62.177120000000002</v>
      </c>
      <c r="K49" s="13">
        <v>3.2764278200000002E-4</v>
      </c>
      <c r="L49" s="13">
        <v>5.1118291039999996E-3</v>
      </c>
      <c r="M49" s="13">
        <v>9.8088390610292999E-5</v>
      </c>
    </row>
    <row r="50" spans="2:13" x14ac:dyDescent="0.2">
      <c r="B50" s="21" t="s">
        <v>1834</v>
      </c>
      <c r="C50" s="14" t="s">
        <v>1835</v>
      </c>
      <c r="D50" s="14" t="s">
        <v>1694</v>
      </c>
      <c r="E50" s="22">
        <v>994</v>
      </c>
      <c r="F50" s="14" t="s">
        <v>1502</v>
      </c>
      <c r="G50" s="14" t="s">
        <v>50</v>
      </c>
      <c r="H50" s="24">
        <v>278.55</v>
      </c>
      <c r="I50" s="24">
        <v>17223</v>
      </c>
      <c r="J50" s="24">
        <v>174.00412</v>
      </c>
      <c r="K50" s="13">
        <v>3.08357248593861E-6</v>
      </c>
      <c r="L50" s="13">
        <v>1.4305572932999999E-2</v>
      </c>
      <c r="M50" s="13">
        <v>2.7450264799999999E-4</v>
      </c>
    </row>
    <row r="51" spans="2:13" x14ac:dyDescent="0.2">
      <c r="B51" s="21" t="s">
        <v>1836</v>
      </c>
      <c r="C51" s="14" t="s">
        <v>1837</v>
      </c>
      <c r="D51" s="14" t="s">
        <v>1694</v>
      </c>
      <c r="E51" s="22">
        <v>994</v>
      </c>
      <c r="F51" s="14" t="s">
        <v>1838</v>
      </c>
      <c r="G51" s="14" t="s">
        <v>50</v>
      </c>
      <c r="H51" s="24">
        <v>64931.19</v>
      </c>
      <c r="I51" s="24">
        <v>87.23</v>
      </c>
      <c r="J51" s="24">
        <v>205.43137999999999</v>
      </c>
      <c r="K51" s="13">
        <v>1.7317448599999999E-4</v>
      </c>
      <c r="L51" s="13">
        <v>1.6889333364E-2</v>
      </c>
      <c r="M51" s="13">
        <v>3.2408116399999998E-4</v>
      </c>
    </row>
    <row r="52" spans="2:13" x14ac:dyDescent="0.2">
      <c r="B52" s="21" t="s">
        <v>1839</v>
      </c>
      <c r="C52" s="14" t="s">
        <v>1840</v>
      </c>
      <c r="D52" s="14" t="s">
        <v>1694</v>
      </c>
      <c r="E52" s="22">
        <v>995</v>
      </c>
      <c r="F52" s="14" t="s">
        <v>1083</v>
      </c>
      <c r="G52" s="14" t="s">
        <v>50</v>
      </c>
      <c r="H52" s="24">
        <v>13156</v>
      </c>
      <c r="I52" s="24">
        <v>2500</v>
      </c>
      <c r="J52" s="24">
        <v>1192.9203</v>
      </c>
      <c r="K52" s="13">
        <v>4.15733608420306E-7</v>
      </c>
      <c r="L52" s="13">
        <v>9.8074737287999994E-2</v>
      </c>
      <c r="M52" s="13">
        <v>1.8819082049999999E-3</v>
      </c>
    </row>
    <row r="53" spans="2:13" x14ac:dyDescent="0.2">
      <c r="B53" s="21" t="s">
        <v>1841</v>
      </c>
      <c r="C53" s="14" t="s">
        <v>1842</v>
      </c>
      <c r="D53" s="14" t="s">
        <v>1694</v>
      </c>
      <c r="E53" s="22">
        <v>999</v>
      </c>
      <c r="F53" s="14" t="s">
        <v>1110</v>
      </c>
      <c r="G53" s="14" t="s">
        <v>49</v>
      </c>
      <c r="H53" s="24">
        <v>54540</v>
      </c>
      <c r="I53" s="24">
        <v>100</v>
      </c>
      <c r="J53" s="24">
        <v>54.54</v>
      </c>
      <c r="K53" s="13">
        <v>1.9016279999999999E-4</v>
      </c>
      <c r="L53" s="13">
        <v>4.4839509990000003E-3</v>
      </c>
      <c r="M53" s="13">
        <v>8.6040344485003196E-5</v>
      </c>
    </row>
    <row r="54" spans="2:13" x14ac:dyDescent="0.2">
      <c r="B54" s="21" t="s">
        <v>1843</v>
      </c>
      <c r="C54" s="14" t="s">
        <v>1844</v>
      </c>
      <c r="D54" s="14" t="s">
        <v>1694</v>
      </c>
      <c r="E54" s="22">
        <v>994</v>
      </c>
      <c r="F54" s="14" t="s">
        <v>1104</v>
      </c>
      <c r="G54" s="14" t="s">
        <v>50</v>
      </c>
      <c r="H54" s="24">
        <v>69471.460000000006</v>
      </c>
      <c r="I54" s="24">
        <v>40.484299999999998</v>
      </c>
      <c r="J54" s="24">
        <v>102.0095</v>
      </c>
      <c r="K54" s="13">
        <v>2.1749999800000001E-4</v>
      </c>
      <c r="L54" s="13">
        <v>8.3866079840000003E-3</v>
      </c>
      <c r="M54" s="13">
        <v>1.6092652200000001E-4</v>
      </c>
    </row>
    <row r="55" spans="2:13" x14ac:dyDescent="0.2">
      <c r="B55" s="21" t="s">
        <v>1845</v>
      </c>
      <c r="C55" s="14" t="s">
        <v>1846</v>
      </c>
      <c r="D55" s="14" t="s">
        <v>1694</v>
      </c>
      <c r="E55" s="22">
        <v>994</v>
      </c>
      <c r="F55" s="14" t="s">
        <v>1104</v>
      </c>
      <c r="G55" s="14" t="s">
        <v>50</v>
      </c>
      <c r="H55" s="24">
        <v>961.38</v>
      </c>
      <c r="I55" s="24">
        <v>11512</v>
      </c>
      <c r="J55" s="24">
        <v>401.41484000000003</v>
      </c>
      <c r="K55" s="13">
        <v>3.7216889800000002E-4</v>
      </c>
      <c r="L55" s="13">
        <v>3.3001915531000001E-2</v>
      </c>
      <c r="M55" s="13">
        <v>6.3325762900000001E-4</v>
      </c>
    </row>
    <row r="56" spans="2:13" x14ac:dyDescent="0.2">
      <c r="B56" s="21" t="s">
        <v>1847</v>
      </c>
      <c r="C56" s="14" t="s">
        <v>1848</v>
      </c>
      <c r="D56" s="14" t="s">
        <v>1694</v>
      </c>
      <c r="E56" s="22">
        <v>993</v>
      </c>
      <c r="F56" s="14" t="s">
        <v>1517</v>
      </c>
      <c r="G56" s="14" t="s">
        <v>50</v>
      </c>
      <c r="H56" s="24">
        <v>17585.63</v>
      </c>
      <c r="I56" s="24">
        <v>878.7</v>
      </c>
      <c r="J56" s="24">
        <v>560.46191999999996</v>
      </c>
      <c r="K56" s="13">
        <v>1.70666633E-4</v>
      </c>
      <c r="L56" s="13">
        <v>4.6077810532000003E-2</v>
      </c>
      <c r="M56" s="13">
        <v>8.8416458800000004E-4</v>
      </c>
    </row>
    <row r="57" spans="2:13" x14ac:dyDescent="0.2">
      <c r="B57" s="21" t="s">
        <v>1849</v>
      </c>
      <c r="C57" s="14" t="s">
        <v>1850</v>
      </c>
      <c r="D57" s="14" t="s">
        <v>1694</v>
      </c>
      <c r="E57" s="22">
        <v>994</v>
      </c>
      <c r="F57" s="14" t="s">
        <v>1851</v>
      </c>
      <c r="G57" s="14" t="s">
        <v>50</v>
      </c>
      <c r="H57" s="24">
        <v>20945.27</v>
      </c>
      <c r="I57" s="24">
        <v>333.31</v>
      </c>
      <c r="J57" s="24">
        <v>253.21059</v>
      </c>
      <c r="K57" s="13">
        <v>2.2914846972839199E-5</v>
      </c>
      <c r="L57" s="13">
        <v>2.0817452843999999E-2</v>
      </c>
      <c r="M57" s="13">
        <v>3.9945592899999998E-4</v>
      </c>
    </row>
    <row r="58" spans="2:13" x14ac:dyDescent="0.2">
      <c r="B58" s="21" t="s">
        <v>1832</v>
      </c>
      <c r="C58" s="14" t="s">
        <v>1852</v>
      </c>
      <c r="D58" s="14" t="s">
        <v>1694</v>
      </c>
      <c r="E58" s="22">
        <v>999</v>
      </c>
      <c r="F58" s="14" t="s">
        <v>1851</v>
      </c>
      <c r="G58" s="14" t="s">
        <v>50</v>
      </c>
      <c r="H58" s="24">
        <v>24001.46</v>
      </c>
      <c r="I58" s="24">
        <v>166.65649999999999</v>
      </c>
      <c r="J58" s="24">
        <v>145.07998000000001</v>
      </c>
      <c r="K58" s="13">
        <v>3.3140166899999998E-4</v>
      </c>
      <c r="L58" s="13">
        <v>1.1927603985E-2</v>
      </c>
      <c r="M58" s="13">
        <v>2.28872964E-4</v>
      </c>
    </row>
  </sheetData>
  <mergeCells count="2">
    <mergeCell ref="B6:M6"/>
    <mergeCell ref="B7:M7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Z10000"/>
  <sheetViews>
    <sheetView rightToLeft="1" topLeftCell="F1" workbookViewId="0">
      <selection activeCell="L1" sqref="L1:XFD1048576"/>
    </sheetView>
  </sheetViews>
  <sheetFormatPr defaultColWidth="0" defaultRowHeight="12.75" customHeight="1" zeroHeight="1" x14ac:dyDescent="0.2"/>
  <cols>
    <col min="1" max="1" width="9.140625" customWidth="1"/>
    <col min="2" max="3" width="41.5703125" bestFit="1" customWidth="1"/>
    <col min="4" max="4" width="15" bestFit="1" customWidth="1"/>
    <col min="5" max="5" width="17.5703125" bestFit="1" customWidth="1"/>
    <col min="6" max="6" width="12.42578125" bestFit="1" customWidth="1"/>
    <col min="7" max="7" width="10.85546875" customWidth="1"/>
    <col min="8" max="8" width="13.7109375" bestFit="1" customWidth="1"/>
    <col min="9" max="9" width="29" bestFit="1" customWidth="1"/>
    <col min="10" max="10" width="34" bestFit="1" customWidth="1"/>
    <col min="11" max="11" width="30.140625" bestFit="1" customWidth="1"/>
    <col min="53" max="16384" width="9.140625" hidden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12957</v>
      </c>
    </row>
    <row r="5" spans="2:11" ht="12.75" customHeight="1" x14ac:dyDescent="0.2"/>
    <row r="6" spans="2:11" ht="12.75" customHeight="1" thickBot="1" x14ac:dyDescent="0.25">
      <c r="B6" s="64" t="s">
        <v>1853</v>
      </c>
      <c r="C6" s="66" t="s">
        <v>2460</v>
      </c>
      <c r="D6" s="66" t="s">
        <v>2461</v>
      </c>
      <c r="E6" s="66" t="s">
        <v>2462</v>
      </c>
      <c r="F6" s="66" t="s">
        <v>2463</v>
      </c>
      <c r="G6" s="66" t="s">
        <v>2464</v>
      </c>
      <c r="H6" s="66" t="s">
        <v>2465</v>
      </c>
      <c r="I6" s="66" t="s">
        <v>2466</v>
      </c>
      <c r="J6" s="66" t="s">
        <v>2467</v>
      </c>
      <c r="K6" s="66" t="s">
        <v>2468</v>
      </c>
    </row>
    <row r="7" spans="2:11" ht="12.75" customHeight="1" thickBot="1" x14ac:dyDescent="0.25">
      <c r="B7" s="72" t="s">
        <v>1854</v>
      </c>
      <c r="C7" s="78" t="s">
        <v>2460</v>
      </c>
      <c r="D7" s="78" t="s">
        <v>2460</v>
      </c>
      <c r="E7" s="78" t="s">
        <v>2460</v>
      </c>
      <c r="F7" s="78" t="s">
        <v>2460</v>
      </c>
      <c r="G7" s="78" t="s">
        <v>2460</v>
      </c>
      <c r="H7" s="78" t="s">
        <v>2460</v>
      </c>
      <c r="I7" s="78" t="s">
        <v>2460</v>
      </c>
      <c r="J7" s="78" t="s">
        <v>2460</v>
      </c>
      <c r="K7" s="78" t="s">
        <v>2460</v>
      </c>
    </row>
    <row r="8" spans="2:11" ht="12.75" customHeight="1" x14ac:dyDescent="0.2">
      <c r="B8" s="57" t="s">
        <v>71</v>
      </c>
      <c r="C8" s="4" t="s">
        <v>72</v>
      </c>
      <c r="D8" s="4" t="s">
        <v>76</v>
      </c>
      <c r="E8" s="4" t="s">
        <v>137</v>
      </c>
      <c r="F8" s="4" t="s">
        <v>139</v>
      </c>
      <c r="G8" s="4" t="s">
        <v>140</v>
      </c>
      <c r="H8" s="4" t="s">
        <v>9</v>
      </c>
      <c r="I8" s="4" t="s">
        <v>142</v>
      </c>
      <c r="J8" s="4" t="s">
        <v>80</v>
      </c>
      <c r="K8" s="60" t="s">
        <v>218</v>
      </c>
    </row>
    <row r="9" spans="2:11" ht="12.75" customHeight="1" x14ac:dyDescent="0.2">
      <c r="B9" s="68" t="s">
        <v>2460</v>
      </c>
      <c r="C9" s="54" t="s">
        <v>2460</v>
      </c>
      <c r="D9" s="54" t="s">
        <v>2460</v>
      </c>
      <c r="E9" s="6" t="s">
        <v>144</v>
      </c>
      <c r="F9" s="6" t="s">
        <v>146</v>
      </c>
      <c r="G9" s="6" t="s">
        <v>147</v>
      </c>
      <c r="H9" s="6" t="s">
        <v>11</v>
      </c>
      <c r="I9" s="6" t="s">
        <v>12</v>
      </c>
      <c r="J9" s="6" t="s">
        <v>12</v>
      </c>
      <c r="K9" s="61" t="s">
        <v>12</v>
      </c>
    </row>
    <row r="10" spans="2:11" ht="12.75" customHeight="1" x14ac:dyDescent="0.2">
      <c r="B10" s="68" t="s">
        <v>2460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1" t="s">
        <v>88</v>
      </c>
    </row>
    <row r="11" spans="2:11" ht="12.75" customHeight="1" x14ac:dyDescent="0.2">
      <c r="B11" s="58" t="s">
        <v>1855</v>
      </c>
      <c r="C11" s="55" t="s">
        <v>2460</v>
      </c>
      <c r="D11" s="55" t="s">
        <v>2460</v>
      </c>
      <c r="E11" s="55" t="s">
        <v>2460</v>
      </c>
      <c r="F11" s="55" t="s">
        <v>2460</v>
      </c>
      <c r="G11" s="55" t="s">
        <v>2460</v>
      </c>
      <c r="H11" s="23">
        <v>42683.980920000002</v>
      </c>
      <c r="I11" s="55" t="s">
        <v>2460</v>
      </c>
      <c r="J11" s="20">
        <v>1</v>
      </c>
      <c r="K11" s="62">
        <v>6.7336714746999995E-2</v>
      </c>
    </row>
    <row r="12" spans="2:11" ht="12.75" customHeight="1" x14ac:dyDescent="0.2">
      <c r="B12" s="58" t="s">
        <v>1856</v>
      </c>
      <c r="C12" s="55" t="s">
        <v>2460</v>
      </c>
      <c r="D12" s="55" t="s">
        <v>2460</v>
      </c>
      <c r="E12" s="55" t="s">
        <v>2460</v>
      </c>
      <c r="F12" s="55" t="s">
        <v>2460</v>
      </c>
      <c r="G12" s="55" t="s">
        <v>2460</v>
      </c>
      <c r="H12" s="23">
        <v>3775.2713399999998</v>
      </c>
      <c r="I12" s="55" t="s">
        <v>2460</v>
      </c>
      <c r="J12" s="20">
        <v>8.8447029977000005E-2</v>
      </c>
      <c r="K12" s="62">
        <v>5.9557324269999996E-3</v>
      </c>
    </row>
    <row r="13" spans="2:11" ht="12.75" customHeight="1" x14ac:dyDescent="0.2">
      <c r="B13" s="58" t="s">
        <v>1857</v>
      </c>
      <c r="C13" s="55" t="s">
        <v>2460</v>
      </c>
      <c r="D13" s="55" t="s">
        <v>2460</v>
      </c>
      <c r="E13" s="55" t="s">
        <v>2460</v>
      </c>
      <c r="F13" s="55" t="s">
        <v>2460</v>
      </c>
      <c r="G13" s="55" t="s">
        <v>2460</v>
      </c>
      <c r="H13" s="23">
        <v>2008.24587</v>
      </c>
      <c r="I13" s="55" t="s">
        <v>2460</v>
      </c>
      <c r="J13" s="20">
        <v>4.7049169892000003E-2</v>
      </c>
      <c r="K13" s="62">
        <v>3.1681365319999998E-3</v>
      </c>
    </row>
    <row r="14" spans="2:11" ht="12.75" customHeight="1" x14ac:dyDescent="0.2">
      <c r="B14" s="59" t="s">
        <v>1858</v>
      </c>
      <c r="C14" s="14" t="s">
        <v>1859</v>
      </c>
      <c r="D14" s="14" t="s">
        <v>50</v>
      </c>
      <c r="E14" s="55" t="s">
        <v>2460</v>
      </c>
      <c r="F14" s="24">
        <v>46041.33</v>
      </c>
      <c r="G14" s="24">
        <v>85.842200000000005</v>
      </c>
      <c r="H14" s="24">
        <v>143.34952000000001</v>
      </c>
      <c r="I14" s="13">
        <v>2.2335424229999999E-3</v>
      </c>
      <c r="J14" s="13">
        <v>3.3583915300000001E-3</v>
      </c>
      <c r="K14" s="63">
        <v>2.26143052E-4</v>
      </c>
    </row>
    <row r="15" spans="2:11" ht="12.75" customHeight="1" x14ac:dyDescent="0.2">
      <c r="B15" s="59" t="s">
        <v>1860</v>
      </c>
      <c r="C15" s="14" t="s">
        <v>1861</v>
      </c>
      <c r="D15" s="14" t="s">
        <v>50</v>
      </c>
      <c r="E15" s="55" t="s">
        <v>2460</v>
      </c>
      <c r="F15" s="24">
        <v>37629.040000000001</v>
      </c>
      <c r="G15" s="24">
        <v>109.0912</v>
      </c>
      <c r="H15" s="24">
        <v>148.88825</v>
      </c>
      <c r="I15" s="13">
        <v>6.4721949699999995E-4</v>
      </c>
      <c r="J15" s="13">
        <v>3.4881528570000001E-3</v>
      </c>
      <c r="K15" s="63">
        <v>2.34880753E-4</v>
      </c>
    </row>
    <row r="16" spans="2:11" ht="12.75" customHeight="1" x14ac:dyDescent="0.2">
      <c r="B16" s="59" t="s">
        <v>1862</v>
      </c>
      <c r="C16" s="14" t="s">
        <v>1863</v>
      </c>
      <c r="D16" s="14" t="s">
        <v>50</v>
      </c>
      <c r="E16" s="55" t="s">
        <v>2460</v>
      </c>
      <c r="F16" s="24">
        <v>148717.94</v>
      </c>
      <c r="G16" s="24">
        <v>90.474800000000002</v>
      </c>
      <c r="H16" s="24">
        <v>488.02104000000003</v>
      </c>
      <c r="I16" s="13">
        <v>8.5196576899999996E-4</v>
      </c>
      <c r="J16" s="13">
        <v>1.1433353437999999E-2</v>
      </c>
      <c r="K16" s="63">
        <v>7.6988445899999999E-4</v>
      </c>
    </row>
    <row r="17" spans="2:11" ht="12.75" customHeight="1" x14ac:dyDescent="0.2">
      <c r="B17" s="59" t="s">
        <v>1864</v>
      </c>
      <c r="C17" s="14" t="s">
        <v>1865</v>
      </c>
      <c r="D17" s="14" t="s">
        <v>50</v>
      </c>
      <c r="E17" s="55" t="s">
        <v>2460</v>
      </c>
      <c r="F17" s="24">
        <v>79999.990000000005</v>
      </c>
      <c r="G17" s="24">
        <v>66.161900000000003</v>
      </c>
      <c r="H17" s="24">
        <v>191.97534999999999</v>
      </c>
      <c r="I17" s="13">
        <v>2.0506876212000001E-2</v>
      </c>
      <c r="J17" s="13">
        <v>4.4975971280000002E-3</v>
      </c>
      <c r="K17" s="63">
        <v>3.0285341399999998E-4</v>
      </c>
    </row>
    <row r="18" spans="2:11" ht="12.75" customHeight="1" x14ac:dyDescent="0.2">
      <c r="B18" s="59" t="s">
        <v>1866</v>
      </c>
      <c r="C18" s="14" t="s">
        <v>1867</v>
      </c>
      <c r="D18" s="14" t="s">
        <v>50</v>
      </c>
      <c r="E18" s="55" t="s">
        <v>2460</v>
      </c>
      <c r="F18" s="24">
        <v>85650</v>
      </c>
      <c r="G18" s="24">
        <v>124.98399999999999</v>
      </c>
      <c r="H18" s="24">
        <v>388.26598000000001</v>
      </c>
      <c r="I18" s="13">
        <v>7.5699624940000002E-3</v>
      </c>
      <c r="J18" s="13">
        <v>9.0962926050000004E-3</v>
      </c>
      <c r="K18" s="63">
        <v>6.1251445999999999E-4</v>
      </c>
    </row>
    <row r="19" spans="2:11" ht="12.75" customHeight="1" x14ac:dyDescent="0.2">
      <c r="B19" s="59" t="s">
        <v>1868</v>
      </c>
      <c r="C19" s="14" t="s">
        <v>1869</v>
      </c>
      <c r="D19" s="14" t="s">
        <v>50</v>
      </c>
      <c r="E19" s="55" t="s">
        <v>2460</v>
      </c>
      <c r="F19" s="24">
        <v>85000</v>
      </c>
      <c r="G19" s="24">
        <v>104.8526</v>
      </c>
      <c r="H19" s="24">
        <v>323.25531999999998</v>
      </c>
      <c r="I19" s="13">
        <v>4.0865384359975999E-5</v>
      </c>
      <c r="J19" s="13">
        <v>7.5732233269999996E-3</v>
      </c>
      <c r="K19" s="63">
        <v>5.0995597799999997E-4</v>
      </c>
    </row>
    <row r="20" spans="2:11" ht="12.75" customHeight="1" x14ac:dyDescent="0.2">
      <c r="B20" s="59" t="s">
        <v>1870</v>
      </c>
      <c r="C20" s="14" t="s">
        <v>1871</v>
      </c>
      <c r="D20" s="14" t="s">
        <v>50</v>
      </c>
      <c r="E20" s="55" t="s">
        <v>2460</v>
      </c>
      <c r="F20" s="24">
        <v>70295.62</v>
      </c>
      <c r="G20" s="24">
        <v>127.27</v>
      </c>
      <c r="H20" s="24">
        <v>324.49041</v>
      </c>
      <c r="I20" s="13">
        <v>1.9801583090000002E-3</v>
      </c>
      <c r="J20" s="13">
        <v>7.6021590059999998E-3</v>
      </c>
      <c r="K20" s="63">
        <v>5.1190441199999996E-4</v>
      </c>
    </row>
    <row r="21" spans="2:11" ht="12.75" customHeight="1" x14ac:dyDescent="0.2">
      <c r="B21" s="58" t="s">
        <v>1872</v>
      </c>
      <c r="C21" s="55" t="s">
        <v>2460</v>
      </c>
      <c r="D21" s="55" t="s">
        <v>2460</v>
      </c>
      <c r="E21" s="55" t="s">
        <v>2460</v>
      </c>
      <c r="F21" s="55" t="s">
        <v>2460</v>
      </c>
      <c r="G21" s="55" t="s">
        <v>2460</v>
      </c>
      <c r="H21" s="55" t="s">
        <v>2460</v>
      </c>
      <c r="I21" s="55" t="s">
        <v>2460</v>
      </c>
      <c r="J21" s="55" t="s">
        <v>2460</v>
      </c>
      <c r="K21" s="69" t="s">
        <v>2460</v>
      </c>
    </row>
    <row r="22" spans="2:11" ht="12.75" customHeight="1" x14ac:dyDescent="0.2">
      <c r="B22" s="58" t="s">
        <v>1873</v>
      </c>
      <c r="C22" s="55" t="s">
        <v>2460</v>
      </c>
      <c r="D22" s="55" t="s">
        <v>2460</v>
      </c>
      <c r="E22" s="55" t="s">
        <v>2460</v>
      </c>
      <c r="F22" s="55" t="s">
        <v>2460</v>
      </c>
      <c r="G22" s="55" t="s">
        <v>2460</v>
      </c>
      <c r="H22" s="55" t="s">
        <v>2460</v>
      </c>
      <c r="I22" s="55" t="s">
        <v>2460</v>
      </c>
      <c r="J22" s="55" t="s">
        <v>2460</v>
      </c>
      <c r="K22" s="69" t="s">
        <v>2460</v>
      </c>
    </row>
    <row r="23" spans="2:11" ht="12.75" customHeight="1" x14ac:dyDescent="0.2">
      <c r="B23" s="58" t="s">
        <v>1874</v>
      </c>
      <c r="C23" s="55" t="s">
        <v>2460</v>
      </c>
      <c r="D23" s="55" t="s">
        <v>2460</v>
      </c>
      <c r="E23" s="55" t="s">
        <v>2460</v>
      </c>
      <c r="F23" s="55" t="s">
        <v>2460</v>
      </c>
      <c r="G23" s="55" t="s">
        <v>2460</v>
      </c>
      <c r="H23" s="23">
        <v>1767.02547</v>
      </c>
      <c r="I23" s="55" t="s">
        <v>2460</v>
      </c>
      <c r="J23" s="20">
        <v>4.1397860085000002E-2</v>
      </c>
      <c r="K23" s="62">
        <v>2.7875958949999998E-3</v>
      </c>
    </row>
    <row r="24" spans="2:11" ht="12.75" customHeight="1" x14ac:dyDescent="0.2">
      <c r="B24" s="59" t="s">
        <v>1875</v>
      </c>
      <c r="C24" s="14" t="s">
        <v>1876</v>
      </c>
      <c r="D24" s="14" t="s">
        <v>49</v>
      </c>
      <c r="E24" s="55" t="s">
        <v>2460</v>
      </c>
      <c r="F24" s="24">
        <v>203944.21</v>
      </c>
      <c r="G24" s="24">
        <v>92.020700000000005</v>
      </c>
      <c r="H24" s="24">
        <v>187.67089000000001</v>
      </c>
      <c r="I24" s="13">
        <v>4.8907484400000003E-4</v>
      </c>
      <c r="J24" s="13">
        <v>4.3967522689999997E-3</v>
      </c>
      <c r="K24" s="63">
        <v>2.9606285299999999E-4</v>
      </c>
    </row>
    <row r="25" spans="2:11" ht="12.75" customHeight="1" x14ac:dyDescent="0.2">
      <c r="B25" s="59" t="s">
        <v>1877</v>
      </c>
      <c r="C25" s="14" t="s">
        <v>1878</v>
      </c>
      <c r="D25" s="14" t="s">
        <v>50</v>
      </c>
      <c r="E25" s="55" t="s">
        <v>2460</v>
      </c>
      <c r="F25" s="24">
        <v>242777.52</v>
      </c>
      <c r="G25" s="24">
        <v>100</v>
      </c>
      <c r="H25" s="24">
        <v>880.55407000000002</v>
      </c>
      <c r="I25" s="13">
        <v>2.1274576039999999E-3</v>
      </c>
      <c r="J25" s="13">
        <v>2.0629614460000001E-2</v>
      </c>
      <c r="K25" s="63">
        <v>1.389130464E-3</v>
      </c>
    </row>
    <row r="26" spans="2:11" ht="12.75" customHeight="1" x14ac:dyDescent="0.2">
      <c r="B26" s="59" t="s">
        <v>1879</v>
      </c>
      <c r="C26" s="14" t="s">
        <v>1880</v>
      </c>
      <c r="D26" s="14" t="s">
        <v>50</v>
      </c>
      <c r="E26" s="55" t="s">
        <v>2460</v>
      </c>
      <c r="F26" s="24">
        <v>35449.730000000003</v>
      </c>
      <c r="G26" s="24">
        <v>101.12439999999999</v>
      </c>
      <c r="H26" s="24">
        <v>130.02188000000001</v>
      </c>
      <c r="I26" s="13">
        <v>5.9494885414831002E-5</v>
      </c>
      <c r="J26" s="13">
        <v>3.0461516749999999E-3</v>
      </c>
      <c r="K26" s="63">
        <v>2.05117846E-4</v>
      </c>
    </row>
    <row r="27" spans="2:11" ht="12.75" customHeight="1" x14ac:dyDescent="0.2">
      <c r="B27" s="59" t="s">
        <v>1881</v>
      </c>
      <c r="C27" s="14" t="s">
        <v>1882</v>
      </c>
      <c r="D27" s="14" t="s">
        <v>49</v>
      </c>
      <c r="E27" s="55" t="s">
        <v>2460</v>
      </c>
      <c r="F27" s="24">
        <v>100000</v>
      </c>
      <c r="G27" s="24">
        <v>106.47620000000001</v>
      </c>
      <c r="H27" s="24">
        <v>106.47620000000001</v>
      </c>
      <c r="I27" s="13">
        <v>1.6343749900000001E-4</v>
      </c>
      <c r="J27" s="13">
        <v>2.4945236519999998E-3</v>
      </c>
      <c r="K27" s="63">
        <v>1.67973027E-4</v>
      </c>
    </row>
    <row r="28" spans="2:11" ht="12.75" customHeight="1" x14ac:dyDescent="0.2">
      <c r="B28" s="59" t="s">
        <v>1883</v>
      </c>
      <c r="C28" s="14" t="s">
        <v>1884</v>
      </c>
      <c r="D28" s="14" t="s">
        <v>49</v>
      </c>
      <c r="E28" s="55" t="s">
        <v>2460</v>
      </c>
      <c r="F28" s="24">
        <v>36000</v>
      </c>
      <c r="G28" s="24">
        <v>100.343</v>
      </c>
      <c r="H28" s="24">
        <v>36.123480000000001</v>
      </c>
      <c r="I28" s="13">
        <v>2.4000000000000001E-4</v>
      </c>
      <c r="J28" s="13">
        <v>8.46300631E-4</v>
      </c>
      <c r="K28" s="63">
        <v>5.6987104202367501E-5</v>
      </c>
    </row>
    <row r="29" spans="2:11" ht="12.75" customHeight="1" x14ac:dyDescent="0.2">
      <c r="B29" s="59" t="s">
        <v>1885</v>
      </c>
      <c r="C29" s="14" t="s">
        <v>1886</v>
      </c>
      <c r="D29" s="14" t="s">
        <v>49</v>
      </c>
      <c r="E29" s="55" t="s">
        <v>2460</v>
      </c>
      <c r="F29" s="24">
        <v>389831.81</v>
      </c>
      <c r="G29" s="24">
        <v>109.32380000000001</v>
      </c>
      <c r="H29" s="24">
        <v>426.17894999999999</v>
      </c>
      <c r="I29" s="13">
        <v>4.0858086250000003E-3</v>
      </c>
      <c r="J29" s="13">
        <v>9.9845173949999998E-3</v>
      </c>
      <c r="K29" s="63">
        <v>6.7232459899999996E-4</v>
      </c>
    </row>
    <row r="30" spans="2:11" ht="12.75" customHeight="1" x14ac:dyDescent="0.2">
      <c r="B30" s="58" t="s">
        <v>1887</v>
      </c>
      <c r="C30" s="55" t="s">
        <v>2460</v>
      </c>
      <c r="D30" s="55" t="s">
        <v>2460</v>
      </c>
      <c r="E30" s="55" t="s">
        <v>2460</v>
      </c>
      <c r="F30" s="55" t="s">
        <v>2460</v>
      </c>
      <c r="G30" s="55" t="s">
        <v>2460</v>
      </c>
      <c r="H30" s="23">
        <v>38908.709580000002</v>
      </c>
      <c r="I30" s="55" t="s">
        <v>2460</v>
      </c>
      <c r="J30" s="20">
        <v>0.91155297002199998</v>
      </c>
      <c r="K30" s="62">
        <v>6.1380982319000001E-2</v>
      </c>
    </row>
    <row r="31" spans="2:11" ht="12.75" customHeight="1" x14ac:dyDescent="0.2">
      <c r="B31" s="58" t="s">
        <v>1888</v>
      </c>
      <c r="C31" s="55" t="s">
        <v>2460</v>
      </c>
      <c r="D31" s="55" t="s">
        <v>2460</v>
      </c>
      <c r="E31" s="55" t="s">
        <v>2460</v>
      </c>
      <c r="F31" s="55" t="s">
        <v>2460</v>
      </c>
      <c r="G31" s="55" t="s">
        <v>2460</v>
      </c>
      <c r="H31" s="23">
        <v>6106.9790199999998</v>
      </c>
      <c r="I31" s="55" t="s">
        <v>2460</v>
      </c>
      <c r="J31" s="20">
        <v>0.14307426084300001</v>
      </c>
      <c r="K31" s="62">
        <v>9.6341506899999992E-3</v>
      </c>
    </row>
    <row r="32" spans="2:11" ht="12.75" customHeight="1" x14ac:dyDescent="0.2">
      <c r="B32" s="59" t="s">
        <v>1889</v>
      </c>
      <c r="C32" s="14" t="s">
        <v>1890</v>
      </c>
      <c r="D32" s="14" t="s">
        <v>50</v>
      </c>
      <c r="E32" s="55" t="s">
        <v>2460</v>
      </c>
      <c r="F32" s="24">
        <v>113528.05</v>
      </c>
      <c r="G32" s="24">
        <v>122.5587</v>
      </c>
      <c r="H32" s="24">
        <v>504.65535</v>
      </c>
      <c r="I32" s="13">
        <v>2.1624390399999999E-4</v>
      </c>
      <c r="J32" s="13">
        <v>1.1823061932999999E-2</v>
      </c>
      <c r="K32" s="63">
        <v>7.9612614800000003E-4</v>
      </c>
    </row>
    <row r="33" spans="2:11" ht="12.75" customHeight="1" x14ac:dyDescent="0.2">
      <c r="B33" s="59" t="s">
        <v>1891</v>
      </c>
      <c r="C33" s="14" t="s">
        <v>1892</v>
      </c>
      <c r="D33" s="14" t="s">
        <v>50</v>
      </c>
      <c r="E33" s="55" t="s">
        <v>2460</v>
      </c>
      <c r="F33" s="24">
        <v>466667.06</v>
      </c>
      <c r="G33" s="24">
        <v>103.4712</v>
      </c>
      <c r="H33" s="24">
        <v>1751.35501</v>
      </c>
      <c r="I33" s="13">
        <v>6.9733332299999997E-4</v>
      </c>
      <c r="J33" s="13">
        <v>4.1030732659999999E-2</v>
      </c>
      <c r="K33" s="63">
        <v>2.7628747409999999E-3</v>
      </c>
    </row>
    <row r="34" spans="2:11" ht="12.75" customHeight="1" x14ac:dyDescent="0.2">
      <c r="B34" s="59" t="s">
        <v>1893</v>
      </c>
      <c r="C34" s="14" t="s">
        <v>1894</v>
      </c>
      <c r="D34" s="14" t="s">
        <v>50</v>
      </c>
      <c r="E34" s="55" t="s">
        <v>2460</v>
      </c>
      <c r="F34" s="24">
        <v>76000</v>
      </c>
      <c r="G34" s="24">
        <v>102.4601</v>
      </c>
      <c r="H34" s="24">
        <v>282.43331000000001</v>
      </c>
      <c r="I34" s="55" t="s">
        <v>2460</v>
      </c>
      <c r="J34" s="13">
        <v>6.616845568E-3</v>
      </c>
      <c r="K34" s="63">
        <v>4.4555664199999998E-4</v>
      </c>
    </row>
    <row r="35" spans="2:11" ht="12.75" customHeight="1" x14ac:dyDescent="0.2">
      <c r="B35" s="59" t="s">
        <v>1895</v>
      </c>
      <c r="C35" s="14" t="s">
        <v>1896</v>
      </c>
      <c r="D35" s="14" t="s">
        <v>50</v>
      </c>
      <c r="E35" s="55" t="s">
        <v>2460</v>
      </c>
      <c r="F35" s="24">
        <v>149253.72</v>
      </c>
      <c r="G35" s="24">
        <v>63.973300000000002</v>
      </c>
      <c r="H35" s="24">
        <v>346.31513999999999</v>
      </c>
      <c r="I35" s="13">
        <v>1.1012971229999999E-3</v>
      </c>
      <c r="J35" s="13">
        <v>8.1134686250000001E-3</v>
      </c>
      <c r="K35" s="63">
        <v>5.4633432200000001E-4</v>
      </c>
    </row>
    <row r="36" spans="2:11" ht="12.75" customHeight="1" x14ac:dyDescent="0.2">
      <c r="B36" s="59" t="s">
        <v>1897</v>
      </c>
      <c r="C36" s="14" t="s">
        <v>1898</v>
      </c>
      <c r="D36" s="14" t="s">
        <v>50</v>
      </c>
      <c r="E36" s="55" t="s">
        <v>2460</v>
      </c>
      <c r="F36" s="24">
        <v>80000</v>
      </c>
      <c r="G36" s="24">
        <v>112.0116</v>
      </c>
      <c r="H36" s="24">
        <v>325.01285999999999</v>
      </c>
      <c r="I36" s="13">
        <v>4.3243243400000001E-4</v>
      </c>
      <c r="J36" s="13">
        <v>7.6143989609999997E-3</v>
      </c>
      <c r="K36" s="63">
        <v>5.1272861E-4</v>
      </c>
    </row>
    <row r="37" spans="2:11" ht="12.75" customHeight="1" x14ac:dyDescent="0.2">
      <c r="B37" s="59" t="s">
        <v>1899</v>
      </c>
      <c r="C37" s="14" t="s">
        <v>1900</v>
      </c>
      <c r="D37" s="14" t="s">
        <v>50</v>
      </c>
      <c r="E37" s="55" t="s">
        <v>2460</v>
      </c>
      <c r="F37" s="24">
        <v>120000</v>
      </c>
      <c r="G37" s="24">
        <v>90.333399999999997</v>
      </c>
      <c r="H37" s="24">
        <v>393.16708999999997</v>
      </c>
      <c r="I37" s="13">
        <v>6.7199999799999997E-4</v>
      </c>
      <c r="J37" s="13">
        <v>9.2111157750000006E-3</v>
      </c>
      <c r="K37" s="63">
        <v>6.2024627499999996E-4</v>
      </c>
    </row>
    <row r="38" spans="2:11" ht="12.75" customHeight="1" x14ac:dyDescent="0.2">
      <c r="B38" s="59" t="s">
        <v>1901</v>
      </c>
      <c r="C38" s="14" t="s">
        <v>1902</v>
      </c>
      <c r="D38" s="14" t="s">
        <v>51</v>
      </c>
      <c r="E38" s="55" t="s">
        <v>2460</v>
      </c>
      <c r="F38" s="24">
        <v>230000</v>
      </c>
      <c r="G38" s="24">
        <v>100</v>
      </c>
      <c r="H38" s="24">
        <v>922.66800000000001</v>
      </c>
      <c r="I38" s="13">
        <v>6.1994609099999998E-4</v>
      </c>
      <c r="J38" s="13">
        <v>2.1616259310999999E-2</v>
      </c>
      <c r="K38" s="63">
        <v>1.455567887E-3</v>
      </c>
    </row>
    <row r="39" spans="2:11" ht="12.75" customHeight="1" x14ac:dyDescent="0.2">
      <c r="B39" s="59" t="s">
        <v>1903</v>
      </c>
      <c r="C39" s="14" t="s">
        <v>1904</v>
      </c>
      <c r="D39" s="14" t="s">
        <v>50</v>
      </c>
      <c r="E39" s="55" t="s">
        <v>2460</v>
      </c>
      <c r="F39" s="24">
        <v>50000</v>
      </c>
      <c r="G39" s="24">
        <v>99.912400000000005</v>
      </c>
      <c r="H39" s="24">
        <v>181.19113999999999</v>
      </c>
      <c r="I39" s="13">
        <v>6.5374999600000005E-4</v>
      </c>
      <c r="J39" s="13">
        <v>4.2449447329999997E-3</v>
      </c>
      <c r="K39" s="63">
        <v>2.8584063200000001E-4</v>
      </c>
    </row>
    <row r="40" spans="2:11" ht="12.75" customHeight="1" x14ac:dyDescent="0.2">
      <c r="B40" s="59" t="s">
        <v>1905</v>
      </c>
      <c r="C40" s="14" t="s">
        <v>1906</v>
      </c>
      <c r="D40" s="14" t="s">
        <v>50</v>
      </c>
      <c r="E40" s="55" t="s">
        <v>2460</v>
      </c>
      <c r="F40" s="24">
        <v>83438.94</v>
      </c>
      <c r="G40" s="24">
        <v>100</v>
      </c>
      <c r="H40" s="24">
        <v>302.63303999999999</v>
      </c>
      <c r="I40" s="13">
        <v>4.0908544600000001E-4</v>
      </c>
      <c r="J40" s="13">
        <v>7.0900846979999998E-3</v>
      </c>
      <c r="K40" s="63">
        <v>4.7742301E-4</v>
      </c>
    </row>
    <row r="41" spans="2:11" ht="12.75" customHeight="1" x14ac:dyDescent="0.2">
      <c r="B41" s="59" t="s">
        <v>1907</v>
      </c>
      <c r="C41" s="14" t="s">
        <v>1908</v>
      </c>
      <c r="D41" s="14" t="s">
        <v>50</v>
      </c>
      <c r="E41" s="55" t="s">
        <v>2460</v>
      </c>
      <c r="F41" s="24">
        <v>50000</v>
      </c>
      <c r="G41" s="24">
        <v>264.24549999999999</v>
      </c>
      <c r="H41" s="24">
        <v>479.20920999999998</v>
      </c>
      <c r="I41" s="13">
        <v>3.7171286500000002E-4</v>
      </c>
      <c r="J41" s="13">
        <v>1.1226909946999999E-2</v>
      </c>
      <c r="K41" s="63">
        <v>7.5598323200000005E-4</v>
      </c>
    </row>
    <row r="42" spans="2:11" x14ac:dyDescent="0.2">
      <c r="B42" s="59" t="s">
        <v>1909</v>
      </c>
      <c r="C42" s="14" t="s">
        <v>1910</v>
      </c>
      <c r="D42" s="14" t="s">
        <v>51</v>
      </c>
      <c r="E42" s="55" t="s">
        <v>2460</v>
      </c>
      <c r="F42" s="24">
        <v>70000</v>
      </c>
      <c r="G42" s="24">
        <v>150.57130000000001</v>
      </c>
      <c r="H42" s="24">
        <v>422.82227999999998</v>
      </c>
      <c r="I42" s="13">
        <v>8.1943225000000001E-4</v>
      </c>
      <c r="J42" s="13">
        <v>9.9058773539999999E-3</v>
      </c>
      <c r="K42" s="63">
        <v>6.67029237E-4</v>
      </c>
    </row>
    <row r="43" spans="2:11" x14ac:dyDescent="0.2">
      <c r="B43" s="59" t="s">
        <v>1911</v>
      </c>
      <c r="C43" s="14" t="s">
        <v>1912</v>
      </c>
      <c r="D43" s="14" t="s">
        <v>50</v>
      </c>
      <c r="E43" s="55" t="s">
        <v>2460</v>
      </c>
      <c r="F43" s="24">
        <v>18200</v>
      </c>
      <c r="G43" s="24">
        <v>92.418999999999997</v>
      </c>
      <c r="H43" s="24">
        <v>61.007080000000002</v>
      </c>
      <c r="I43" s="13">
        <v>5.2300001699999996E-4</v>
      </c>
      <c r="J43" s="13">
        <v>1.429273434E-3</v>
      </c>
      <c r="K43" s="63">
        <v>9.6242577543530406E-5</v>
      </c>
    </row>
    <row r="44" spans="2:11" x14ac:dyDescent="0.2">
      <c r="B44" s="59" t="s">
        <v>1913</v>
      </c>
      <c r="C44" s="14" t="s">
        <v>1914</v>
      </c>
      <c r="D44" s="14" t="s">
        <v>50</v>
      </c>
      <c r="E44" s="55" t="s">
        <v>2460</v>
      </c>
      <c r="F44" s="24">
        <v>11100</v>
      </c>
      <c r="G44" s="24">
        <v>93.575999999999993</v>
      </c>
      <c r="H44" s="24">
        <v>37.67342</v>
      </c>
      <c r="I44" s="13">
        <v>4.2300001199999999E-4</v>
      </c>
      <c r="J44" s="13">
        <v>8.82612614E-4</v>
      </c>
      <c r="K44" s="63">
        <v>5.9432233860069801E-5</v>
      </c>
    </row>
    <row r="45" spans="2:11" x14ac:dyDescent="0.2">
      <c r="B45" s="59" t="s">
        <v>1915</v>
      </c>
      <c r="C45" s="14" t="s">
        <v>1916</v>
      </c>
      <c r="D45" s="14" t="s">
        <v>50</v>
      </c>
      <c r="E45" s="55" t="s">
        <v>2460</v>
      </c>
      <c r="F45" s="24">
        <v>31724.99</v>
      </c>
      <c r="G45" s="24">
        <v>84.156599999999997</v>
      </c>
      <c r="H45" s="24">
        <v>96.836089999999999</v>
      </c>
      <c r="I45" s="13">
        <v>3.1084145499999999E-4</v>
      </c>
      <c r="J45" s="13">
        <v>2.2686752239999999E-3</v>
      </c>
      <c r="K45" s="63">
        <v>1.5276513599999999E-4</v>
      </c>
    </row>
    <row r="46" spans="2:11" x14ac:dyDescent="0.2">
      <c r="B46" s="58" t="s">
        <v>1917</v>
      </c>
      <c r="C46" s="55" t="s">
        <v>2460</v>
      </c>
      <c r="D46" s="55" t="s">
        <v>2460</v>
      </c>
      <c r="E46" s="55" t="s">
        <v>2460</v>
      </c>
      <c r="F46" s="55" t="s">
        <v>2460</v>
      </c>
      <c r="G46" s="55" t="s">
        <v>2460</v>
      </c>
      <c r="H46" s="23">
        <v>8831.9319599999999</v>
      </c>
      <c r="I46" s="55" t="s">
        <v>2460</v>
      </c>
      <c r="J46" s="20">
        <v>0.206914438851</v>
      </c>
      <c r="K46" s="62">
        <v>1.3932938545999999E-2</v>
      </c>
    </row>
    <row r="47" spans="2:11" x14ac:dyDescent="0.2">
      <c r="B47" s="59" t="s">
        <v>1918</v>
      </c>
      <c r="C47" s="14" t="s">
        <v>1919</v>
      </c>
      <c r="D47" s="14" t="s">
        <v>50</v>
      </c>
      <c r="E47" s="55" t="s">
        <v>2460</v>
      </c>
      <c r="F47" s="24">
        <v>342734.81</v>
      </c>
      <c r="G47" s="24">
        <v>109.4945</v>
      </c>
      <c r="H47" s="24">
        <v>1361.1252099999999</v>
      </c>
      <c r="I47" s="13">
        <v>1.263707874E-3</v>
      </c>
      <c r="J47" s="13">
        <v>3.1888431693999998E-2</v>
      </c>
      <c r="K47" s="63">
        <v>2.147262228E-3</v>
      </c>
    </row>
    <row r="48" spans="2:11" x14ac:dyDescent="0.2">
      <c r="B48" s="59" t="s">
        <v>1920</v>
      </c>
      <c r="C48" s="14" t="s">
        <v>1921</v>
      </c>
      <c r="D48" s="14" t="s">
        <v>50</v>
      </c>
      <c r="E48" s="55" t="s">
        <v>2460</v>
      </c>
      <c r="F48" s="24">
        <v>150000</v>
      </c>
      <c r="G48" s="24">
        <v>123.1529</v>
      </c>
      <c r="H48" s="24">
        <v>670.01334999999995</v>
      </c>
      <c r="I48" s="13">
        <v>2.6899999899999998E-4</v>
      </c>
      <c r="J48" s="13">
        <v>1.5697067976000002E-2</v>
      </c>
      <c r="K48" s="63">
        <v>1.056988988E-3</v>
      </c>
    </row>
    <row r="49" spans="2:11" x14ac:dyDescent="0.2">
      <c r="B49" s="59" t="s">
        <v>1922</v>
      </c>
      <c r="C49" s="14" t="s">
        <v>1923</v>
      </c>
      <c r="D49" s="14" t="s">
        <v>51</v>
      </c>
      <c r="E49" s="55" t="s">
        <v>2460</v>
      </c>
      <c r="F49" s="24">
        <v>577640.6</v>
      </c>
      <c r="G49" s="24">
        <v>87.011799999999994</v>
      </c>
      <c r="H49" s="24">
        <v>2016.2922699999999</v>
      </c>
      <c r="I49" s="13">
        <v>2.1394096290000002E-3</v>
      </c>
      <c r="J49" s="13">
        <v>4.7237680894000003E-2</v>
      </c>
      <c r="K49" s="63">
        <v>3.1808302429999998E-3</v>
      </c>
    </row>
    <row r="50" spans="2:11" x14ac:dyDescent="0.2">
      <c r="B50" s="59" t="s">
        <v>1924</v>
      </c>
      <c r="C50" s="14" t="s">
        <v>1925</v>
      </c>
      <c r="D50" s="14" t="s">
        <v>51</v>
      </c>
      <c r="E50" s="55" t="s">
        <v>2460</v>
      </c>
      <c r="F50" s="24">
        <v>47387.86</v>
      </c>
      <c r="G50" s="24">
        <v>97.623500000000007</v>
      </c>
      <c r="H50" s="24">
        <v>185.58339000000001</v>
      </c>
      <c r="I50" s="13">
        <v>5.5657376799999995E-4</v>
      </c>
      <c r="J50" s="13">
        <v>4.3478463340000002E-3</v>
      </c>
      <c r="K50" s="63">
        <v>2.9276968799999998E-4</v>
      </c>
    </row>
    <row r="51" spans="2:11" x14ac:dyDescent="0.2">
      <c r="B51" s="59" t="s">
        <v>1926</v>
      </c>
      <c r="C51" s="14" t="s">
        <v>1927</v>
      </c>
      <c r="D51" s="14" t="s">
        <v>50</v>
      </c>
      <c r="E51" s="55" t="s">
        <v>2460</v>
      </c>
      <c r="F51" s="24">
        <v>579600</v>
      </c>
      <c r="G51" s="24">
        <v>115.60429999999999</v>
      </c>
      <c r="H51" s="24">
        <v>2430.2442299999998</v>
      </c>
      <c r="I51" s="13">
        <v>3.1877999960000002E-3</v>
      </c>
      <c r="J51" s="13">
        <v>5.6935744454999999E-2</v>
      </c>
      <c r="K51" s="63">
        <v>3.8338659830000001E-3</v>
      </c>
    </row>
    <row r="52" spans="2:11" x14ac:dyDescent="0.2">
      <c r="B52" s="59" t="s">
        <v>1928</v>
      </c>
      <c r="C52" s="14" t="s">
        <v>1929</v>
      </c>
      <c r="D52" s="14" t="s">
        <v>52</v>
      </c>
      <c r="E52" s="55" t="s">
        <v>2460</v>
      </c>
      <c r="F52" s="24">
        <v>48978.81</v>
      </c>
      <c r="G52" s="24">
        <v>96.175299999999993</v>
      </c>
      <c r="H52" s="24">
        <v>217.66989000000001</v>
      </c>
      <c r="I52" s="13">
        <v>5.3607504900000003E-4</v>
      </c>
      <c r="J52" s="13">
        <v>5.0995686270000002E-3</v>
      </c>
      <c r="K52" s="63">
        <v>3.4338819799999999E-4</v>
      </c>
    </row>
    <row r="53" spans="2:11" x14ac:dyDescent="0.2">
      <c r="B53" s="59" t="s">
        <v>1930</v>
      </c>
      <c r="C53" s="14" t="s">
        <v>1931</v>
      </c>
      <c r="D53" s="14" t="s">
        <v>53</v>
      </c>
      <c r="E53" s="55" t="s">
        <v>2460</v>
      </c>
      <c r="F53" s="24">
        <v>281250</v>
      </c>
      <c r="G53" s="24">
        <v>105.90179999999999</v>
      </c>
      <c r="H53" s="24">
        <v>815.83767999999998</v>
      </c>
      <c r="I53" s="13">
        <v>2.34374978E-4</v>
      </c>
      <c r="J53" s="13">
        <v>1.9113439337E-2</v>
      </c>
      <c r="K53" s="63">
        <v>1.2870362120000001E-3</v>
      </c>
    </row>
    <row r="54" spans="2:11" x14ac:dyDescent="0.2">
      <c r="B54" s="59" t="s">
        <v>1932</v>
      </c>
      <c r="C54" s="14" t="s">
        <v>1933</v>
      </c>
      <c r="D54" s="14" t="s">
        <v>50</v>
      </c>
      <c r="E54" s="55" t="s">
        <v>2460</v>
      </c>
      <c r="F54" s="24">
        <v>241323.87</v>
      </c>
      <c r="G54" s="24">
        <v>129.69149999999999</v>
      </c>
      <c r="H54" s="24">
        <v>1135.1659400000001</v>
      </c>
      <c r="I54" s="13">
        <v>4.8264774000000003E-4</v>
      </c>
      <c r="J54" s="13">
        <v>2.6594659531000001E-2</v>
      </c>
      <c r="K54" s="63">
        <v>1.790797002E-3</v>
      </c>
    </row>
    <row r="55" spans="2:11" x14ac:dyDescent="0.2">
      <c r="B55" s="58" t="s">
        <v>1934</v>
      </c>
      <c r="C55" s="55" t="s">
        <v>2460</v>
      </c>
      <c r="D55" s="55" t="s">
        <v>2460</v>
      </c>
      <c r="E55" s="55" t="s">
        <v>2460</v>
      </c>
      <c r="F55" s="55" t="s">
        <v>2460</v>
      </c>
      <c r="G55" s="55" t="s">
        <v>2460</v>
      </c>
      <c r="H55" s="23">
        <v>1218.7014799999999</v>
      </c>
      <c r="I55" s="55" t="s">
        <v>2460</v>
      </c>
      <c r="J55" s="20">
        <v>2.8551729565E-2</v>
      </c>
      <c r="K55" s="62">
        <v>1.9225796689999999E-3</v>
      </c>
    </row>
    <row r="56" spans="2:11" x14ac:dyDescent="0.2">
      <c r="B56" s="59" t="s">
        <v>1935</v>
      </c>
      <c r="C56" s="14" t="s">
        <v>1936</v>
      </c>
      <c r="D56" s="14" t="s">
        <v>50</v>
      </c>
      <c r="E56" s="55" t="s">
        <v>2460</v>
      </c>
      <c r="F56" s="24">
        <v>99853.7</v>
      </c>
      <c r="G56" s="24">
        <v>99.833500000000001</v>
      </c>
      <c r="H56" s="24">
        <v>361.56635999999997</v>
      </c>
      <c r="I56" s="13">
        <v>2.6150000000000001E-4</v>
      </c>
      <c r="J56" s="13">
        <v>8.4707740980000008E-3</v>
      </c>
      <c r="K56" s="63">
        <v>5.7039409900000004E-4</v>
      </c>
    </row>
    <row r="57" spans="2:11" x14ac:dyDescent="0.2">
      <c r="B57" s="59" t="s">
        <v>1937</v>
      </c>
      <c r="C57" s="14" t="s">
        <v>1938</v>
      </c>
      <c r="D57" s="14" t="s">
        <v>50</v>
      </c>
      <c r="E57" s="55" t="s">
        <v>2460</v>
      </c>
      <c r="F57" s="24">
        <v>77728</v>
      </c>
      <c r="G57" s="24">
        <v>108.5879</v>
      </c>
      <c r="H57" s="24">
        <v>306.13042000000002</v>
      </c>
      <c r="I57" s="13">
        <v>5.1359223100000005E-4</v>
      </c>
      <c r="J57" s="13">
        <v>7.1720212920000003E-3</v>
      </c>
      <c r="K57" s="63">
        <v>4.8294035100000001E-4</v>
      </c>
    </row>
    <row r="58" spans="2:11" x14ac:dyDescent="0.2">
      <c r="B58" s="59" t="s">
        <v>1939</v>
      </c>
      <c r="C58" s="14" t="s">
        <v>1940</v>
      </c>
      <c r="D58" s="14" t="s">
        <v>50</v>
      </c>
      <c r="E58" s="55" t="s">
        <v>2460</v>
      </c>
      <c r="F58" s="24">
        <v>130000</v>
      </c>
      <c r="G58" s="24">
        <v>116.8596</v>
      </c>
      <c r="H58" s="24">
        <v>551.00469999999996</v>
      </c>
      <c r="I58" s="13">
        <v>7.54E-4</v>
      </c>
      <c r="J58" s="13">
        <v>1.2908934174000001E-2</v>
      </c>
      <c r="K58" s="63">
        <v>8.6924521800000004E-4</v>
      </c>
    </row>
    <row r="59" spans="2:11" x14ac:dyDescent="0.2">
      <c r="B59" s="58" t="s">
        <v>1941</v>
      </c>
      <c r="C59" s="55" t="s">
        <v>2460</v>
      </c>
      <c r="D59" s="55" t="s">
        <v>2460</v>
      </c>
      <c r="E59" s="55" t="s">
        <v>2460</v>
      </c>
      <c r="F59" s="55" t="s">
        <v>2460</v>
      </c>
      <c r="G59" s="55" t="s">
        <v>2460</v>
      </c>
      <c r="H59" s="23">
        <v>22751.097119999999</v>
      </c>
      <c r="I59" s="55" t="s">
        <v>2460</v>
      </c>
      <c r="J59" s="20">
        <v>0.53301254076100002</v>
      </c>
      <c r="K59" s="62">
        <v>3.5891313414000002E-2</v>
      </c>
    </row>
    <row r="60" spans="2:11" x14ac:dyDescent="0.2">
      <c r="B60" s="59" t="s">
        <v>1942</v>
      </c>
      <c r="C60" s="14" t="s">
        <v>1943</v>
      </c>
      <c r="D60" s="14" t="s">
        <v>50</v>
      </c>
      <c r="E60" s="55" t="s">
        <v>2460</v>
      </c>
      <c r="F60" s="24">
        <v>181501.6</v>
      </c>
      <c r="G60" s="24">
        <v>103.1806</v>
      </c>
      <c r="H60" s="24">
        <v>679.24438999999995</v>
      </c>
      <c r="I60" s="13">
        <v>1.8728895220000001E-3</v>
      </c>
      <c r="J60" s="13">
        <v>1.5913332714999999E-2</v>
      </c>
      <c r="K60" s="63">
        <v>1.071551545E-3</v>
      </c>
    </row>
    <row r="61" spans="2:11" x14ac:dyDescent="0.2">
      <c r="B61" s="59" t="s">
        <v>1944</v>
      </c>
      <c r="C61" s="14" t="s">
        <v>1945</v>
      </c>
      <c r="D61" s="14" t="s">
        <v>50</v>
      </c>
      <c r="E61" s="55" t="s">
        <v>2460</v>
      </c>
      <c r="F61" s="24">
        <v>181501.6</v>
      </c>
      <c r="G61" s="24">
        <v>103.3385</v>
      </c>
      <c r="H61" s="24">
        <v>680.28386</v>
      </c>
      <c r="I61" s="13">
        <v>5.2635463999999997E-4</v>
      </c>
      <c r="J61" s="13">
        <v>1.5937685411000001E-2</v>
      </c>
      <c r="K61" s="63">
        <v>1.073191376E-3</v>
      </c>
    </row>
    <row r="62" spans="2:11" x14ac:dyDescent="0.2">
      <c r="B62" s="59" t="s">
        <v>1946</v>
      </c>
      <c r="C62" s="14" t="s">
        <v>1947</v>
      </c>
      <c r="D62" s="14" t="s">
        <v>50</v>
      </c>
      <c r="E62" s="55" t="s">
        <v>2460</v>
      </c>
      <c r="F62" s="24">
        <v>177632</v>
      </c>
      <c r="G62" s="24">
        <v>110.292</v>
      </c>
      <c r="H62" s="24">
        <v>710.57965999999999</v>
      </c>
      <c r="I62" s="13">
        <v>3.2533333330000002E-3</v>
      </c>
      <c r="J62" s="13">
        <v>1.6647455197000002E-2</v>
      </c>
      <c r="K62" s="63">
        <v>1.1209849409999999E-3</v>
      </c>
    </row>
    <row r="63" spans="2:11" x14ac:dyDescent="0.2">
      <c r="B63" s="59" t="s">
        <v>1948</v>
      </c>
      <c r="C63" s="14" t="s">
        <v>1949</v>
      </c>
      <c r="D63" s="14" t="s">
        <v>50</v>
      </c>
      <c r="E63" s="55" t="s">
        <v>2460</v>
      </c>
      <c r="F63" s="24">
        <v>594206.56999999995</v>
      </c>
      <c r="G63" s="24">
        <v>133.66579999999999</v>
      </c>
      <c r="H63" s="24">
        <v>2880.7482500000001</v>
      </c>
      <c r="I63" s="13">
        <v>3.422629845E-3</v>
      </c>
      <c r="J63" s="13">
        <v>6.7490149415999998E-2</v>
      </c>
      <c r="K63" s="63">
        <v>4.5445649390000002E-3</v>
      </c>
    </row>
    <row r="64" spans="2:11" x14ac:dyDescent="0.2">
      <c r="B64" s="59" t="s">
        <v>1950</v>
      </c>
      <c r="C64" s="14" t="s">
        <v>1951</v>
      </c>
      <c r="D64" s="14" t="s">
        <v>50</v>
      </c>
      <c r="E64" s="55" t="s">
        <v>2460</v>
      </c>
      <c r="F64" s="24">
        <v>12149.35</v>
      </c>
      <c r="G64" s="24">
        <v>93.445499999999996</v>
      </c>
      <c r="H64" s="24">
        <v>41.177410000000002</v>
      </c>
      <c r="I64" s="13">
        <v>1.27499895E-4</v>
      </c>
      <c r="J64" s="13">
        <v>9.6470406699999999E-4</v>
      </c>
      <c r="K64" s="63">
        <v>6.4960002592596603E-5</v>
      </c>
    </row>
    <row r="65" spans="2:11" x14ac:dyDescent="0.2">
      <c r="B65" s="59" t="s">
        <v>1952</v>
      </c>
      <c r="C65" s="14" t="s">
        <v>1953</v>
      </c>
      <c r="D65" s="14" t="s">
        <v>51</v>
      </c>
      <c r="E65" s="55" t="s">
        <v>2460</v>
      </c>
      <c r="F65" s="24">
        <v>440524.74</v>
      </c>
      <c r="G65" s="24">
        <v>111.6279</v>
      </c>
      <c r="H65" s="24">
        <v>1972.6983499999999</v>
      </c>
      <c r="I65" s="13">
        <v>6.0889432100000003E-4</v>
      </c>
      <c r="J65" s="13">
        <v>4.6216362848E-2</v>
      </c>
      <c r="K65" s="63">
        <v>3.1120580409999998E-3</v>
      </c>
    </row>
    <row r="66" spans="2:11" x14ac:dyDescent="0.2">
      <c r="B66" s="59" t="s">
        <v>1954</v>
      </c>
      <c r="C66" s="14" t="s">
        <v>1955</v>
      </c>
      <c r="D66" s="14" t="s">
        <v>50</v>
      </c>
      <c r="E66" s="55" t="s">
        <v>2460</v>
      </c>
      <c r="F66" s="24">
        <v>91210.49</v>
      </c>
      <c r="G66" s="24">
        <v>102.7856</v>
      </c>
      <c r="H66" s="24">
        <v>340.03577999999999</v>
      </c>
      <c r="I66" s="13">
        <v>1.8242098000000001E-3</v>
      </c>
      <c r="J66" s="13">
        <v>7.9663558239999998E-3</v>
      </c>
      <c r="K66" s="63">
        <v>5.3642822899999999E-4</v>
      </c>
    </row>
    <row r="67" spans="2:11" x14ac:dyDescent="0.2">
      <c r="B67" s="59" t="s">
        <v>1956</v>
      </c>
      <c r="C67" s="14" t="s">
        <v>1957</v>
      </c>
      <c r="D67" s="14" t="s">
        <v>50</v>
      </c>
      <c r="E67" s="55" t="s">
        <v>2460</v>
      </c>
      <c r="F67" s="24">
        <v>135957.37</v>
      </c>
      <c r="G67" s="24">
        <v>114.00069999999999</v>
      </c>
      <c r="H67" s="24">
        <v>562.15727000000004</v>
      </c>
      <c r="I67" s="13">
        <v>1.1593532899999999E-4</v>
      </c>
      <c r="J67" s="13">
        <v>1.3170216504E-2</v>
      </c>
      <c r="K67" s="63">
        <v>8.8683911100000004E-4</v>
      </c>
    </row>
    <row r="68" spans="2:11" x14ac:dyDescent="0.2">
      <c r="B68" s="59" t="s">
        <v>1958</v>
      </c>
      <c r="C68" s="14" t="s">
        <v>1959</v>
      </c>
      <c r="D68" s="14" t="s">
        <v>50</v>
      </c>
      <c r="E68" s="55" t="s">
        <v>2460</v>
      </c>
      <c r="F68" s="24">
        <v>55181.54</v>
      </c>
      <c r="G68" s="24">
        <v>115.70659999999999</v>
      </c>
      <c r="H68" s="24">
        <v>231.57918000000001</v>
      </c>
      <c r="I68" s="13">
        <v>4.1552365E-4</v>
      </c>
      <c r="J68" s="13">
        <v>5.4254353740000004E-3</v>
      </c>
      <c r="K68" s="63">
        <v>3.6533099400000001E-4</v>
      </c>
    </row>
    <row r="69" spans="2:11" x14ac:dyDescent="0.2">
      <c r="B69" s="59" t="s">
        <v>1960</v>
      </c>
      <c r="C69" s="14" t="s">
        <v>1961</v>
      </c>
      <c r="D69" s="14" t="s">
        <v>50</v>
      </c>
      <c r="E69" s="55" t="s">
        <v>2460</v>
      </c>
      <c r="F69" s="24">
        <v>79402.38</v>
      </c>
      <c r="G69" s="24">
        <v>148.80119999999999</v>
      </c>
      <c r="H69" s="24">
        <v>428.53620000000001</v>
      </c>
      <c r="I69" s="13">
        <v>4.40683647E-4</v>
      </c>
      <c r="J69" s="13">
        <v>1.0039743031E-2</v>
      </c>
      <c r="K69" s="63">
        <v>6.7604331200000003E-4</v>
      </c>
    </row>
    <row r="70" spans="2:11" x14ac:dyDescent="0.2">
      <c r="B70" s="59" t="s">
        <v>1962</v>
      </c>
      <c r="C70" s="14" t="s">
        <v>1963</v>
      </c>
      <c r="D70" s="14" t="s">
        <v>50</v>
      </c>
      <c r="E70" s="55" t="s">
        <v>2460</v>
      </c>
      <c r="F70" s="24">
        <v>76045.820000000007</v>
      </c>
      <c r="G70" s="24">
        <v>147.5078</v>
      </c>
      <c r="H70" s="24">
        <v>406.85334</v>
      </c>
      <c r="I70" s="13">
        <v>2.3808288700000001E-4</v>
      </c>
      <c r="J70" s="13">
        <v>9.5317571420000004E-3</v>
      </c>
      <c r="K70" s="63">
        <v>6.4183721100000005E-4</v>
      </c>
    </row>
    <row r="71" spans="2:11" x14ac:dyDescent="0.2">
      <c r="B71" s="59" t="s">
        <v>1964</v>
      </c>
      <c r="C71" s="14" t="s">
        <v>1965</v>
      </c>
      <c r="D71" s="14" t="s">
        <v>50</v>
      </c>
      <c r="E71" s="55" t="s">
        <v>2460</v>
      </c>
      <c r="F71" s="24">
        <v>153618.95000000001</v>
      </c>
      <c r="G71" s="24">
        <v>105.5521</v>
      </c>
      <c r="H71" s="24">
        <v>588.11090000000002</v>
      </c>
      <c r="I71" s="13">
        <v>2.2786070299999999E-4</v>
      </c>
      <c r="J71" s="13">
        <v>1.3778257962000001E-2</v>
      </c>
      <c r="K71" s="63">
        <v>9.2778262600000003E-4</v>
      </c>
    </row>
    <row r="72" spans="2:11" x14ac:dyDescent="0.2">
      <c r="B72" s="59" t="s">
        <v>1966</v>
      </c>
      <c r="C72" s="14" t="s">
        <v>1967</v>
      </c>
      <c r="D72" s="14" t="s">
        <v>51</v>
      </c>
      <c r="E72" s="55" t="s">
        <v>2460</v>
      </c>
      <c r="F72" s="24">
        <v>269379.84000000003</v>
      </c>
      <c r="G72" s="24">
        <v>104.61539999999999</v>
      </c>
      <c r="H72" s="24">
        <v>1130.5202200000001</v>
      </c>
      <c r="I72" s="13">
        <v>1.1963919600000001E-3</v>
      </c>
      <c r="J72" s="13">
        <v>2.6485819636E-2</v>
      </c>
      <c r="K72" s="63">
        <v>1.783468081E-3</v>
      </c>
    </row>
    <row r="73" spans="2:11" x14ac:dyDescent="0.2">
      <c r="B73" s="59" t="s">
        <v>1968</v>
      </c>
      <c r="C73" s="14" t="s">
        <v>1969</v>
      </c>
      <c r="D73" s="14" t="s">
        <v>50</v>
      </c>
      <c r="E73" s="55" t="s">
        <v>2460</v>
      </c>
      <c r="F73" s="24">
        <v>62900</v>
      </c>
      <c r="G73" s="24">
        <v>130.06209999999999</v>
      </c>
      <c r="H73" s="24">
        <v>296.72145999999998</v>
      </c>
      <c r="I73" s="13">
        <v>1.7100518099999999E-4</v>
      </c>
      <c r="J73" s="13">
        <v>6.9515882439999998E-3</v>
      </c>
      <c r="K73" s="63">
        <v>4.6809711399999998E-4</v>
      </c>
    </row>
    <row r="74" spans="2:11" x14ac:dyDescent="0.2">
      <c r="B74" s="59" t="s">
        <v>1970</v>
      </c>
      <c r="C74" s="14" t="s">
        <v>1971</v>
      </c>
      <c r="D74" s="14" t="s">
        <v>50</v>
      </c>
      <c r="E74" s="55" t="s">
        <v>2460</v>
      </c>
      <c r="F74" s="24">
        <v>333333.33</v>
      </c>
      <c r="G74" s="24">
        <v>75.986400000000003</v>
      </c>
      <c r="H74" s="24">
        <v>918.67556999999999</v>
      </c>
      <c r="I74" s="13">
        <v>7.578787981E-3</v>
      </c>
      <c r="J74" s="13">
        <v>2.1522724688999999E-2</v>
      </c>
      <c r="K74" s="63">
        <v>1.4492695730000001E-3</v>
      </c>
    </row>
    <row r="75" spans="2:11" x14ac:dyDescent="0.2">
      <c r="B75" s="59" t="s">
        <v>1972</v>
      </c>
      <c r="C75" s="14" t="s">
        <v>1973</v>
      </c>
      <c r="D75" s="14" t="s">
        <v>50</v>
      </c>
      <c r="E75" s="55" t="s">
        <v>2460</v>
      </c>
      <c r="F75" s="24">
        <v>437038.81</v>
      </c>
      <c r="G75" s="24">
        <v>113.65779999999999</v>
      </c>
      <c r="H75" s="24">
        <v>1801.63498</v>
      </c>
      <c r="I75" s="13">
        <v>2.3135807400000001E-4</v>
      </c>
      <c r="J75" s="13">
        <v>4.2208691437999997E-2</v>
      </c>
      <c r="K75" s="63">
        <v>2.8421946149999999E-3</v>
      </c>
    </row>
    <row r="76" spans="2:11" x14ac:dyDescent="0.2">
      <c r="B76" s="59" t="s">
        <v>1974</v>
      </c>
      <c r="C76" s="14" t="s">
        <v>1975</v>
      </c>
      <c r="D76" s="14" t="s">
        <v>50</v>
      </c>
      <c r="E76" s="55" t="s">
        <v>2460</v>
      </c>
      <c r="F76" s="24">
        <v>217741.07</v>
      </c>
      <c r="G76" s="24">
        <v>127.09950000000001</v>
      </c>
      <c r="H76" s="24">
        <v>1003.76431</v>
      </c>
      <c r="I76" s="13">
        <v>1.2888388949999999E-3</v>
      </c>
      <c r="J76" s="13">
        <v>2.3516183082E-2</v>
      </c>
      <c r="K76" s="63">
        <v>1.583502512E-3</v>
      </c>
    </row>
    <row r="77" spans="2:11" x14ac:dyDescent="0.2">
      <c r="B77" s="59" t="s">
        <v>1976</v>
      </c>
      <c r="C77" s="14" t="s">
        <v>1977</v>
      </c>
      <c r="D77" s="14" t="s">
        <v>50</v>
      </c>
      <c r="E77" s="55" t="s">
        <v>2460</v>
      </c>
      <c r="F77" s="24">
        <v>422500</v>
      </c>
      <c r="G77" s="24">
        <v>100.59950000000001</v>
      </c>
      <c r="H77" s="24">
        <v>1541.59428</v>
      </c>
      <c r="I77" s="13">
        <v>7.8240740700000005E-4</v>
      </c>
      <c r="J77" s="13">
        <v>3.6116459775999997E-2</v>
      </c>
      <c r="K77" s="63">
        <v>2.4319637490000001E-3</v>
      </c>
    </row>
    <row r="78" spans="2:11" x14ac:dyDescent="0.2">
      <c r="B78" s="59" t="s">
        <v>1978</v>
      </c>
      <c r="C78" s="14" t="s">
        <v>1979</v>
      </c>
      <c r="D78" s="14" t="s">
        <v>51</v>
      </c>
      <c r="E78" s="55" t="s">
        <v>2460</v>
      </c>
      <c r="F78" s="24">
        <v>219051.97</v>
      </c>
      <c r="G78" s="24">
        <v>102.1553</v>
      </c>
      <c r="H78" s="24">
        <v>897.68856000000005</v>
      </c>
      <c r="I78" s="13">
        <v>5.5734117200000001E-4</v>
      </c>
      <c r="J78" s="13">
        <v>2.1031041168999998E-2</v>
      </c>
      <c r="K78" s="63">
        <v>1.41616122E-3</v>
      </c>
    </row>
    <row r="79" spans="2:11" x14ac:dyDescent="0.2">
      <c r="B79" s="59" t="s">
        <v>1980</v>
      </c>
      <c r="C79" s="14" t="s">
        <v>1981</v>
      </c>
      <c r="D79" s="14" t="s">
        <v>50</v>
      </c>
      <c r="E79" s="55" t="s">
        <v>2460</v>
      </c>
      <c r="F79" s="24">
        <v>80378.91</v>
      </c>
      <c r="G79" s="24">
        <v>102.9067</v>
      </c>
      <c r="H79" s="24">
        <v>300.00833</v>
      </c>
      <c r="I79" s="13">
        <v>4.25774969E-4</v>
      </c>
      <c r="J79" s="13">
        <v>7.028593011E-3</v>
      </c>
      <c r="K79" s="63">
        <v>4.7328236200000002E-4</v>
      </c>
    </row>
    <row r="80" spans="2:11" x14ac:dyDescent="0.2">
      <c r="B80" s="59" t="s">
        <v>1982</v>
      </c>
      <c r="C80" s="14" t="s">
        <v>1983</v>
      </c>
      <c r="D80" s="14" t="s">
        <v>50</v>
      </c>
      <c r="E80" s="55" t="s">
        <v>2460</v>
      </c>
      <c r="F80" s="24">
        <v>91160</v>
      </c>
      <c r="G80" s="24">
        <v>91.9499</v>
      </c>
      <c r="H80" s="24">
        <v>304.02069</v>
      </c>
      <c r="I80" s="13">
        <v>8.7719999599999998E-4</v>
      </c>
      <c r="J80" s="13">
        <v>7.1225945519999998E-3</v>
      </c>
      <c r="K80" s="63">
        <v>4.7961211699999999E-4</v>
      </c>
    </row>
    <row r="81" spans="2:11" x14ac:dyDescent="0.2">
      <c r="B81" s="59" t="s">
        <v>1984</v>
      </c>
      <c r="C81" s="14" t="s">
        <v>1985</v>
      </c>
      <c r="D81" s="14" t="s">
        <v>50</v>
      </c>
      <c r="E81" s="55" t="s">
        <v>2460</v>
      </c>
      <c r="F81" s="24">
        <v>152691.88</v>
      </c>
      <c r="G81" s="24">
        <v>104.9169</v>
      </c>
      <c r="H81" s="24">
        <v>581.04390000000001</v>
      </c>
      <c r="I81" s="13">
        <v>1.1554436710000001E-3</v>
      </c>
      <c r="J81" s="13">
        <v>1.3612692337E-2</v>
      </c>
      <c r="K81" s="63">
        <v>9.1663398000000002E-4</v>
      </c>
    </row>
    <row r="82" spans="2:11" x14ac:dyDescent="0.2">
      <c r="B82" s="59" t="s">
        <v>1986</v>
      </c>
      <c r="C82" s="14" t="s">
        <v>1987</v>
      </c>
      <c r="D82" s="14" t="s">
        <v>50</v>
      </c>
      <c r="E82" s="55" t="s">
        <v>2460</v>
      </c>
      <c r="F82" s="24">
        <v>125321.23</v>
      </c>
      <c r="G82" s="24">
        <v>108.1317</v>
      </c>
      <c r="H82" s="24">
        <v>491.50193999999999</v>
      </c>
      <c r="I82" s="13">
        <v>5.96767761E-4</v>
      </c>
      <c r="J82" s="13">
        <v>1.1514903938000001E-2</v>
      </c>
      <c r="K82" s="63">
        <v>7.7537580099999997E-4</v>
      </c>
    </row>
    <row r="83" spans="2:11" x14ac:dyDescent="0.2">
      <c r="B83" s="59" t="s">
        <v>1988</v>
      </c>
      <c r="C83" s="14" t="s">
        <v>1989</v>
      </c>
      <c r="D83" s="14" t="s">
        <v>50</v>
      </c>
      <c r="E83" s="55" t="s">
        <v>2460</v>
      </c>
      <c r="F83" s="24">
        <v>37500</v>
      </c>
      <c r="G83" s="24">
        <v>138.44139999999999</v>
      </c>
      <c r="H83" s="24">
        <v>188.29760999999999</v>
      </c>
      <c r="I83" s="13">
        <v>1.83374999E-4</v>
      </c>
      <c r="J83" s="13">
        <v>4.4114350610000002E-3</v>
      </c>
      <c r="K83" s="63">
        <v>2.9705154399999999E-4</v>
      </c>
    </row>
    <row r="84" spans="2:11" x14ac:dyDescent="0.2">
      <c r="B84" s="59" t="s">
        <v>1990</v>
      </c>
      <c r="C84" s="14" t="s">
        <v>1991</v>
      </c>
      <c r="D84" s="14" t="s">
        <v>50</v>
      </c>
      <c r="E84" s="55" t="s">
        <v>2460</v>
      </c>
      <c r="F84" s="24">
        <v>136554.6</v>
      </c>
      <c r="G84" s="24">
        <v>128.9188</v>
      </c>
      <c r="H84" s="24">
        <v>638.51359000000002</v>
      </c>
      <c r="I84" s="13">
        <v>6.7877839199999995E-4</v>
      </c>
      <c r="J84" s="13">
        <v>1.4959091823999999E-2</v>
      </c>
      <c r="K84" s="63">
        <v>1.007296099E-3</v>
      </c>
    </row>
    <row r="85" spans="2:11" x14ac:dyDescent="0.2">
      <c r="B85" s="59" t="s">
        <v>1992</v>
      </c>
      <c r="C85" s="14" t="s">
        <v>1993</v>
      </c>
      <c r="D85" s="14" t="s">
        <v>50</v>
      </c>
      <c r="E85" s="55" t="s">
        <v>2460</v>
      </c>
      <c r="F85" s="24">
        <v>271401.69</v>
      </c>
      <c r="G85" s="24">
        <v>126.68640000000001</v>
      </c>
      <c r="H85" s="24">
        <v>1247.06789</v>
      </c>
      <c r="I85" s="13">
        <v>3.5861305700000002E-4</v>
      </c>
      <c r="J85" s="13">
        <v>2.9216297616E-2</v>
      </c>
      <c r="K85" s="63">
        <v>1.967329498E-3</v>
      </c>
    </row>
    <row r="86" spans="2:11" x14ac:dyDescent="0.2">
      <c r="B86" s="59" t="s">
        <v>1994</v>
      </c>
      <c r="C86" s="14" t="s">
        <v>1995</v>
      </c>
      <c r="D86" s="14" t="s">
        <v>51</v>
      </c>
      <c r="E86" s="55" t="s">
        <v>2460</v>
      </c>
      <c r="F86" s="24">
        <v>40000</v>
      </c>
      <c r="G86" s="24">
        <v>97.401300000000006</v>
      </c>
      <c r="H86" s="24">
        <v>156.29401999999999</v>
      </c>
      <c r="I86" s="13">
        <v>4.2105263157894697E-5</v>
      </c>
      <c r="J86" s="13">
        <v>3.6616551829999999E-3</v>
      </c>
      <c r="K86" s="63">
        <v>2.4656382999999998E-4</v>
      </c>
    </row>
    <row r="87" spans="2:11" x14ac:dyDescent="0.2">
      <c r="B87" s="59" t="s">
        <v>1996</v>
      </c>
      <c r="C87" s="14" t="s">
        <v>1997</v>
      </c>
      <c r="D87" s="14" t="s">
        <v>50</v>
      </c>
      <c r="E87" s="55" t="s">
        <v>2460</v>
      </c>
      <c r="F87" s="24">
        <v>50185.11</v>
      </c>
      <c r="G87" s="24">
        <v>99.824399999999997</v>
      </c>
      <c r="H87" s="24">
        <v>181.70176000000001</v>
      </c>
      <c r="I87" s="13">
        <v>2.60999974E-4</v>
      </c>
      <c r="J87" s="13">
        <v>4.2569075340000003E-3</v>
      </c>
      <c r="K87" s="63">
        <v>2.8664616800000003E-4</v>
      </c>
    </row>
    <row r="88" spans="2:11" x14ac:dyDescent="0.2">
      <c r="B88" s="59" t="s">
        <v>1998</v>
      </c>
      <c r="C88" s="14" t="s">
        <v>1999</v>
      </c>
      <c r="D88" s="14" t="s">
        <v>50</v>
      </c>
      <c r="E88" s="55" t="s">
        <v>2460</v>
      </c>
      <c r="F88" s="24">
        <v>37299</v>
      </c>
      <c r="G88" s="24">
        <v>76.89</v>
      </c>
      <c r="H88" s="24">
        <v>104.01946</v>
      </c>
      <c r="I88" s="13">
        <v>5.7207055999999997E-4</v>
      </c>
      <c r="J88" s="13">
        <v>2.4369671650000002E-3</v>
      </c>
      <c r="K88" s="63">
        <v>1.64097362E-4</v>
      </c>
    </row>
    <row r="89" spans="2:11" x14ac:dyDescent="0.2">
      <c r="B89" s="59" t="s">
        <v>2000</v>
      </c>
      <c r="C89" s="14" t="s">
        <v>2001</v>
      </c>
      <c r="D89" s="14" t="s">
        <v>50</v>
      </c>
      <c r="E89" s="55" t="s">
        <v>2460</v>
      </c>
      <c r="F89" s="24">
        <v>80347.17</v>
      </c>
      <c r="G89" s="24">
        <v>99.199299999999994</v>
      </c>
      <c r="H89" s="24">
        <v>289.08578999999997</v>
      </c>
      <c r="I89" s="13">
        <v>8.2604182999999995E-4</v>
      </c>
      <c r="J89" s="13">
        <v>6.7726998220000003E-3</v>
      </c>
      <c r="K89" s="63">
        <v>4.56051356E-4</v>
      </c>
    </row>
    <row r="90" spans="2:11" ht="13.5" thickBot="1" x14ac:dyDescent="0.25">
      <c r="B90" s="59" t="s">
        <v>2002</v>
      </c>
      <c r="C90" s="14" t="s">
        <v>2003</v>
      </c>
      <c r="D90" s="14" t="s">
        <v>50</v>
      </c>
      <c r="E90" s="55" t="s">
        <v>2460</v>
      </c>
      <c r="F90" s="24">
        <v>56667</v>
      </c>
      <c r="G90" s="24">
        <v>100</v>
      </c>
      <c r="H90" s="24">
        <v>205.53120999999999</v>
      </c>
      <c r="I90" s="13">
        <v>5.8258819099999998E-4</v>
      </c>
      <c r="J90" s="13">
        <v>4.815183719E-3</v>
      </c>
      <c r="K90" s="63">
        <v>3.2423865200000002E-4</v>
      </c>
    </row>
    <row r="91" spans="2:11" x14ac:dyDescent="0.2">
      <c r="B91" s="73" t="s">
        <v>2004</v>
      </c>
      <c r="C91" s="74" t="s">
        <v>2005</v>
      </c>
      <c r="D91" s="74" t="s">
        <v>50</v>
      </c>
      <c r="E91" s="70" t="s">
        <v>2460</v>
      </c>
      <c r="F91" s="75">
        <v>219999.99</v>
      </c>
      <c r="G91" s="75">
        <v>119.2329</v>
      </c>
      <c r="H91" s="75">
        <v>951.40696000000003</v>
      </c>
      <c r="I91" s="76">
        <v>6.6356397199999995E-4</v>
      </c>
      <c r="J91" s="76">
        <v>2.2289555459999999E-2</v>
      </c>
      <c r="K91" s="77">
        <v>1.5009054370000001E-3</v>
      </c>
    </row>
    <row r="92" spans="2:11" ht="12.75" hidden="1" customHeight="1" x14ac:dyDescent="0.2"/>
    <row r="93" spans="2:11" ht="12.75" hidden="1" customHeight="1" x14ac:dyDescent="0.2"/>
    <row r="94" spans="2:11" ht="12.75" hidden="1" customHeight="1" x14ac:dyDescent="0.2"/>
    <row r="95" spans="2:11" ht="12.75" hidden="1" customHeight="1" x14ac:dyDescent="0.2"/>
    <row r="96" spans="2:11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Z10000"/>
  <sheetViews>
    <sheetView rightToLeft="1" topLeftCell="G1" workbookViewId="0">
      <selection activeCell="M1" sqref="M1:XFD1048576"/>
    </sheetView>
  </sheetViews>
  <sheetFormatPr defaultColWidth="0" defaultRowHeight="12.75" customHeight="1" zeroHeight="1" x14ac:dyDescent="0.2"/>
  <cols>
    <col min="1" max="1" width="9.140625" customWidth="1"/>
    <col min="2" max="2" width="34" bestFit="1" customWidth="1"/>
    <col min="3" max="3" width="41.5703125" bestFit="1" customWidth="1"/>
    <col min="4" max="4" width="32.7109375" bestFit="1" customWidth="1"/>
    <col min="5" max="5" width="15" bestFit="1" customWidth="1"/>
    <col min="6" max="6" width="17.5703125" bestFit="1" customWidth="1"/>
    <col min="7" max="7" width="12.42578125" bestFit="1" customWidth="1"/>
    <col min="8" max="8" width="10.85546875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  <col min="53" max="16384" width="9.140625" hidden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2006</v>
      </c>
      <c r="C3" s="1" t="s">
        <v>5</v>
      </c>
    </row>
    <row r="4" spans="2:12" ht="12.75" customHeight="1" x14ac:dyDescent="0.2">
      <c r="B4" s="1" t="s">
        <v>6</v>
      </c>
      <c r="C4" s="2">
        <v>12957</v>
      </c>
    </row>
    <row r="5" spans="2:12" ht="12.75" customHeight="1" x14ac:dyDescent="0.2"/>
    <row r="6" spans="2:12" ht="12.75" customHeight="1" thickBot="1" x14ac:dyDescent="0.25">
      <c r="B6" s="64" t="s">
        <v>2007</v>
      </c>
      <c r="C6" s="66" t="s">
        <v>2460</v>
      </c>
      <c r="D6" s="66" t="s">
        <v>2461</v>
      </c>
      <c r="E6" s="66" t="s">
        <v>2462</v>
      </c>
      <c r="F6" s="66" t="s">
        <v>2463</v>
      </c>
      <c r="G6" s="66" t="s">
        <v>2464</v>
      </c>
      <c r="H6" s="66" t="s">
        <v>2465</v>
      </c>
      <c r="I6" s="66" t="s">
        <v>2466</v>
      </c>
      <c r="J6" s="66" t="s">
        <v>2467</v>
      </c>
      <c r="K6" s="66" t="s">
        <v>2468</v>
      </c>
      <c r="L6" s="66" t="s">
        <v>2469</v>
      </c>
    </row>
    <row r="7" spans="2:12" ht="12.75" customHeight="1" thickBot="1" x14ac:dyDescent="0.25">
      <c r="B7" s="72" t="s">
        <v>2008</v>
      </c>
      <c r="C7" s="78" t="s">
        <v>2460</v>
      </c>
      <c r="D7" s="78" t="s">
        <v>2460</v>
      </c>
      <c r="E7" s="78" t="s">
        <v>2460</v>
      </c>
      <c r="F7" s="78" t="s">
        <v>2460</v>
      </c>
      <c r="G7" s="78" t="s">
        <v>2460</v>
      </c>
      <c r="H7" s="78" t="s">
        <v>2460</v>
      </c>
      <c r="I7" s="78" t="s">
        <v>2460</v>
      </c>
      <c r="J7" s="78" t="s">
        <v>2460</v>
      </c>
      <c r="K7" s="78" t="s">
        <v>2460</v>
      </c>
      <c r="L7" s="78" t="s">
        <v>2460</v>
      </c>
    </row>
    <row r="8" spans="2:12" ht="12.75" customHeight="1" x14ac:dyDescent="0.2">
      <c r="B8" s="57" t="s">
        <v>71</v>
      </c>
      <c r="C8" s="4" t="s">
        <v>72</v>
      </c>
      <c r="D8" s="4" t="s">
        <v>216</v>
      </c>
      <c r="E8" s="4" t="s">
        <v>76</v>
      </c>
      <c r="F8" s="4" t="s">
        <v>137</v>
      </c>
      <c r="G8" s="4" t="s">
        <v>139</v>
      </c>
      <c r="H8" s="4" t="s">
        <v>140</v>
      </c>
      <c r="I8" s="4" t="s">
        <v>9</v>
      </c>
      <c r="J8" s="4" t="s">
        <v>142</v>
      </c>
      <c r="K8" s="4" t="s">
        <v>80</v>
      </c>
      <c r="L8" s="60" t="s">
        <v>218</v>
      </c>
    </row>
    <row r="9" spans="2:12" ht="12.75" customHeight="1" x14ac:dyDescent="0.2">
      <c r="B9" s="68" t="s">
        <v>2460</v>
      </c>
      <c r="C9" s="54" t="s">
        <v>2460</v>
      </c>
      <c r="D9" s="54" t="s">
        <v>2460</v>
      </c>
      <c r="E9" s="54" t="s">
        <v>2460</v>
      </c>
      <c r="F9" s="54" t="s">
        <v>2460</v>
      </c>
      <c r="G9" s="6" t="s">
        <v>146</v>
      </c>
      <c r="H9" s="6" t="s">
        <v>147</v>
      </c>
      <c r="I9" s="6" t="s">
        <v>11</v>
      </c>
      <c r="J9" s="6" t="s">
        <v>12</v>
      </c>
      <c r="K9" s="6" t="s">
        <v>12</v>
      </c>
      <c r="L9" s="61" t="s">
        <v>12</v>
      </c>
    </row>
    <row r="10" spans="2:12" ht="12.75" customHeight="1" x14ac:dyDescent="0.2">
      <c r="B10" s="68" t="s">
        <v>2460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1" t="s">
        <v>89</v>
      </c>
    </row>
    <row r="11" spans="2:12" ht="12.75" customHeight="1" x14ac:dyDescent="0.2">
      <c r="B11" s="58" t="s">
        <v>2009</v>
      </c>
      <c r="C11" s="55" t="s">
        <v>2460</v>
      </c>
      <c r="D11" s="55" t="s">
        <v>2460</v>
      </c>
      <c r="E11" s="55" t="s">
        <v>2460</v>
      </c>
      <c r="F11" s="55" t="s">
        <v>2460</v>
      </c>
      <c r="G11" s="55" t="s">
        <v>2460</v>
      </c>
      <c r="H11" s="55" t="s">
        <v>2460</v>
      </c>
      <c r="I11" s="23">
        <v>644.49256000000003</v>
      </c>
      <c r="J11" s="55" t="s">
        <v>2460</v>
      </c>
      <c r="K11" s="20">
        <v>1</v>
      </c>
      <c r="L11" s="62">
        <v>1.016728307E-3</v>
      </c>
    </row>
    <row r="12" spans="2:12" ht="12.75" customHeight="1" x14ac:dyDescent="0.2">
      <c r="B12" s="58" t="s">
        <v>2010</v>
      </c>
      <c r="C12" s="55" t="s">
        <v>2460</v>
      </c>
      <c r="D12" s="55" t="s">
        <v>2460</v>
      </c>
      <c r="E12" s="55" t="s">
        <v>2460</v>
      </c>
      <c r="F12" s="55" t="s">
        <v>2460</v>
      </c>
      <c r="G12" s="55" t="s">
        <v>2460</v>
      </c>
      <c r="H12" s="55" t="s">
        <v>2460</v>
      </c>
      <c r="I12" s="23">
        <v>171.49339000000001</v>
      </c>
      <c r="J12" s="55" t="s">
        <v>2460</v>
      </c>
      <c r="K12" s="20">
        <v>0.266090565886</v>
      </c>
      <c r="L12" s="62">
        <v>2.7054181000000003E-4</v>
      </c>
    </row>
    <row r="13" spans="2:12" ht="12.75" customHeight="1" x14ac:dyDescent="0.2">
      <c r="B13" s="59" t="s">
        <v>2011</v>
      </c>
      <c r="C13" s="14" t="s">
        <v>2012</v>
      </c>
      <c r="D13" s="14" t="s">
        <v>1299</v>
      </c>
      <c r="E13" s="14" t="s">
        <v>49</v>
      </c>
      <c r="F13" s="55" t="s">
        <v>2460</v>
      </c>
      <c r="G13" s="24">
        <v>109.29</v>
      </c>
      <c r="H13" s="24">
        <v>23.662099999999999</v>
      </c>
      <c r="I13" s="24">
        <v>2.5860000000000001E-2</v>
      </c>
      <c r="J13" s="55" t="s">
        <v>2460</v>
      </c>
      <c r="K13" s="13">
        <v>4.0124590421959198E-5</v>
      </c>
      <c r="L13" s="63">
        <v>4.0795806901030101E-8</v>
      </c>
    </row>
    <row r="14" spans="2:12" ht="12.75" customHeight="1" x14ac:dyDescent="0.2">
      <c r="B14" s="59" t="s">
        <v>2013</v>
      </c>
      <c r="C14" s="14" t="s">
        <v>2014</v>
      </c>
      <c r="D14" s="14" t="s">
        <v>300</v>
      </c>
      <c r="E14" s="14" t="s">
        <v>49</v>
      </c>
      <c r="F14" s="55" t="s">
        <v>2460</v>
      </c>
      <c r="G14" s="24">
        <v>100000</v>
      </c>
      <c r="H14" s="24">
        <v>37.068399999999997</v>
      </c>
      <c r="I14" s="24">
        <v>37.068399999999997</v>
      </c>
      <c r="J14" s="13">
        <v>1.0907784599999999E-4</v>
      </c>
      <c r="K14" s="13">
        <v>5.7515636798000001E-2</v>
      </c>
      <c r="L14" s="63">
        <v>5.8477776045249197E-5</v>
      </c>
    </row>
    <row r="15" spans="2:12" ht="12.75" customHeight="1" x14ac:dyDescent="0.2">
      <c r="B15" s="59" t="s">
        <v>2015</v>
      </c>
      <c r="C15" s="14" t="s">
        <v>2016</v>
      </c>
      <c r="D15" s="14" t="s">
        <v>521</v>
      </c>
      <c r="E15" s="14" t="s">
        <v>49</v>
      </c>
      <c r="F15" s="55" t="s">
        <v>2460</v>
      </c>
      <c r="G15" s="24">
        <v>13335</v>
      </c>
      <c r="H15" s="24">
        <v>46.934899999999999</v>
      </c>
      <c r="I15" s="24">
        <v>6.2587700000000002</v>
      </c>
      <c r="J15" s="55" t="s">
        <v>2460</v>
      </c>
      <c r="K15" s="13">
        <v>9.7111594270000001E-3</v>
      </c>
      <c r="L15" s="63">
        <v>9.8736106866960703E-6</v>
      </c>
    </row>
    <row r="16" spans="2:12" ht="12.75" customHeight="1" x14ac:dyDescent="0.2">
      <c r="B16" s="59" t="s">
        <v>2017</v>
      </c>
      <c r="C16" s="14" t="s">
        <v>2018</v>
      </c>
      <c r="D16" s="14" t="s">
        <v>2019</v>
      </c>
      <c r="E16" s="14" t="s">
        <v>49</v>
      </c>
      <c r="F16" s="55" t="s">
        <v>2460</v>
      </c>
      <c r="G16" s="24">
        <v>8400</v>
      </c>
      <c r="H16" s="24">
        <v>644.072</v>
      </c>
      <c r="I16" s="24">
        <v>54.102049999999998</v>
      </c>
      <c r="J16" s="55" t="s">
        <v>2460</v>
      </c>
      <c r="K16" s="13">
        <v>8.3945189375000007E-2</v>
      </c>
      <c r="L16" s="63">
        <v>8.5349450299685898E-5</v>
      </c>
    </row>
    <row r="17" spans="2:12" ht="12.75" customHeight="1" x14ac:dyDescent="0.2">
      <c r="B17" s="59" t="s">
        <v>2020</v>
      </c>
      <c r="C17" s="14" t="s">
        <v>2021</v>
      </c>
      <c r="D17" s="14" t="s">
        <v>2019</v>
      </c>
      <c r="E17" s="14" t="s">
        <v>49</v>
      </c>
      <c r="F17" s="55" t="s">
        <v>2460</v>
      </c>
      <c r="G17" s="24">
        <v>20000</v>
      </c>
      <c r="H17" s="24">
        <v>6.1833</v>
      </c>
      <c r="I17" s="24">
        <v>1.2366600000000001</v>
      </c>
      <c r="J17" s="55" t="s">
        <v>2460</v>
      </c>
      <c r="K17" s="13">
        <v>1.9188119089999999E-3</v>
      </c>
      <c r="L17" s="63">
        <v>1.9509103852369699E-6</v>
      </c>
    </row>
    <row r="18" spans="2:12" ht="12.75" customHeight="1" x14ac:dyDescent="0.2">
      <c r="B18" s="59" t="s">
        <v>2022</v>
      </c>
      <c r="C18" s="14" t="s">
        <v>2023</v>
      </c>
      <c r="D18" s="14" t="s">
        <v>1735</v>
      </c>
      <c r="E18" s="14" t="s">
        <v>49</v>
      </c>
      <c r="F18" s="55" t="s">
        <v>2460</v>
      </c>
      <c r="G18" s="24">
        <v>40000</v>
      </c>
      <c r="H18" s="24">
        <v>108.556</v>
      </c>
      <c r="I18" s="24">
        <v>43.422400000000003</v>
      </c>
      <c r="J18" s="13">
        <v>1.6072962800000001E-4</v>
      </c>
      <c r="K18" s="13">
        <v>6.7374555882999995E-2</v>
      </c>
      <c r="L18" s="63">
        <v>6.8501618158518595E-5</v>
      </c>
    </row>
    <row r="19" spans="2:12" ht="12.75" customHeight="1" x14ac:dyDescent="0.2">
      <c r="B19" s="59" t="s">
        <v>2024</v>
      </c>
      <c r="C19" s="14" t="s">
        <v>2025</v>
      </c>
      <c r="D19" s="14" t="s">
        <v>1735</v>
      </c>
      <c r="E19" s="14" t="s">
        <v>49</v>
      </c>
      <c r="F19" s="55" t="s">
        <v>2460</v>
      </c>
      <c r="G19" s="24">
        <v>2000</v>
      </c>
      <c r="H19" s="24">
        <v>1359.4404999999999</v>
      </c>
      <c r="I19" s="24">
        <v>27.18881</v>
      </c>
      <c r="J19" s="55" t="s">
        <v>2460</v>
      </c>
      <c r="K19" s="13">
        <v>4.2186383034999997E-2</v>
      </c>
      <c r="L19" s="63">
        <v>4.2892089815498702E-5</v>
      </c>
    </row>
    <row r="20" spans="2:12" ht="12.75" customHeight="1" x14ac:dyDescent="0.2">
      <c r="B20" s="59" t="s">
        <v>2026</v>
      </c>
      <c r="C20" s="14" t="s">
        <v>2027</v>
      </c>
      <c r="D20" s="14" t="s">
        <v>1727</v>
      </c>
      <c r="E20" s="14" t="s">
        <v>49</v>
      </c>
      <c r="F20" s="55" t="s">
        <v>2460</v>
      </c>
      <c r="G20" s="24">
        <v>25000</v>
      </c>
      <c r="H20" s="24">
        <v>4.1805000000000003</v>
      </c>
      <c r="I20" s="24">
        <v>1.04512</v>
      </c>
      <c r="J20" s="55" t="s">
        <v>2460</v>
      </c>
      <c r="K20" s="13">
        <v>1.621616857E-3</v>
      </c>
      <c r="L20" s="63">
        <v>1.6487437628926801E-6</v>
      </c>
    </row>
    <row r="21" spans="2:12" ht="12.75" customHeight="1" x14ac:dyDescent="0.2">
      <c r="B21" s="59" t="s">
        <v>2028</v>
      </c>
      <c r="C21" s="14" t="s">
        <v>2029</v>
      </c>
      <c r="D21" s="14" t="s">
        <v>1451</v>
      </c>
      <c r="E21" s="14" t="s">
        <v>49</v>
      </c>
      <c r="F21" s="55" t="s">
        <v>2460</v>
      </c>
      <c r="G21" s="24">
        <v>500</v>
      </c>
      <c r="H21" s="24">
        <v>96.876800000000003</v>
      </c>
      <c r="I21" s="24">
        <v>0.48437999999999998</v>
      </c>
      <c r="J21" s="55" t="s">
        <v>2460</v>
      </c>
      <c r="K21" s="13">
        <v>7.51568024E-4</v>
      </c>
      <c r="L21" s="63">
        <v>7.64140485178692E-7</v>
      </c>
    </row>
    <row r="22" spans="2:12" ht="12.75" customHeight="1" x14ac:dyDescent="0.2">
      <c r="B22" s="59" t="s">
        <v>2030</v>
      </c>
      <c r="C22" s="14" t="s">
        <v>2031</v>
      </c>
      <c r="D22" s="14" t="s">
        <v>289</v>
      </c>
      <c r="E22" s="14" t="s">
        <v>49</v>
      </c>
      <c r="F22" s="55" t="s">
        <v>2460</v>
      </c>
      <c r="G22" s="24">
        <v>871.14</v>
      </c>
      <c r="H22" s="24">
        <v>46.807200000000002</v>
      </c>
      <c r="I22" s="24">
        <v>0.40776000000000001</v>
      </c>
      <c r="J22" s="55" t="s">
        <v>2460</v>
      </c>
      <c r="K22" s="13">
        <v>6.3268379699999995E-4</v>
      </c>
      <c r="L22" s="63">
        <v>6.4326752598468796E-7</v>
      </c>
    </row>
    <row r="23" spans="2:12" ht="12.75" customHeight="1" x14ac:dyDescent="0.2">
      <c r="B23" s="59" t="s">
        <v>2032</v>
      </c>
      <c r="C23" s="14" t="s">
        <v>2033</v>
      </c>
      <c r="D23" s="14" t="s">
        <v>289</v>
      </c>
      <c r="E23" s="14" t="s">
        <v>49</v>
      </c>
      <c r="F23" s="55" t="s">
        <v>2460</v>
      </c>
      <c r="G23" s="24">
        <v>2000</v>
      </c>
      <c r="H23" s="24">
        <v>12.659000000000001</v>
      </c>
      <c r="I23" s="24">
        <v>0.25318000000000002</v>
      </c>
      <c r="J23" s="55" t="s">
        <v>2460</v>
      </c>
      <c r="K23" s="13">
        <v>3.9283618699999999E-4</v>
      </c>
      <c r="L23" s="63">
        <v>3.99407671740248E-7</v>
      </c>
    </row>
    <row r="24" spans="2:12" ht="12.75" customHeight="1" x14ac:dyDescent="0.2">
      <c r="B24" s="58" t="s">
        <v>2034</v>
      </c>
      <c r="C24" s="55" t="s">
        <v>2460</v>
      </c>
      <c r="D24" s="55" t="s">
        <v>2460</v>
      </c>
      <c r="E24" s="55" t="s">
        <v>2460</v>
      </c>
      <c r="F24" s="55" t="s">
        <v>2460</v>
      </c>
      <c r="G24" s="55" t="s">
        <v>2460</v>
      </c>
      <c r="H24" s="55" t="s">
        <v>2460</v>
      </c>
      <c r="I24" s="23">
        <v>472.99916999999999</v>
      </c>
      <c r="J24" s="55" t="s">
        <v>2460</v>
      </c>
      <c r="K24" s="20">
        <v>0.73390943411300003</v>
      </c>
      <c r="L24" s="62">
        <v>7.46186496E-4</v>
      </c>
    </row>
    <row r="25" spans="2:12" ht="12.75" customHeight="1" x14ac:dyDescent="0.2">
      <c r="B25" s="59" t="s">
        <v>2035</v>
      </c>
      <c r="C25" s="14" t="s">
        <v>2036</v>
      </c>
      <c r="D25" s="14" t="s">
        <v>2037</v>
      </c>
      <c r="E25" s="14" t="s">
        <v>50</v>
      </c>
      <c r="F25" s="55" t="s">
        <v>2460</v>
      </c>
      <c r="G25" s="24">
        <v>0.37</v>
      </c>
      <c r="H25" s="24">
        <v>4.2960000000000003</v>
      </c>
      <c r="I25" s="24">
        <v>6.0000000000000002E-5</v>
      </c>
      <c r="J25" s="55" t="s">
        <v>2460</v>
      </c>
      <c r="K25" s="13">
        <v>9.3096497498745405E-8</v>
      </c>
      <c r="L25" s="63">
        <v>9.4653844317935295E-11</v>
      </c>
    </row>
    <row r="26" spans="2:12" ht="12.75" customHeight="1" x14ac:dyDescent="0.2">
      <c r="B26" s="59" t="s">
        <v>2038</v>
      </c>
      <c r="C26" s="14" t="s">
        <v>2039</v>
      </c>
      <c r="D26" s="14" t="s">
        <v>208</v>
      </c>
      <c r="E26" s="14" t="s">
        <v>50</v>
      </c>
      <c r="F26" s="55" t="s">
        <v>2460</v>
      </c>
      <c r="G26" s="24">
        <v>3000</v>
      </c>
      <c r="H26" s="24">
        <v>100</v>
      </c>
      <c r="I26" s="24">
        <v>10.881</v>
      </c>
      <c r="J26" s="55" t="s">
        <v>2460</v>
      </c>
      <c r="K26" s="13">
        <v>1.6883049821000001E-2</v>
      </c>
      <c r="L26" s="63">
        <v>1.7165474667057602E-5</v>
      </c>
    </row>
    <row r="27" spans="2:12" ht="12.75" customHeight="1" x14ac:dyDescent="0.2">
      <c r="B27" s="59" t="s">
        <v>2040</v>
      </c>
      <c r="C27" s="14" t="s">
        <v>2041</v>
      </c>
      <c r="D27" s="14" t="s">
        <v>1083</v>
      </c>
      <c r="E27" s="14" t="s">
        <v>50</v>
      </c>
      <c r="F27" s="55" t="s">
        <v>2460</v>
      </c>
      <c r="G27" s="24">
        <v>72004.39</v>
      </c>
      <c r="H27" s="24">
        <v>166.65649999999999</v>
      </c>
      <c r="I27" s="24">
        <v>435.23998999999998</v>
      </c>
      <c r="J27" s="55" t="s">
        <v>2460</v>
      </c>
      <c r="K27" s="13">
        <v>0.67532197733900001</v>
      </c>
      <c r="L27" s="63">
        <v>6.8661896999999998E-4</v>
      </c>
    </row>
    <row r="28" spans="2:12" ht="12.75" customHeight="1" thickBot="1" x14ac:dyDescent="0.25">
      <c r="B28" s="59" t="s">
        <v>2042</v>
      </c>
      <c r="C28" s="14" t="s">
        <v>2043</v>
      </c>
      <c r="D28" s="14" t="s">
        <v>1083</v>
      </c>
      <c r="E28" s="14" t="s">
        <v>50</v>
      </c>
      <c r="F28" s="55" t="s">
        <v>2460</v>
      </c>
      <c r="G28" s="24">
        <v>2222.2199999999998</v>
      </c>
      <c r="H28" s="24">
        <v>223.2166</v>
      </c>
      <c r="I28" s="24">
        <v>17.991240000000001</v>
      </c>
      <c r="J28" s="55" t="s">
        <v>2460</v>
      </c>
      <c r="K28" s="13">
        <v>2.7915357160000001E-2</v>
      </c>
      <c r="L28" s="63">
        <v>2.8382333834110201E-5</v>
      </c>
    </row>
    <row r="29" spans="2:12" ht="12.75" customHeight="1" x14ac:dyDescent="0.2">
      <c r="B29" s="73" t="s">
        <v>2044</v>
      </c>
      <c r="C29" s="74" t="s">
        <v>2045</v>
      </c>
      <c r="D29" s="74" t="s">
        <v>1083</v>
      </c>
      <c r="E29" s="74" t="s">
        <v>50</v>
      </c>
      <c r="F29" s="70" t="s">
        <v>2460</v>
      </c>
      <c r="G29" s="75">
        <v>50000</v>
      </c>
      <c r="H29" s="75">
        <v>4.9004000000000003</v>
      </c>
      <c r="I29" s="75">
        <v>8.8868799999999997</v>
      </c>
      <c r="J29" s="70" t="s">
        <v>2460</v>
      </c>
      <c r="K29" s="76">
        <v>1.3788956694E-2</v>
      </c>
      <c r="L29" s="77">
        <v>1.40196225998696E-5</v>
      </c>
    </row>
    <row r="30" spans="2:12" ht="12.75" hidden="1" customHeight="1" x14ac:dyDescent="0.2"/>
    <row r="31" spans="2:12" ht="12.75" hidden="1" customHeight="1" x14ac:dyDescent="0.2"/>
    <row r="32" spans="2:12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1:L23"/>
  <sheetViews>
    <sheetView rightToLeft="1" workbookViewId="0"/>
  </sheetViews>
  <sheetFormatPr defaultRowHeight="12.75" customHeight="1" x14ac:dyDescent="0.2"/>
  <cols>
    <col min="2" max="2" width="32.7109375" bestFit="1" customWidth="1"/>
    <col min="3" max="3" width="41.5703125" bestFit="1" customWidth="1"/>
    <col min="4" max="5" width="13.7109375" bestFit="1" customWidth="1"/>
    <col min="6" max="6" width="17.5703125" bestFit="1" customWidth="1"/>
    <col min="7" max="7" width="12.42578125" bestFit="1" customWidth="1"/>
    <col min="8" max="8" width="10" bestFit="1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12957</v>
      </c>
    </row>
    <row r="6" spans="2:12" ht="12.75" customHeight="1" x14ac:dyDescent="0.2">
      <c r="B6" s="46" t="s">
        <v>2046</v>
      </c>
      <c r="C6" s="47"/>
      <c r="D6" s="47"/>
      <c r="E6" s="47"/>
      <c r="F6" s="47"/>
      <c r="G6" s="47"/>
      <c r="H6" s="47"/>
      <c r="I6" s="47"/>
      <c r="J6" s="47"/>
      <c r="K6" s="47"/>
      <c r="L6" s="48"/>
    </row>
    <row r="7" spans="2:12" ht="12.75" customHeight="1" x14ac:dyDescent="0.2">
      <c r="B7" s="49" t="s">
        <v>2047</v>
      </c>
      <c r="C7" s="50"/>
      <c r="D7" s="50"/>
      <c r="E7" s="50"/>
      <c r="F7" s="50"/>
      <c r="G7" s="50"/>
      <c r="H7" s="50"/>
      <c r="I7" s="50"/>
      <c r="J7" s="50"/>
      <c r="K7" s="50"/>
      <c r="L7" s="51"/>
    </row>
    <row r="8" spans="2:12" ht="12.75" customHeight="1" x14ac:dyDescent="0.2">
      <c r="B8" s="4" t="s">
        <v>71</v>
      </c>
      <c r="C8" s="4" t="s">
        <v>72</v>
      </c>
      <c r="D8" s="4" t="s">
        <v>216</v>
      </c>
      <c r="E8" s="4" t="s">
        <v>76</v>
      </c>
      <c r="F8" s="4" t="s">
        <v>137</v>
      </c>
      <c r="G8" s="4" t="s">
        <v>139</v>
      </c>
      <c r="H8" s="4" t="s">
        <v>140</v>
      </c>
      <c r="I8" s="4" t="s">
        <v>9</v>
      </c>
      <c r="J8" s="4" t="s">
        <v>142</v>
      </c>
      <c r="K8" s="4" t="s">
        <v>80</v>
      </c>
      <c r="L8" s="4" t="s">
        <v>218</v>
      </c>
    </row>
    <row r="9" spans="2:12" ht="12.75" customHeight="1" x14ac:dyDescent="0.2">
      <c r="B9" s="5"/>
      <c r="C9" s="5"/>
      <c r="D9" s="5"/>
      <c r="E9" s="5"/>
      <c r="F9" s="6" t="s">
        <v>144</v>
      </c>
      <c r="G9" s="6" t="s">
        <v>146</v>
      </c>
      <c r="H9" s="6" t="s">
        <v>147</v>
      </c>
      <c r="I9" s="6" t="s">
        <v>11</v>
      </c>
      <c r="J9" s="6" t="s">
        <v>12</v>
      </c>
      <c r="K9" s="6" t="s">
        <v>12</v>
      </c>
      <c r="L9" s="6" t="s">
        <v>12</v>
      </c>
    </row>
    <row r="10" spans="2:12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</row>
    <row r="11" spans="2:12" ht="12.75" customHeight="1" x14ac:dyDescent="0.2">
      <c r="B11" s="18" t="s">
        <v>2048</v>
      </c>
      <c r="C11" s="9"/>
      <c r="D11" s="9"/>
      <c r="E11" s="9"/>
      <c r="F11" s="9"/>
      <c r="G11" s="9"/>
      <c r="H11" s="9"/>
      <c r="I11" s="9"/>
      <c r="J11" s="9"/>
      <c r="K11" s="9"/>
      <c r="L11" s="9"/>
    </row>
    <row r="12" spans="2:12" ht="12.75" customHeight="1" x14ac:dyDescent="0.2">
      <c r="B12" s="18" t="s">
        <v>2049</v>
      </c>
      <c r="C12" s="9"/>
      <c r="D12" s="9"/>
      <c r="E12" s="9"/>
      <c r="F12" s="9"/>
      <c r="G12" s="9"/>
      <c r="H12" s="9"/>
      <c r="I12" s="9"/>
      <c r="J12" s="9"/>
      <c r="K12" s="9"/>
      <c r="L12" s="9"/>
    </row>
    <row r="13" spans="2:12" ht="12.75" customHeight="1" x14ac:dyDescent="0.2">
      <c r="B13" s="18" t="s">
        <v>2050</v>
      </c>
      <c r="C13" s="9"/>
      <c r="D13" s="9"/>
      <c r="E13" s="9"/>
      <c r="F13" s="9"/>
      <c r="G13" s="9"/>
      <c r="H13" s="9"/>
      <c r="I13" s="9"/>
      <c r="J13" s="9"/>
      <c r="K13" s="9"/>
      <c r="L13" s="9"/>
    </row>
    <row r="14" spans="2:12" ht="12.75" customHeight="1" x14ac:dyDescent="0.2">
      <c r="B14" s="18" t="s">
        <v>2051</v>
      </c>
      <c r="C14" s="9"/>
      <c r="D14" s="9"/>
      <c r="E14" s="9"/>
      <c r="F14" s="9"/>
      <c r="G14" s="9"/>
      <c r="H14" s="9"/>
      <c r="I14" s="9"/>
      <c r="J14" s="9"/>
      <c r="K14" s="9"/>
      <c r="L14" s="9"/>
    </row>
    <row r="15" spans="2:12" ht="12.75" customHeight="1" x14ac:dyDescent="0.2">
      <c r="B15" s="18" t="s">
        <v>2052</v>
      </c>
      <c r="C15" s="9"/>
      <c r="D15" s="9"/>
      <c r="E15" s="9"/>
      <c r="F15" s="9"/>
      <c r="G15" s="9"/>
      <c r="H15" s="9"/>
      <c r="I15" s="9"/>
      <c r="J15" s="9"/>
      <c r="K15" s="9"/>
      <c r="L15" s="9"/>
    </row>
    <row r="16" spans="2:12" ht="12.75" customHeight="1" x14ac:dyDescent="0.2">
      <c r="B16" s="18" t="s">
        <v>2053</v>
      </c>
      <c r="C16" s="9"/>
      <c r="D16" s="9"/>
      <c r="E16" s="9"/>
      <c r="F16" s="9"/>
      <c r="G16" s="9"/>
      <c r="H16" s="9"/>
      <c r="I16" s="9"/>
      <c r="J16" s="9"/>
      <c r="K16" s="9"/>
      <c r="L16" s="9"/>
    </row>
    <row r="17" spans="2:12" ht="12.75" customHeight="1" x14ac:dyDescent="0.2">
      <c r="B17" s="18" t="s">
        <v>2054</v>
      </c>
      <c r="C17" s="9"/>
      <c r="D17" s="9"/>
      <c r="E17" s="9"/>
      <c r="F17" s="9"/>
      <c r="G17" s="9"/>
      <c r="H17" s="9"/>
      <c r="I17" s="9"/>
      <c r="J17" s="9"/>
      <c r="K17" s="9"/>
      <c r="L17" s="9"/>
    </row>
    <row r="18" spans="2:12" ht="12.75" customHeight="1" x14ac:dyDescent="0.2">
      <c r="B18" s="18" t="s">
        <v>2055</v>
      </c>
      <c r="C18" s="9"/>
      <c r="D18" s="9"/>
      <c r="E18" s="9"/>
      <c r="F18" s="9"/>
      <c r="G18" s="9"/>
      <c r="H18" s="9"/>
      <c r="I18" s="9"/>
      <c r="J18" s="9"/>
      <c r="K18" s="9"/>
      <c r="L18" s="9"/>
    </row>
    <row r="19" spans="2:12" ht="12.75" customHeight="1" x14ac:dyDescent="0.2">
      <c r="B19" s="18" t="s">
        <v>2056</v>
      </c>
      <c r="C19" s="9"/>
      <c r="D19" s="9"/>
      <c r="E19" s="9"/>
      <c r="F19" s="9"/>
      <c r="G19" s="9"/>
      <c r="H19" s="9"/>
      <c r="I19" s="9"/>
      <c r="J19" s="9"/>
      <c r="K19" s="9"/>
      <c r="L19" s="9"/>
    </row>
    <row r="20" spans="2:12" ht="12.75" customHeight="1" x14ac:dyDescent="0.2">
      <c r="B20" s="18" t="s">
        <v>2057</v>
      </c>
      <c r="C20" s="9"/>
      <c r="D20" s="9"/>
      <c r="E20" s="9"/>
      <c r="F20" s="9"/>
      <c r="G20" s="9"/>
      <c r="H20" s="9"/>
      <c r="I20" s="9"/>
      <c r="J20" s="9"/>
      <c r="K20" s="9"/>
      <c r="L20" s="9"/>
    </row>
    <row r="21" spans="2:12" ht="12.75" customHeight="1" x14ac:dyDescent="0.2">
      <c r="B21" s="18" t="s">
        <v>2058</v>
      </c>
      <c r="C21" s="9"/>
      <c r="D21" s="9"/>
      <c r="E21" s="9"/>
      <c r="F21" s="9"/>
      <c r="G21" s="9"/>
      <c r="H21" s="9"/>
      <c r="I21" s="9"/>
      <c r="J21" s="9"/>
      <c r="K21" s="9"/>
      <c r="L21" s="9"/>
    </row>
    <row r="22" spans="2:12" ht="12.75" customHeight="1" x14ac:dyDescent="0.2">
      <c r="B22" s="18" t="s">
        <v>2059</v>
      </c>
      <c r="C22" s="9"/>
      <c r="D22" s="9"/>
      <c r="E22" s="9"/>
      <c r="F22" s="9"/>
      <c r="G22" s="9"/>
      <c r="H22" s="9"/>
      <c r="I22" s="9"/>
      <c r="J22" s="9"/>
      <c r="K22" s="9"/>
      <c r="L22" s="9"/>
    </row>
    <row r="23" spans="2:12" ht="12.75" customHeight="1" x14ac:dyDescent="0.2">
      <c r="B23" s="18" t="s">
        <v>2060</v>
      </c>
      <c r="C23" s="9"/>
      <c r="D23" s="9"/>
      <c r="E23" s="9"/>
      <c r="F23" s="9"/>
      <c r="G23" s="9"/>
      <c r="H23" s="9"/>
      <c r="I23" s="9"/>
      <c r="J23" s="9"/>
      <c r="K23" s="9"/>
      <c r="L23" s="9"/>
    </row>
  </sheetData>
  <mergeCells count="2">
    <mergeCell ref="B6:L6"/>
    <mergeCell ref="B7:L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0"/>
  <sheetViews>
    <sheetView rightToLeft="1" topLeftCell="G1" workbookViewId="0">
      <selection activeCell="M1" sqref="M1:XFD1048576"/>
    </sheetView>
  </sheetViews>
  <sheetFormatPr defaultColWidth="0" defaultRowHeight="12.75" customHeight="1" zeroHeight="1" x14ac:dyDescent="0.2"/>
  <cols>
    <col min="1" max="1" width="9.140625" customWidth="1"/>
    <col min="2" max="2" width="54.28515625" bestFit="1" customWidth="1"/>
    <col min="3" max="3" width="41.5703125" bestFit="1" customWidth="1"/>
    <col min="4" max="4" width="16.28515625" bestFit="1" customWidth="1"/>
    <col min="5" max="5" width="10.85546875" customWidth="1"/>
    <col min="6" max="6" width="12.42578125" bestFit="1" customWidth="1"/>
    <col min="7" max="7" width="15" bestFit="1" customWidth="1"/>
    <col min="8" max="8" width="16.28515625" bestFit="1" customWidth="1"/>
    <col min="9" max="9" width="18.85546875" bestFit="1" customWidth="1"/>
    <col min="10" max="10" width="13.7109375" bestFit="1" customWidth="1"/>
    <col min="11" max="11" width="34" bestFit="1" customWidth="1"/>
    <col min="12" max="12" width="30.140625" bestFit="1" customWidth="1"/>
    <col min="53" max="16384" width="9.140625" hidden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12957</v>
      </c>
    </row>
    <row r="5" spans="2:12" ht="12.75" customHeight="1" x14ac:dyDescent="0.2"/>
    <row r="6" spans="2:12" ht="12.75" customHeight="1" thickBot="1" x14ac:dyDescent="0.25">
      <c r="B6" s="64" t="s">
        <v>70</v>
      </c>
      <c r="C6" s="66" t="s">
        <v>2460</v>
      </c>
      <c r="D6" s="66" t="s">
        <v>2461</v>
      </c>
      <c r="E6" s="66" t="s">
        <v>2462</v>
      </c>
      <c r="F6" s="66" t="s">
        <v>2463</v>
      </c>
      <c r="G6" s="66" t="s">
        <v>2464</v>
      </c>
      <c r="H6" s="66" t="s">
        <v>2465</v>
      </c>
      <c r="I6" s="66" t="s">
        <v>2466</v>
      </c>
      <c r="J6" s="66" t="s">
        <v>2467</v>
      </c>
      <c r="K6" s="66" t="s">
        <v>2468</v>
      </c>
      <c r="L6" s="66" t="s">
        <v>2469</v>
      </c>
    </row>
    <row r="7" spans="2:12" ht="12.75" customHeight="1" thickBot="1" x14ac:dyDescent="0.25">
      <c r="B7" s="57" t="s">
        <v>71</v>
      </c>
      <c r="C7" s="4" t="s">
        <v>72</v>
      </c>
      <c r="D7" s="4" t="s">
        <v>73</v>
      </c>
      <c r="E7" s="4" t="s">
        <v>74</v>
      </c>
      <c r="F7" s="4" t="s">
        <v>75</v>
      </c>
      <c r="G7" s="4" t="s">
        <v>76</v>
      </c>
      <c r="H7" s="4" t="s">
        <v>77</v>
      </c>
      <c r="I7" s="4" t="s">
        <v>78</v>
      </c>
      <c r="J7" s="4" t="s">
        <v>79</v>
      </c>
      <c r="K7" s="4" t="s">
        <v>80</v>
      </c>
      <c r="L7" s="60" t="s">
        <v>81</v>
      </c>
    </row>
    <row r="8" spans="2:12" ht="12.75" customHeight="1" x14ac:dyDescent="0.2">
      <c r="B8" s="67" t="s">
        <v>2460</v>
      </c>
      <c r="C8" s="53" t="s">
        <v>2460</v>
      </c>
      <c r="D8" s="53" t="s">
        <v>2460</v>
      </c>
      <c r="E8" s="53" t="s">
        <v>2460</v>
      </c>
      <c r="F8" s="53" t="s">
        <v>2460</v>
      </c>
      <c r="G8" s="53" t="s">
        <v>2460</v>
      </c>
      <c r="H8" s="4" t="s">
        <v>12</v>
      </c>
      <c r="I8" s="4" t="s">
        <v>12</v>
      </c>
      <c r="J8" s="4" t="s">
        <v>11</v>
      </c>
      <c r="K8" s="4" t="s">
        <v>12</v>
      </c>
      <c r="L8" s="60" t="s">
        <v>12</v>
      </c>
    </row>
    <row r="9" spans="2:12" ht="12.75" customHeight="1" x14ac:dyDescent="0.2">
      <c r="B9" s="68" t="s">
        <v>2460</v>
      </c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" t="s">
        <v>87</v>
      </c>
      <c r="K9" s="6" t="s">
        <v>88</v>
      </c>
      <c r="L9" s="61" t="s">
        <v>89</v>
      </c>
    </row>
    <row r="10" spans="2:12" ht="12.75" customHeight="1" x14ac:dyDescent="0.2">
      <c r="B10" s="58" t="s">
        <v>90</v>
      </c>
      <c r="C10" s="55" t="s">
        <v>2460</v>
      </c>
      <c r="D10" s="55" t="s">
        <v>2460</v>
      </c>
      <c r="E10" s="55" t="s">
        <v>2460</v>
      </c>
      <c r="F10" s="55" t="s">
        <v>2460</v>
      </c>
      <c r="G10" s="55" t="s">
        <v>2460</v>
      </c>
      <c r="H10" s="55" t="s">
        <v>2460</v>
      </c>
      <c r="I10" s="55" t="s">
        <v>2460</v>
      </c>
      <c r="J10" s="19">
        <v>99370.414390000005</v>
      </c>
      <c r="K10" s="20">
        <v>1</v>
      </c>
      <c r="L10" s="62">
        <v>0.156763195557</v>
      </c>
    </row>
    <row r="11" spans="2:12" ht="12.75" customHeight="1" x14ac:dyDescent="0.2">
      <c r="B11" s="58" t="s">
        <v>91</v>
      </c>
      <c r="C11" s="55" t="s">
        <v>2460</v>
      </c>
      <c r="D11" s="55" t="s">
        <v>2460</v>
      </c>
      <c r="E11" s="55" t="s">
        <v>2460</v>
      </c>
      <c r="F11" s="55" t="s">
        <v>2460</v>
      </c>
      <c r="G11" s="55" t="s">
        <v>2460</v>
      </c>
      <c r="H11" s="55" t="s">
        <v>2460</v>
      </c>
      <c r="I11" s="55" t="s">
        <v>2460</v>
      </c>
      <c r="J11" s="19">
        <v>99370.414390000005</v>
      </c>
      <c r="K11" s="20">
        <v>1</v>
      </c>
      <c r="L11" s="62">
        <v>0.156763195557</v>
      </c>
    </row>
    <row r="12" spans="2:12" ht="12.75" customHeight="1" x14ac:dyDescent="0.2">
      <c r="B12" s="58" t="s">
        <v>92</v>
      </c>
      <c r="C12" s="55" t="s">
        <v>2460</v>
      </c>
      <c r="D12" s="55" t="s">
        <v>2460</v>
      </c>
      <c r="E12" s="55" t="s">
        <v>2460</v>
      </c>
      <c r="F12" s="55" t="s">
        <v>2460</v>
      </c>
      <c r="G12" s="55" t="s">
        <v>2460</v>
      </c>
      <c r="H12" s="55" t="s">
        <v>2460</v>
      </c>
      <c r="I12" s="55" t="s">
        <v>2460</v>
      </c>
      <c r="J12" s="19">
        <v>80029.800910000005</v>
      </c>
      <c r="K12" s="20">
        <v>0.80536849324000004</v>
      </c>
      <c r="L12" s="62">
        <v>0.12625213860199999</v>
      </c>
    </row>
    <row r="13" spans="2:12" ht="12.75" customHeight="1" x14ac:dyDescent="0.2">
      <c r="B13" s="59" t="s">
        <v>93</v>
      </c>
      <c r="C13" s="14" t="s">
        <v>94</v>
      </c>
      <c r="D13" s="22">
        <v>12</v>
      </c>
      <c r="E13" s="14" t="s">
        <v>95</v>
      </c>
      <c r="F13" s="14" t="s">
        <v>96</v>
      </c>
      <c r="G13" s="14" t="s">
        <v>49</v>
      </c>
      <c r="H13" s="55" t="s">
        <v>2460</v>
      </c>
      <c r="I13" s="55" t="s">
        <v>2460</v>
      </c>
      <c r="J13" s="12">
        <v>77929.742050000001</v>
      </c>
      <c r="K13" s="13">
        <v>0.78423485026499995</v>
      </c>
      <c r="L13" s="63">
        <v>0.12293916119499999</v>
      </c>
    </row>
    <row r="14" spans="2:12" ht="12.75" customHeight="1" x14ac:dyDescent="0.2">
      <c r="B14" s="59" t="s">
        <v>97</v>
      </c>
      <c r="C14" s="14" t="s">
        <v>98</v>
      </c>
      <c r="D14" s="22">
        <v>10</v>
      </c>
      <c r="E14" s="14" t="s">
        <v>95</v>
      </c>
      <c r="F14" s="14" t="s">
        <v>96</v>
      </c>
      <c r="G14" s="14" t="s">
        <v>49</v>
      </c>
      <c r="H14" s="55" t="s">
        <v>2460</v>
      </c>
      <c r="I14" s="55" t="s">
        <v>2460</v>
      </c>
      <c r="J14" s="12">
        <v>-6.9999999999999994E-5</v>
      </c>
      <c r="K14" s="13">
        <v>-7.0443502152733704E-10</v>
      </c>
      <c r="L14" s="63">
        <v>-1.10429485037591E-10</v>
      </c>
    </row>
    <row r="15" spans="2:12" ht="12.75" customHeight="1" x14ac:dyDescent="0.2">
      <c r="B15" s="59" t="s">
        <v>99</v>
      </c>
      <c r="C15" s="14" t="s">
        <v>100</v>
      </c>
      <c r="D15" s="22">
        <v>20</v>
      </c>
      <c r="E15" s="14" t="s">
        <v>95</v>
      </c>
      <c r="F15" s="14" t="s">
        <v>96</v>
      </c>
      <c r="G15" s="14" t="s">
        <v>49</v>
      </c>
      <c r="H15" s="55" t="s">
        <v>2460</v>
      </c>
      <c r="I15" s="55" t="s">
        <v>2460</v>
      </c>
      <c r="J15" s="12">
        <v>2100.0589300000001</v>
      </c>
      <c r="K15" s="13">
        <v>2.1133643678999999E-2</v>
      </c>
      <c r="L15" s="63">
        <v>3.312977516E-3</v>
      </c>
    </row>
    <row r="16" spans="2:12" ht="12.75" customHeight="1" x14ac:dyDescent="0.2">
      <c r="B16" s="58" t="s">
        <v>101</v>
      </c>
      <c r="C16" s="55" t="s">
        <v>2460</v>
      </c>
      <c r="D16" s="55" t="s">
        <v>2460</v>
      </c>
      <c r="E16" s="55" t="s">
        <v>2460</v>
      </c>
      <c r="F16" s="55" t="s">
        <v>2460</v>
      </c>
      <c r="G16" s="55" t="s">
        <v>2460</v>
      </c>
      <c r="H16" s="55" t="s">
        <v>2460</v>
      </c>
      <c r="I16" s="55" t="s">
        <v>2460</v>
      </c>
      <c r="J16" s="19">
        <v>10442.888080000001</v>
      </c>
      <c r="K16" s="20">
        <v>0.105090515563</v>
      </c>
      <c r="L16" s="62">
        <v>1.6474325041999999E-2</v>
      </c>
    </row>
    <row r="17" spans="2:12" ht="12.75" customHeight="1" x14ac:dyDescent="0.2">
      <c r="B17" s="59" t="s">
        <v>102</v>
      </c>
      <c r="C17" s="14" t="s">
        <v>103</v>
      </c>
      <c r="D17" s="22">
        <v>12</v>
      </c>
      <c r="E17" s="14" t="s">
        <v>95</v>
      </c>
      <c r="F17" s="14" t="s">
        <v>96</v>
      </c>
      <c r="G17" s="14" t="s">
        <v>50</v>
      </c>
      <c r="H17" s="55" t="s">
        <v>2460</v>
      </c>
      <c r="I17" s="55" t="s">
        <v>2460</v>
      </c>
      <c r="J17" s="12">
        <v>6127.9192499999999</v>
      </c>
      <c r="K17" s="13">
        <v>6.1667441838999998E-2</v>
      </c>
      <c r="L17" s="63">
        <v>9.6671852440000008E-3</v>
      </c>
    </row>
    <row r="18" spans="2:12" ht="12.75" customHeight="1" x14ac:dyDescent="0.2">
      <c r="B18" s="59" t="s">
        <v>104</v>
      </c>
      <c r="C18" s="14" t="s">
        <v>105</v>
      </c>
      <c r="D18" s="22">
        <v>12</v>
      </c>
      <c r="E18" s="14" t="s">
        <v>95</v>
      </c>
      <c r="F18" s="14" t="s">
        <v>96</v>
      </c>
      <c r="G18" s="14" t="s">
        <v>61</v>
      </c>
      <c r="H18" s="55" t="s">
        <v>2460</v>
      </c>
      <c r="I18" s="55" t="s">
        <v>2460</v>
      </c>
      <c r="J18" s="12">
        <v>20.540199999999999</v>
      </c>
      <c r="K18" s="13">
        <v>2.06703374E-4</v>
      </c>
      <c r="L18" s="63">
        <v>3.2403481550987597E-5</v>
      </c>
    </row>
    <row r="19" spans="2:12" ht="12.75" customHeight="1" x14ac:dyDescent="0.2">
      <c r="B19" s="59" t="s">
        <v>106</v>
      </c>
      <c r="C19" s="14" t="s">
        <v>107</v>
      </c>
      <c r="D19" s="22">
        <v>12</v>
      </c>
      <c r="E19" s="14" t="s">
        <v>95</v>
      </c>
      <c r="F19" s="14" t="s">
        <v>96</v>
      </c>
      <c r="G19" s="14" t="s">
        <v>52</v>
      </c>
      <c r="H19" s="55" t="s">
        <v>2460</v>
      </c>
      <c r="I19" s="55" t="s">
        <v>2460</v>
      </c>
      <c r="J19" s="12">
        <v>139.738</v>
      </c>
      <c r="K19" s="13">
        <v>1.406233443E-3</v>
      </c>
      <c r="L19" s="63">
        <v>2.2044564800000001E-4</v>
      </c>
    </row>
    <row r="20" spans="2:12" ht="12.75" customHeight="1" x14ac:dyDescent="0.2">
      <c r="B20" s="59" t="s">
        <v>108</v>
      </c>
      <c r="C20" s="14" t="s">
        <v>109</v>
      </c>
      <c r="D20" s="22">
        <v>12</v>
      </c>
      <c r="E20" s="14" t="s">
        <v>95</v>
      </c>
      <c r="F20" s="14" t="s">
        <v>96</v>
      </c>
      <c r="G20" s="14" t="s">
        <v>59</v>
      </c>
      <c r="H20" s="55" t="s">
        <v>2460</v>
      </c>
      <c r="I20" s="55" t="s">
        <v>2460</v>
      </c>
      <c r="J20" s="12">
        <v>348.15584000000001</v>
      </c>
      <c r="K20" s="13">
        <v>3.5036166660000001E-3</v>
      </c>
      <c r="L20" s="63">
        <v>5.4923814400000004E-4</v>
      </c>
    </row>
    <row r="21" spans="2:12" ht="12.75" customHeight="1" x14ac:dyDescent="0.2">
      <c r="B21" s="59" t="s">
        <v>110</v>
      </c>
      <c r="C21" s="14" t="s">
        <v>111</v>
      </c>
      <c r="D21" s="22">
        <v>12</v>
      </c>
      <c r="E21" s="14" t="s">
        <v>95</v>
      </c>
      <c r="F21" s="14" t="s">
        <v>96</v>
      </c>
      <c r="G21" s="14" t="s">
        <v>53</v>
      </c>
      <c r="H21" s="55" t="s">
        <v>2460</v>
      </c>
      <c r="I21" s="55" t="s">
        <v>2460</v>
      </c>
      <c r="J21" s="12">
        <v>200.76589999999999</v>
      </c>
      <c r="K21" s="13">
        <v>2.020379015E-3</v>
      </c>
      <c r="L21" s="63">
        <v>3.1672107E-4</v>
      </c>
    </row>
    <row r="22" spans="2:12" ht="12.75" customHeight="1" x14ac:dyDescent="0.2">
      <c r="B22" s="59" t="s">
        <v>112</v>
      </c>
      <c r="C22" s="14" t="s">
        <v>113</v>
      </c>
      <c r="D22" s="22">
        <v>12</v>
      </c>
      <c r="E22" s="14" t="s">
        <v>95</v>
      </c>
      <c r="F22" s="14" t="s">
        <v>96</v>
      </c>
      <c r="G22" s="14" t="s">
        <v>51</v>
      </c>
      <c r="H22" s="55" t="s">
        <v>2460</v>
      </c>
      <c r="I22" s="55" t="s">
        <v>2460</v>
      </c>
      <c r="J22" s="12">
        <v>3377.19956</v>
      </c>
      <c r="K22" s="13">
        <v>3.3985966352999997E-2</v>
      </c>
      <c r="L22" s="63">
        <v>5.3277486889999996E-3</v>
      </c>
    </row>
    <row r="23" spans="2:12" ht="12.75" customHeight="1" x14ac:dyDescent="0.2">
      <c r="B23" s="59" t="s">
        <v>114</v>
      </c>
      <c r="C23" s="14" t="s">
        <v>115</v>
      </c>
      <c r="D23" s="22">
        <v>12</v>
      </c>
      <c r="E23" s="14" t="s">
        <v>95</v>
      </c>
      <c r="F23" s="14" t="s">
        <v>96</v>
      </c>
      <c r="G23" s="14" t="s">
        <v>50</v>
      </c>
      <c r="H23" s="55" t="s">
        <v>2460</v>
      </c>
      <c r="I23" s="55" t="s">
        <v>2460</v>
      </c>
      <c r="J23" s="12">
        <v>-2.41547</v>
      </c>
      <c r="K23" s="13">
        <v>-2.4307738020694799E-5</v>
      </c>
      <c r="L23" s="63">
        <v>-3.8105586889107201E-6</v>
      </c>
    </row>
    <row r="24" spans="2:12" ht="12.75" customHeight="1" x14ac:dyDescent="0.2">
      <c r="B24" s="59" t="s">
        <v>116</v>
      </c>
      <c r="C24" s="14" t="s">
        <v>117</v>
      </c>
      <c r="D24" s="22">
        <v>12</v>
      </c>
      <c r="E24" s="14" t="s">
        <v>95</v>
      </c>
      <c r="F24" s="14" t="s">
        <v>96</v>
      </c>
      <c r="G24" s="14" t="s">
        <v>54</v>
      </c>
      <c r="H24" s="55" t="s">
        <v>2460</v>
      </c>
      <c r="I24" s="55" t="s">
        <v>2460</v>
      </c>
      <c r="J24" s="12">
        <v>54.73789</v>
      </c>
      <c r="K24" s="13">
        <v>5.50846953E-4</v>
      </c>
      <c r="L24" s="63">
        <v>8.6352528639204503E-5</v>
      </c>
    </row>
    <row r="25" spans="2:12" ht="12.75" customHeight="1" x14ac:dyDescent="0.2">
      <c r="B25" s="59" t="s">
        <v>118</v>
      </c>
      <c r="C25" s="14" t="s">
        <v>119</v>
      </c>
      <c r="D25" s="22">
        <v>12</v>
      </c>
      <c r="E25" s="14" t="s">
        <v>95</v>
      </c>
      <c r="F25" s="14" t="s">
        <v>96</v>
      </c>
      <c r="G25" s="14" t="s">
        <v>120</v>
      </c>
      <c r="H25" s="55" t="s">
        <v>2460</v>
      </c>
      <c r="I25" s="55" t="s">
        <v>2460</v>
      </c>
      <c r="J25" s="12">
        <v>171.36771999999999</v>
      </c>
      <c r="K25" s="13">
        <v>1.7245346209999999E-3</v>
      </c>
      <c r="L25" s="63">
        <v>2.7034355799999998E-4</v>
      </c>
    </row>
    <row r="26" spans="2:12" ht="12.75" customHeight="1" x14ac:dyDescent="0.2">
      <c r="B26" s="59" t="s">
        <v>121</v>
      </c>
      <c r="C26" s="14" t="s">
        <v>122</v>
      </c>
      <c r="D26" s="22">
        <v>12</v>
      </c>
      <c r="E26" s="14" t="s">
        <v>95</v>
      </c>
      <c r="F26" s="14" t="s">
        <v>96</v>
      </c>
      <c r="G26" s="14" t="s">
        <v>123</v>
      </c>
      <c r="H26" s="55" t="s">
        <v>2460</v>
      </c>
      <c r="I26" s="55" t="s">
        <v>2460</v>
      </c>
      <c r="J26" s="12">
        <v>1.7000000000000001E-4</v>
      </c>
      <c r="K26" s="13">
        <v>1.71077076656639E-9</v>
      </c>
      <c r="L26" s="63">
        <v>2.6818589223414998E-10</v>
      </c>
    </row>
    <row r="27" spans="2:12" ht="12.75" customHeight="1" x14ac:dyDescent="0.2">
      <c r="B27" s="59" t="s">
        <v>124</v>
      </c>
      <c r="C27" s="14" t="s">
        <v>125</v>
      </c>
      <c r="D27" s="22">
        <v>12</v>
      </c>
      <c r="E27" s="14" t="s">
        <v>95</v>
      </c>
      <c r="F27" s="14" t="s">
        <v>96</v>
      </c>
      <c r="G27" s="14" t="s">
        <v>55</v>
      </c>
      <c r="H27" s="55" t="s">
        <v>2460</v>
      </c>
      <c r="I27" s="55" t="s">
        <v>2460</v>
      </c>
      <c r="J27" s="12">
        <v>4.8790199999999997</v>
      </c>
      <c r="K27" s="13">
        <v>4.9099322267604399E-5</v>
      </c>
      <c r="L27" s="63">
        <v>7.6969666584015505E-6</v>
      </c>
    </row>
    <row r="28" spans="2:12" ht="12.75" customHeight="1" x14ac:dyDescent="0.2">
      <c r="B28" s="58" t="s">
        <v>126</v>
      </c>
      <c r="C28" s="55" t="s">
        <v>2460</v>
      </c>
      <c r="D28" s="55" t="s">
        <v>2460</v>
      </c>
      <c r="E28" s="55" t="s">
        <v>2460</v>
      </c>
      <c r="F28" s="55" t="s">
        <v>2460</v>
      </c>
      <c r="G28" s="55" t="s">
        <v>2460</v>
      </c>
      <c r="H28" s="55" t="s">
        <v>2460</v>
      </c>
      <c r="I28" s="55" t="s">
        <v>2460</v>
      </c>
      <c r="J28" s="19">
        <v>8897.7253999999994</v>
      </c>
      <c r="K28" s="20">
        <v>8.9540991195000003E-2</v>
      </c>
      <c r="L28" s="62">
        <v>1.4036731913E-2</v>
      </c>
    </row>
    <row r="29" spans="2:12" ht="12.75" customHeight="1" x14ac:dyDescent="0.2">
      <c r="B29" s="59" t="s">
        <v>127</v>
      </c>
      <c r="C29" s="14" t="s">
        <v>128</v>
      </c>
      <c r="D29" s="22">
        <v>10</v>
      </c>
      <c r="E29" s="14" t="s">
        <v>95</v>
      </c>
      <c r="F29" s="14" t="s">
        <v>96</v>
      </c>
      <c r="G29" s="14" t="s">
        <v>49</v>
      </c>
      <c r="H29" s="55" t="s">
        <v>2460</v>
      </c>
      <c r="I29" s="55" t="s">
        <v>2460</v>
      </c>
      <c r="J29" s="12">
        <v>8897.7253999999994</v>
      </c>
      <c r="K29" s="13">
        <v>8.9540991195000003E-2</v>
      </c>
      <c r="L29" s="63">
        <v>1.4036731913E-2</v>
      </c>
    </row>
    <row r="30" spans="2:12" ht="12.75" customHeight="1" x14ac:dyDescent="0.2">
      <c r="B30" s="58" t="s">
        <v>129</v>
      </c>
      <c r="C30" s="55" t="s">
        <v>2460</v>
      </c>
      <c r="D30" s="55" t="s">
        <v>2460</v>
      </c>
      <c r="E30" s="55" t="s">
        <v>2460</v>
      </c>
      <c r="F30" s="55" t="s">
        <v>2460</v>
      </c>
      <c r="G30" s="55" t="s">
        <v>2460</v>
      </c>
      <c r="H30" s="55" t="s">
        <v>2460</v>
      </c>
      <c r="I30" s="55" t="s">
        <v>2460</v>
      </c>
      <c r="J30" s="55" t="s">
        <v>2460</v>
      </c>
      <c r="K30" s="55" t="s">
        <v>2460</v>
      </c>
      <c r="L30" s="69" t="s">
        <v>2460</v>
      </c>
    </row>
    <row r="31" spans="2:12" ht="12.75" customHeight="1" x14ac:dyDescent="0.2">
      <c r="B31" s="58" t="s">
        <v>130</v>
      </c>
      <c r="C31" s="55" t="s">
        <v>2460</v>
      </c>
      <c r="D31" s="55" t="s">
        <v>2460</v>
      </c>
      <c r="E31" s="55" t="s">
        <v>2460</v>
      </c>
      <c r="F31" s="55" t="s">
        <v>2460</v>
      </c>
      <c r="G31" s="55" t="s">
        <v>2460</v>
      </c>
      <c r="H31" s="55" t="s">
        <v>2460</v>
      </c>
      <c r="I31" s="55" t="s">
        <v>2460</v>
      </c>
      <c r="J31" s="55" t="s">
        <v>2460</v>
      </c>
      <c r="K31" s="55" t="s">
        <v>2460</v>
      </c>
      <c r="L31" s="69" t="s">
        <v>2460</v>
      </c>
    </row>
    <row r="32" spans="2:12" ht="12.75" customHeight="1" x14ac:dyDescent="0.2">
      <c r="B32" s="58" t="s">
        <v>131</v>
      </c>
      <c r="C32" s="55" t="s">
        <v>2460</v>
      </c>
      <c r="D32" s="55" t="s">
        <v>2460</v>
      </c>
      <c r="E32" s="55" t="s">
        <v>2460</v>
      </c>
      <c r="F32" s="55" t="s">
        <v>2460</v>
      </c>
      <c r="G32" s="55" t="s">
        <v>2460</v>
      </c>
      <c r="H32" s="55" t="s">
        <v>2460</v>
      </c>
      <c r="I32" s="55" t="s">
        <v>2460</v>
      </c>
      <c r="J32" s="55" t="s">
        <v>2460</v>
      </c>
      <c r="K32" s="55" t="s">
        <v>2460</v>
      </c>
      <c r="L32" s="69" t="s">
        <v>2460</v>
      </c>
    </row>
    <row r="33" spans="2:12" ht="12.75" customHeight="1" x14ac:dyDescent="0.2">
      <c r="B33" s="58" t="s">
        <v>132</v>
      </c>
      <c r="C33" s="55" t="s">
        <v>2460</v>
      </c>
      <c r="D33" s="55" t="s">
        <v>2460</v>
      </c>
      <c r="E33" s="55" t="s">
        <v>2460</v>
      </c>
      <c r="F33" s="55" t="s">
        <v>2460</v>
      </c>
      <c r="G33" s="55" t="s">
        <v>2460</v>
      </c>
      <c r="H33" s="55" t="s">
        <v>2460</v>
      </c>
      <c r="I33" s="55" t="s">
        <v>2460</v>
      </c>
      <c r="J33" s="55" t="s">
        <v>2460</v>
      </c>
      <c r="K33" s="55" t="s">
        <v>2460</v>
      </c>
      <c r="L33" s="69" t="s">
        <v>2460</v>
      </c>
    </row>
    <row r="34" spans="2:12" ht="12.75" customHeight="1" x14ac:dyDescent="0.2">
      <c r="B34" s="58" t="s">
        <v>133</v>
      </c>
      <c r="C34" s="55" t="s">
        <v>2460</v>
      </c>
      <c r="D34" s="55" t="s">
        <v>2460</v>
      </c>
      <c r="E34" s="55" t="s">
        <v>2460</v>
      </c>
      <c r="F34" s="55" t="s">
        <v>2460</v>
      </c>
      <c r="G34" s="55" t="s">
        <v>2460</v>
      </c>
      <c r="H34" s="55" t="s">
        <v>2460</v>
      </c>
      <c r="I34" s="55" t="s">
        <v>2460</v>
      </c>
      <c r="J34" s="55" t="s">
        <v>2460</v>
      </c>
      <c r="K34" s="55" t="s">
        <v>2460</v>
      </c>
      <c r="L34" s="69" t="s">
        <v>2460</v>
      </c>
    </row>
    <row r="35" spans="2:12" ht="12.75" customHeight="1" thickBot="1" x14ac:dyDescent="0.25">
      <c r="B35" s="58" t="s">
        <v>101</v>
      </c>
      <c r="C35" s="55" t="s">
        <v>2460</v>
      </c>
      <c r="D35" s="55" t="s">
        <v>2460</v>
      </c>
      <c r="E35" s="55" t="s">
        <v>2460</v>
      </c>
      <c r="F35" s="55" t="s">
        <v>2460</v>
      </c>
      <c r="G35" s="55" t="s">
        <v>2460</v>
      </c>
      <c r="H35" s="55" t="s">
        <v>2460</v>
      </c>
      <c r="I35" s="55" t="s">
        <v>2460</v>
      </c>
      <c r="J35" s="55" t="s">
        <v>2460</v>
      </c>
      <c r="K35" s="55" t="s">
        <v>2460</v>
      </c>
      <c r="L35" s="69" t="s">
        <v>2460</v>
      </c>
    </row>
    <row r="36" spans="2:12" ht="12.75" customHeight="1" x14ac:dyDescent="0.2">
      <c r="B36" s="65" t="s">
        <v>132</v>
      </c>
      <c r="C36" s="70" t="s">
        <v>2460</v>
      </c>
      <c r="D36" s="70" t="s">
        <v>2460</v>
      </c>
      <c r="E36" s="70" t="s">
        <v>2460</v>
      </c>
      <c r="F36" s="70" t="s">
        <v>2460</v>
      </c>
      <c r="G36" s="70" t="s">
        <v>2460</v>
      </c>
      <c r="H36" s="70" t="s">
        <v>2460</v>
      </c>
      <c r="I36" s="70" t="s">
        <v>2460</v>
      </c>
      <c r="J36" s="70" t="s">
        <v>2460</v>
      </c>
      <c r="K36" s="70" t="s">
        <v>2460</v>
      </c>
      <c r="L36" s="71" t="s">
        <v>2460</v>
      </c>
    </row>
    <row r="37" spans="2:12" ht="12.75" hidden="1" customHeight="1" x14ac:dyDescent="0.2"/>
    <row r="38" spans="2:12" ht="12.75" hidden="1" customHeight="1" x14ac:dyDescent="0.2"/>
    <row r="39" spans="2:12" ht="12.75" hidden="1" customHeight="1" x14ac:dyDescent="0.2"/>
    <row r="40" spans="2:12" ht="12.75" hidden="1" customHeight="1" x14ac:dyDescent="0.2"/>
    <row r="41" spans="2:12" ht="12.75" hidden="1" customHeight="1" x14ac:dyDescent="0.2"/>
    <row r="42" spans="2:12" ht="12.75" hidden="1" customHeight="1" x14ac:dyDescent="0.2"/>
    <row r="43" spans="2:12" ht="12.75" hidden="1" customHeight="1" x14ac:dyDescent="0.2"/>
    <row r="44" spans="2:12" ht="12.75" hidden="1" customHeight="1" x14ac:dyDescent="0.2"/>
    <row r="45" spans="2:12" ht="12.75" hidden="1" customHeight="1" x14ac:dyDescent="0.2"/>
    <row r="46" spans="2:12" ht="12.75" hidden="1" customHeight="1" x14ac:dyDescent="0.2"/>
    <row r="47" spans="2:12" ht="12.75" hidden="1" customHeight="1" x14ac:dyDescent="0.2"/>
    <row r="48" spans="2:1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Z10000"/>
  <sheetViews>
    <sheetView rightToLeft="1" topLeftCell="F1" workbookViewId="0">
      <selection activeCell="L1" sqref="L1:XFD1048576"/>
    </sheetView>
  </sheetViews>
  <sheetFormatPr defaultColWidth="0" defaultRowHeight="12.75" customHeight="1" zeroHeight="1" x14ac:dyDescent="0.2"/>
  <cols>
    <col min="1" max="1" width="9.140625" customWidth="1"/>
    <col min="2" max="2" width="32.7109375" bestFit="1" customWidth="1"/>
    <col min="3" max="3" width="41.5703125" bestFit="1" customWidth="1"/>
    <col min="4" max="5" width="13.7109375" bestFit="1" customWidth="1"/>
    <col min="6" max="6" width="17.5703125" bestFit="1" customWidth="1"/>
    <col min="7" max="7" width="15" bestFit="1" customWidth="1"/>
    <col min="8" max="8" width="11.28515625" bestFit="1" customWidth="1"/>
    <col min="9" max="9" width="13.7109375" bestFit="1" customWidth="1"/>
    <col min="10" max="10" width="34" bestFit="1" customWidth="1"/>
    <col min="11" max="11" width="30.140625" bestFit="1" customWidth="1"/>
    <col min="53" max="16384" width="9.140625" hidden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12957</v>
      </c>
    </row>
    <row r="5" spans="2:11" ht="12.75" customHeight="1" x14ac:dyDescent="0.2"/>
    <row r="6" spans="2:11" ht="12.75" customHeight="1" thickBot="1" x14ac:dyDescent="0.25">
      <c r="B6" s="64" t="s">
        <v>2061</v>
      </c>
      <c r="C6" s="66" t="s">
        <v>2460</v>
      </c>
      <c r="D6" s="66" t="s">
        <v>2461</v>
      </c>
      <c r="E6" s="66" t="s">
        <v>2462</v>
      </c>
      <c r="F6" s="66" t="s">
        <v>2463</v>
      </c>
      <c r="G6" s="66" t="s">
        <v>2464</v>
      </c>
      <c r="H6" s="66" t="s">
        <v>2465</v>
      </c>
      <c r="I6" s="66" t="s">
        <v>2466</v>
      </c>
      <c r="J6" s="66" t="s">
        <v>2467</v>
      </c>
      <c r="K6" s="66" t="s">
        <v>2468</v>
      </c>
    </row>
    <row r="7" spans="2:11" ht="12.75" customHeight="1" thickBot="1" x14ac:dyDescent="0.25">
      <c r="B7" s="72" t="s">
        <v>2062</v>
      </c>
      <c r="C7" s="78" t="s">
        <v>2460</v>
      </c>
      <c r="D7" s="78" t="s">
        <v>2460</v>
      </c>
      <c r="E7" s="78" t="s">
        <v>2460</v>
      </c>
      <c r="F7" s="78" t="s">
        <v>2460</v>
      </c>
      <c r="G7" s="78" t="s">
        <v>2460</v>
      </c>
      <c r="H7" s="78" t="s">
        <v>2460</v>
      </c>
      <c r="I7" s="78" t="s">
        <v>2460</v>
      </c>
      <c r="J7" s="78" t="s">
        <v>2460</v>
      </c>
      <c r="K7" s="78" t="s">
        <v>2460</v>
      </c>
    </row>
    <row r="8" spans="2:11" ht="12.75" customHeight="1" x14ac:dyDescent="0.2">
      <c r="B8" s="57" t="s">
        <v>71</v>
      </c>
      <c r="C8" s="4" t="s">
        <v>72</v>
      </c>
      <c r="D8" s="4" t="s">
        <v>216</v>
      </c>
      <c r="E8" s="4" t="s">
        <v>76</v>
      </c>
      <c r="F8" s="4" t="s">
        <v>137</v>
      </c>
      <c r="G8" s="4" t="s">
        <v>139</v>
      </c>
      <c r="H8" s="4" t="s">
        <v>140</v>
      </c>
      <c r="I8" s="4" t="s">
        <v>9</v>
      </c>
      <c r="J8" s="4" t="s">
        <v>80</v>
      </c>
      <c r="K8" s="60" t="s">
        <v>218</v>
      </c>
    </row>
    <row r="9" spans="2:11" ht="12.75" customHeight="1" x14ac:dyDescent="0.2">
      <c r="B9" s="68" t="s">
        <v>2460</v>
      </c>
      <c r="C9" s="54" t="s">
        <v>2460</v>
      </c>
      <c r="D9" s="54" t="s">
        <v>2460</v>
      </c>
      <c r="E9" s="54" t="s">
        <v>2460</v>
      </c>
      <c r="F9" s="6" t="s">
        <v>144</v>
      </c>
      <c r="G9" s="6" t="s">
        <v>146</v>
      </c>
      <c r="H9" s="6" t="s">
        <v>147</v>
      </c>
      <c r="I9" s="6" t="s">
        <v>11</v>
      </c>
      <c r="J9" s="6" t="s">
        <v>12</v>
      </c>
      <c r="K9" s="61" t="s">
        <v>12</v>
      </c>
    </row>
    <row r="10" spans="2:11" ht="12.75" customHeight="1" x14ac:dyDescent="0.2">
      <c r="B10" s="68" t="s">
        <v>2460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1" t="s">
        <v>88</v>
      </c>
    </row>
    <row r="11" spans="2:11" ht="12.75" customHeight="1" x14ac:dyDescent="0.2">
      <c r="B11" s="58" t="s">
        <v>2063</v>
      </c>
      <c r="C11" s="55" t="s">
        <v>2460</v>
      </c>
      <c r="D11" s="55" t="s">
        <v>2460</v>
      </c>
      <c r="E11" s="55" t="s">
        <v>2460</v>
      </c>
      <c r="F11" s="55" t="s">
        <v>2460</v>
      </c>
      <c r="G11" s="55" t="s">
        <v>2460</v>
      </c>
      <c r="H11" s="55" t="s">
        <v>2460</v>
      </c>
      <c r="I11" s="23">
        <v>-267.58461</v>
      </c>
      <c r="J11" s="20">
        <v>1</v>
      </c>
      <c r="K11" s="62">
        <v>-4.2213186600000002E-4</v>
      </c>
    </row>
    <row r="12" spans="2:11" ht="12.75" customHeight="1" x14ac:dyDescent="0.2">
      <c r="B12" s="58" t="s">
        <v>2064</v>
      </c>
      <c r="C12" s="55" t="s">
        <v>2460</v>
      </c>
      <c r="D12" s="55" t="s">
        <v>2460</v>
      </c>
      <c r="E12" s="55" t="s">
        <v>2460</v>
      </c>
      <c r="F12" s="55" t="s">
        <v>2460</v>
      </c>
      <c r="G12" s="55" t="s">
        <v>2460</v>
      </c>
      <c r="H12" s="55" t="s">
        <v>2460</v>
      </c>
      <c r="I12" s="23">
        <v>-267.58461</v>
      </c>
      <c r="J12" s="20">
        <v>1</v>
      </c>
      <c r="K12" s="62">
        <v>-4.2213186600000002E-4</v>
      </c>
    </row>
    <row r="13" spans="2:11" ht="12.75" customHeight="1" x14ac:dyDescent="0.2">
      <c r="B13" s="58" t="s">
        <v>2065</v>
      </c>
      <c r="C13" s="55" t="s">
        <v>2460</v>
      </c>
      <c r="D13" s="55" t="s">
        <v>2460</v>
      </c>
      <c r="E13" s="55" t="s">
        <v>2460</v>
      </c>
      <c r="F13" s="55" t="s">
        <v>2460</v>
      </c>
      <c r="G13" s="55" t="s">
        <v>2460</v>
      </c>
      <c r="H13" s="55" t="s">
        <v>2460</v>
      </c>
      <c r="I13" s="55" t="s">
        <v>2460</v>
      </c>
      <c r="J13" s="55" t="s">
        <v>2460</v>
      </c>
      <c r="K13" s="69" t="s">
        <v>2460</v>
      </c>
    </row>
    <row r="14" spans="2:11" ht="12.75" customHeight="1" x14ac:dyDescent="0.2">
      <c r="B14" s="58" t="s">
        <v>2066</v>
      </c>
      <c r="C14" s="55" t="s">
        <v>2460</v>
      </c>
      <c r="D14" s="55" t="s">
        <v>2460</v>
      </c>
      <c r="E14" s="55" t="s">
        <v>2460</v>
      </c>
      <c r="F14" s="55" t="s">
        <v>2460</v>
      </c>
      <c r="G14" s="55" t="s">
        <v>2460</v>
      </c>
      <c r="H14" s="55" t="s">
        <v>2460</v>
      </c>
      <c r="I14" s="23">
        <v>-191.83446000000001</v>
      </c>
      <c r="J14" s="20">
        <v>0.71691140981500001</v>
      </c>
      <c r="K14" s="62">
        <v>-3.0263115099999998E-4</v>
      </c>
    </row>
    <row r="15" spans="2:11" ht="12.75" customHeight="1" x14ac:dyDescent="0.2">
      <c r="B15" s="59" t="s">
        <v>2067</v>
      </c>
      <c r="C15" s="14" t="s">
        <v>2068</v>
      </c>
      <c r="D15" s="14" t="s">
        <v>1633</v>
      </c>
      <c r="E15" s="14" t="s">
        <v>49</v>
      </c>
      <c r="F15" s="55" t="s">
        <v>2460</v>
      </c>
      <c r="G15" s="24">
        <v>-50000</v>
      </c>
      <c r="H15" s="24">
        <v>34160.536</v>
      </c>
      <c r="I15" s="24">
        <v>-170.80268000000001</v>
      </c>
      <c r="J15" s="13">
        <v>0.63831279384799999</v>
      </c>
      <c r="K15" s="63">
        <v>-2.6945217100000002E-4</v>
      </c>
    </row>
    <row r="16" spans="2:11" ht="12.75" customHeight="1" x14ac:dyDescent="0.2">
      <c r="B16" s="59" t="s">
        <v>2067</v>
      </c>
      <c r="C16" s="14" t="s">
        <v>2069</v>
      </c>
      <c r="D16" s="14" t="s">
        <v>1633</v>
      </c>
      <c r="E16" s="14" t="s">
        <v>49</v>
      </c>
      <c r="F16" s="55" t="s">
        <v>2460</v>
      </c>
      <c r="G16" s="24">
        <v>164550</v>
      </c>
      <c r="H16" s="24">
        <v>9412.9025000000001</v>
      </c>
      <c r="I16" s="24">
        <v>154.88930999999999</v>
      </c>
      <c r="J16" s="13">
        <v>-0.57884237064300004</v>
      </c>
      <c r="K16" s="63">
        <v>2.4434781000000003E-4</v>
      </c>
    </row>
    <row r="17" spans="2:11" ht="12.75" customHeight="1" x14ac:dyDescent="0.2">
      <c r="B17" s="59" t="s">
        <v>2070</v>
      </c>
      <c r="C17" s="14" t="s">
        <v>2071</v>
      </c>
      <c r="D17" s="14" t="s">
        <v>1633</v>
      </c>
      <c r="E17" s="14" t="s">
        <v>49</v>
      </c>
      <c r="F17" s="55" t="s">
        <v>2460</v>
      </c>
      <c r="G17" s="24">
        <v>-160000</v>
      </c>
      <c r="H17" s="24">
        <v>38735.156199999998</v>
      </c>
      <c r="I17" s="24">
        <v>-619.76250000000005</v>
      </c>
      <c r="J17" s="13">
        <v>2.3161365670460001</v>
      </c>
      <c r="K17" s="63">
        <v>-9.777150530000001E-4</v>
      </c>
    </row>
    <row r="18" spans="2:11" ht="12.75" customHeight="1" x14ac:dyDescent="0.2">
      <c r="B18" s="59" t="s">
        <v>2070</v>
      </c>
      <c r="C18" s="14" t="s">
        <v>2072</v>
      </c>
      <c r="D18" s="14" t="s">
        <v>1633</v>
      </c>
      <c r="E18" s="14" t="s">
        <v>49</v>
      </c>
      <c r="F18" s="55" t="s">
        <v>2460</v>
      </c>
      <c r="G18" s="24">
        <v>524320</v>
      </c>
      <c r="H18" s="24">
        <v>10965.145500000001</v>
      </c>
      <c r="I18" s="24">
        <v>574.92451000000005</v>
      </c>
      <c r="J18" s="13">
        <v>-2.1485709137</v>
      </c>
      <c r="K18" s="63">
        <v>9.0698025100000002E-4</v>
      </c>
    </row>
    <row r="19" spans="2:11" ht="12.75" customHeight="1" x14ac:dyDescent="0.2">
      <c r="B19" s="59" t="s">
        <v>2073</v>
      </c>
      <c r="C19" s="14" t="s">
        <v>2074</v>
      </c>
      <c r="D19" s="14" t="s">
        <v>1633</v>
      </c>
      <c r="E19" s="14" t="s">
        <v>49</v>
      </c>
      <c r="F19" s="55" t="s">
        <v>2460</v>
      </c>
      <c r="G19" s="24">
        <v>-150000</v>
      </c>
      <c r="H19" s="24">
        <v>43666.069300000003</v>
      </c>
      <c r="I19" s="24">
        <v>-654.99104</v>
      </c>
      <c r="J19" s="13">
        <v>2.447790401697</v>
      </c>
      <c r="K19" s="63">
        <v>-1.0332903320000001E-3</v>
      </c>
    </row>
    <row r="20" spans="2:11" ht="12.75" customHeight="1" x14ac:dyDescent="0.2">
      <c r="B20" s="59" t="s">
        <v>2073</v>
      </c>
      <c r="C20" s="14" t="s">
        <v>2075</v>
      </c>
      <c r="D20" s="14" t="s">
        <v>1633</v>
      </c>
      <c r="E20" s="14" t="s">
        <v>49</v>
      </c>
      <c r="F20" s="55" t="s">
        <v>2460</v>
      </c>
      <c r="G20" s="24">
        <v>491550</v>
      </c>
      <c r="H20" s="24">
        <v>11902.8675</v>
      </c>
      <c r="I20" s="24">
        <v>585.08545000000004</v>
      </c>
      <c r="J20" s="13">
        <v>-2.186543725365</v>
      </c>
      <c r="K20" s="63">
        <v>9.2300978400000004E-4</v>
      </c>
    </row>
    <row r="21" spans="2:11" ht="12.75" customHeight="1" x14ac:dyDescent="0.2">
      <c r="B21" s="59" t="s">
        <v>2076</v>
      </c>
      <c r="C21" s="14" t="s">
        <v>2077</v>
      </c>
      <c r="D21" s="14" t="s">
        <v>1633</v>
      </c>
      <c r="E21" s="14" t="s">
        <v>49</v>
      </c>
      <c r="F21" s="55" t="s">
        <v>2460</v>
      </c>
      <c r="G21" s="24">
        <v>-128800</v>
      </c>
      <c r="H21" s="24">
        <v>40853.702599999997</v>
      </c>
      <c r="I21" s="24">
        <v>-526.19569000000001</v>
      </c>
      <c r="J21" s="13">
        <v>1.9664647006410001</v>
      </c>
      <c r="K21" s="63">
        <v>-8.3010741500000004E-4</v>
      </c>
    </row>
    <row r="22" spans="2:11" ht="12.75" customHeight="1" x14ac:dyDescent="0.2">
      <c r="B22" s="59" t="s">
        <v>2076</v>
      </c>
      <c r="C22" s="14" t="s">
        <v>2078</v>
      </c>
      <c r="D22" s="14" t="s">
        <v>1633</v>
      </c>
      <c r="E22" s="14" t="s">
        <v>49</v>
      </c>
      <c r="F22" s="55" t="s">
        <v>2460</v>
      </c>
      <c r="G22" s="24">
        <v>449769.6</v>
      </c>
      <c r="H22" s="24">
        <v>10971.337799999999</v>
      </c>
      <c r="I22" s="24">
        <v>493.45742000000001</v>
      </c>
      <c r="J22" s="13">
        <v>-1.844117342921</v>
      </c>
      <c r="K22" s="63">
        <v>7.7846069599999995E-4</v>
      </c>
    </row>
    <row r="23" spans="2:11" ht="12.75" customHeight="1" x14ac:dyDescent="0.2">
      <c r="B23" s="59" t="s">
        <v>2079</v>
      </c>
      <c r="C23" s="14" t="s">
        <v>2080</v>
      </c>
      <c r="D23" s="14" t="s">
        <v>1633</v>
      </c>
      <c r="E23" s="14" t="s">
        <v>49</v>
      </c>
      <c r="F23" s="55" t="s">
        <v>2460</v>
      </c>
      <c r="G23" s="24">
        <v>-66665</v>
      </c>
      <c r="H23" s="24">
        <v>41248.581700000002</v>
      </c>
      <c r="I23" s="24">
        <v>-274.98367000000002</v>
      </c>
      <c r="J23" s="13">
        <v>1.027651291305</v>
      </c>
      <c r="K23" s="63">
        <v>-4.3380435800000002E-4</v>
      </c>
    </row>
    <row r="24" spans="2:11" ht="12.75" customHeight="1" x14ac:dyDescent="0.2">
      <c r="B24" s="59" t="s">
        <v>2079</v>
      </c>
      <c r="C24" s="14" t="s">
        <v>2081</v>
      </c>
      <c r="D24" s="14" t="s">
        <v>1633</v>
      </c>
      <c r="E24" s="14" t="s">
        <v>49</v>
      </c>
      <c r="F24" s="55" t="s">
        <v>2460</v>
      </c>
      <c r="G24" s="24">
        <v>240660.65</v>
      </c>
      <c r="H24" s="24">
        <v>10198.3536</v>
      </c>
      <c r="I24" s="24">
        <v>245.43423999999999</v>
      </c>
      <c r="J24" s="13">
        <v>-0.91722106140500004</v>
      </c>
      <c r="K24" s="63">
        <v>3.8718823899999997E-4</v>
      </c>
    </row>
    <row r="25" spans="2:11" ht="12.75" customHeight="1" x14ac:dyDescent="0.2">
      <c r="B25" s="59" t="s">
        <v>2082</v>
      </c>
      <c r="C25" s="14" t="s">
        <v>2083</v>
      </c>
      <c r="D25" s="14" t="s">
        <v>1633</v>
      </c>
      <c r="E25" s="14" t="s">
        <v>49</v>
      </c>
      <c r="F25" s="55" t="s">
        <v>2460</v>
      </c>
      <c r="G25" s="24">
        <v>-10000</v>
      </c>
      <c r="H25" s="24">
        <v>43553.26</v>
      </c>
      <c r="I25" s="24">
        <v>-43.553260000000002</v>
      </c>
      <c r="J25" s="13">
        <v>0.16276444299199999</v>
      </c>
      <c r="K25" s="63">
        <v>-6.8708058192975998E-5</v>
      </c>
    </row>
    <row r="26" spans="2:11" ht="12.75" customHeight="1" x14ac:dyDescent="0.2">
      <c r="B26" s="59" t="s">
        <v>2082</v>
      </c>
      <c r="C26" s="14" t="s">
        <v>2084</v>
      </c>
      <c r="D26" s="14" t="s">
        <v>1633</v>
      </c>
      <c r="E26" s="14" t="s">
        <v>49</v>
      </c>
      <c r="F26" s="55" t="s">
        <v>2460</v>
      </c>
      <c r="G26" s="24">
        <v>35720</v>
      </c>
      <c r="H26" s="24">
        <v>11303.2363</v>
      </c>
      <c r="I26" s="24">
        <v>40.375160000000001</v>
      </c>
      <c r="J26" s="13">
        <v>-0.15088745201000001</v>
      </c>
      <c r="K26" s="63">
        <v>6.3694401815862203E-5</v>
      </c>
    </row>
    <row r="27" spans="2:11" ht="12.75" customHeight="1" x14ac:dyDescent="0.2">
      <c r="B27" s="59" t="s">
        <v>2082</v>
      </c>
      <c r="C27" s="14" t="s">
        <v>2085</v>
      </c>
      <c r="D27" s="14" t="s">
        <v>1633</v>
      </c>
      <c r="E27" s="14" t="s">
        <v>49</v>
      </c>
      <c r="F27" s="55" t="s">
        <v>2460</v>
      </c>
      <c r="G27" s="24">
        <v>-47620</v>
      </c>
      <c r="H27" s="24">
        <v>43552.885300000002</v>
      </c>
      <c r="I27" s="24">
        <v>-207.39884000000001</v>
      </c>
      <c r="J27" s="13">
        <v>0.77507761003099995</v>
      </c>
      <c r="K27" s="63">
        <v>-3.2718495800000002E-4</v>
      </c>
    </row>
    <row r="28" spans="2:11" ht="12.75" customHeight="1" x14ac:dyDescent="0.2">
      <c r="B28" s="59" t="s">
        <v>2082</v>
      </c>
      <c r="C28" s="14" t="s">
        <v>2086</v>
      </c>
      <c r="D28" s="14" t="s">
        <v>1633</v>
      </c>
      <c r="E28" s="14" t="s">
        <v>49</v>
      </c>
      <c r="F28" s="55" t="s">
        <v>2460</v>
      </c>
      <c r="G28" s="24">
        <v>169670.06</v>
      </c>
      <c r="H28" s="24">
        <v>11121.4483</v>
      </c>
      <c r="I28" s="24">
        <v>188.69767999999999</v>
      </c>
      <c r="J28" s="13">
        <v>-0.70518883728000004</v>
      </c>
      <c r="K28" s="63">
        <v>2.9768268000000001E-4</v>
      </c>
    </row>
    <row r="29" spans="2:11" ht="12.75" customHeight="1" x14ac:dyDescent="0.2">
      <c r="B29" s="59" t="s">
        <v>2082</v>
      </c>
      <c r="C29" s="14" t="s">
        <v>2087</v>
      </c>
      <c r="D29" s="14" t="s">
        <v>1633</v>
      </c>
      <c r="E29" s="14" t="s">
        <v>49</v>
      </c>
      <c r="F29" s="55" t="s">
        <v>2460</v>
      </c>
      <c r="G29" s="24">
        <v>-60000</v>
      </c>
      <c r="H29" s="24">
        <v>43553.231699999997</v>
      </c>
      <c r="I29" s="24">
        <v>-261.31939</v>
      </c>
      <c r="J29" s="13">
        <v>0.97658602264100003</v>
      </c>
      <c r="K29" s="63">
        <v>-4.1224807999999999E-4</v>
      </c>
    </row>
    <row r="30" spans="2:11" ht="12.75" customHeight="1" x14ac:dyDescent="0.2">
      <c r="B30" s="59" t="s">
        <v>2082</v>
      </c>
      <c r="C30" s="14" t="s">
        <v>2088</v>
      </c>
      <c r="D30" s="14" t="s">
        <v>1633</v>
      </c>
      <c r="E30" s="14" t="s">
        <v>49</v>
      </c>
      <c r="F30" s="55" t="s">
        <v>2460</v>
      </c>
      <c r="G30" s="24">
        <v>213780</v>
      </c>
      <c r="H30" s="24">
        <v>11146.6185</v>
      </c>
      <c r="I30" s="24">
        <v>238.29240999999999</v>
      </c>
      <c r="J30" s="13">
        <v>-0.890531073517</v>
      </c>
      <c r="K30" s="63">
        <v>3.7592154399999998E-4</v>
      </c>
    </row>
    <row r="31" spans="2:11" ht="12.75" customHeight="1" x14ac:dyDescent="0.2">
      <c r="B31" s="59" t="s">
        <v>2082</v>
      </c>
      <c r="C31" s="14" t="s">
        <v>2089</v>
      </c>
      <c r="D31" s="14" t="s">
        <v>1633</v>
      </c>
      <c r="E31" s="14" t="s">
        <v>49</v>
      </c>
      <c r="F31" s="55" t="s">
        <v>2460</v>
      </c>
      <c r="G31" s="24">
        <v>-70000</v>
      </c>
      <c r="H31" s="24">
        <v>43553.241399999999</v>
      </c>
      <c r="I31" s="24">
        <v>-304.87268999999998</v>
      </c>
      <c r="J31" s="13">
        <v>1.139350615119</v>
      </c>
      <c r="K31" s="63">
        <v>-4.80956202E-4</v>
      </c>
    </row>
    <row r="32" spans="2:11" ht="12.75" customHeight="1" x14ac:dyDescent="0.2">
      <c r="B32" s="59" t="s">
        <v>2082</v>
      </c>
      <c r="C32" s="14" t="s">
        <v>2090</v>
      </c>
      <c r="D32" s="14" t="s">
        <v>1633</v>
      </c>
      <c r="E32" s="14" t="s">
        <v>49</v>
      </c>
      <c r="F32" s="55" t="s">
        <v>2460</v>
      </c>
      <c r="G32" s="24">
        <v>244510</v>
      </c>
      <c r="H32" s="24">
        <v>11099.633599999999</v>
      </c>
      <c r="I32" s="24">
        <v>271.39713999999998</v>
      </c>
      <c r="J32" s="13">
        <v>-1.0142479419870001</v>
      </c>
      <c r="K32" s="63">
        <v>4.2814637699999997E-4</v>
      </c>
    </row>
    <row r="33" spans="2:11" ht="12.75" customHeight="1" x14ac:dyDescent="0.2">
      <c r="B33" s="59" t="s">
        <v>2091</v>
      </c>
      <c r="C33" s="14" t="s">
        <v>2092</v>
      </c>
      <c r="D33" s="14" t="s">
        <v>1633</v>
      </c>
      <c r="E33" s="14" t="s">
        <v>49</v>
      </c>
      <c r="F33" s="55" t="s">
        <v>2460</v>
      </c>
      <c r="G33" s="24">
        <v>-40000</v>
      </c>
      <c r="H33" s="24">
        <v>39883.237500000003</v>
      </c>
      <c r="I33" s="24">
        <v>-159.53295</v>
      </c>
      <c r="J33" s="13">
        <v>0.59619628348499998</v>
      </c>
      <c r="K33" s="63">
        <v>-2.5167344999999999E-4</v>
      </c>
    </row>
    <row r="34" spans="2:11" ht="12.75" customHeight="1" x14ac:dyDescent="0.2">
      <c r="B34" s="59" t="s">
        <v>2091</v>
      </c>
      <c r="C34" s="14" t="s">
        <v>2093</v>
      </c>
      <c r="D34" s="14" t="s">
        <v>1633</v>
      </c>
      <c r="E34" s="14" t="s">
        <v>49</v>
      </c>
      <c r="F34" s="55" t="s">
        <v>2460</v>
      </c>
      <c r="G34" s="24">
        <v>146880</v>
      </c>
      <c r="H34" s="24">
        <v>9899.7059000000008</v>
      </c>
      <c r="I34" s="24">
        <v>145.40688</v>
      </c>
      <c r="J34" s="13">
        <v>-0.54340524292400005</v>
      </c>
      <c r="K34" s="63">
        <v>2.29388669E-4</v>
      </c>
    </row>
    <row r="35" spans="2:11" ht="12.75" customHeight="1" x14ac:dyDescent="0.2">
      <c r="B35" s="59" t="s">
        <v>2094</v>
      </c>
      <c r="C35" s="14" t="s">
        <v>2095</v>
      </c>
      <c r="D35" s="14" t="s">
        <v>1633</v>
      </c>
      <c r="E35" s="14" t="s">
        <v>49</v>
      </c>
      <c r="F35" s="55" t="s">
        <v>2460</v>
      </c>
      <c r="G35" s="24">
        <v>-2365000</v>
      </c>
      <c r="H35" s="24">
        <v>-395.84800000000001</v>
      </c>
      <c r="I35" s="24">
        <v>93.618049999999997</v>
      </c>
      <c r="J35" s="13">
        <v>-0.34986335723799999</v>
      </c>
      <c r="K35" s="63">
        <v>1.47688472E-4</v>
      </c>
    </row>
    <row r="36" spans="2:11" ht="12.75" customHeight="1" x14ac:dyDescent="0.2">
      <c r="B36" s="58" t="s">
        <v>2096</v>
      </c>
      <c r="C36" s="55" t="s">
        <v>2460</v>
      </c>
      <c r="D36" s="55" t="s">
        <v>2460</v>
      </c>
      <c r="E36" s="55" t="s">
        <v>2460</v>
      </c>
      <c r="F36" s="55" t="s">
        <v>2460</v>
      </c>
      <c r="G36" s="55" t="s">
        <v>2460</v>
      </c>
      <c r="H36" s="55" t="s">
        <v>2460</v>
      </c>
      <c r="I36" s="55" t="s">
        <v>2460</v>
      </c>
      <c r="J36" s="55" t="s">
        <v>2460</v>
      </c>
      <c r="K36" s="69" t="s">
        <v>2460</v>
      </c>
    </row>
    <row r="37" spans="2:11" ht="12.75" customHeight="1" x14ac:dyDescent="0.2">
      <c r="B37" s="58" t="s">
        <v>2097</v>
      </c>
      <c r="C37" s="55" t="s">
        <v>2460</v>
      </c>
      <c r="D37" s="55" t="s">
        <v>2460</v>
      </c>
      <c r="E37" s="55" t="s">
        <v>2460</v>
      </c>
      <c r="F37" s="55" t="s">
        <v>2460</v>
      </c>
      <c r="G37" s="55" t="s">
        <v>2460</v>
      </c>
      <c r="H37" s="55" t="s">
        <v>2460</v>
      </c>
      <c r="I37" s="23">
        <v>-75.750150000000005</v>
      </c>
      <c r="J37" s="20">
        <v>0.28308859018400001</v>
      </c>
      <c r="K37" s="62">
        <v>-1.1950071499999999E-4</v>
      </c>
    </row>
    <row r="38" spans="2:11" ht="12.75" customHeight="1" x14ac:dyDescent="0.2">
      <c r="B38" s="59" t="s">
        <v>2098</v>
      </c>
      <c r="C38" s="14" t="s">
        <v>2099</v>
      </c>
      <c r="D38" s="14" t="s">
        <v>1633</v>
      </c>
      <c r="E38" s="14" t="s">
        <v>49</v>
      </c>
      <c r="F38" s="55" t="s">
        <v>2460</v>
      </c>
      <c r="G38" s="24">
        <v>-200000</v>
      </c>
      <c r="H38" s="24">
        <v>111.5585</v>
      </c>
      <c r="I38" s="24">
        <v>-2.2311700000000001</v>
      </c>
      <c r="J38" s="13">
        <v>8.3381850689999999E-3</v>
      </c>
      <c r="K38" s="63">
        <v>-3.5198136304474598E-6</v>
      </c>
    </row>
    <row r="39" spans="2:11" ht="12.75" customHeight="1" x14ac:dyDescent="0.2">
      <c r="B39" s="59" t="s">
        <v>2098</v>
      </c>
      <c r="C39" s="14" t="s">
        <v>2100</v>
      </c>
      <c r="D39" s="14" t="s">
        <v>1633</v>
      </c>
      <c r="E39" s="14" t="s">
        <v>49</v>
      </c>
      <c r="F39" s="55" t="s">
        <v>2460</v>
      </c>
      <c r="G39" s="24">
        <v>200000</v>
      </c>
      <c r="H39" s="24">
        <v>261.63549999999998</v>
      </c>
      <c r="I39" s="24">
        <v>5.23271</v>
      </c>
      <c r="J39" s="13">
        <v>-1.9555347372000001E-2</v>
      </c>
      <c r="K39" s="63">
        <v>8.2549352950150604E-6</v>
      </c>
    </row>
    <row r="40" spans="2:11" ht="12.75" customHeight="1" x14ac:dyDescent="0.2">
      <c r="B40" s="59" t="s">
        <v>2101</v>
      </c>
      <c r="C40" s="14" t="s">
        <v>2102</v>
      </c>
      <c r="D40" s="14" t="s">
        <v>1633</v>
      </c>
      <c r="E40" s="14" t="s">
        <v>49</v>
      </c>
      <c r="F40" s="55" t="s">
        <v>2460</v>
      </c>
      <c r="G40" s="24">
        <v>-2320000</v>
      </c>
      <c r="H40" s="24">
        <v>403.5213</v>
      </c>
      <c r="I40" s="24">
        <v>-93.61694</v>
      </c>
      <c r="J40" s="13">
        <v>0.34985920901799999</v>
      </c>
      <c r="K40" s="63">
        <v>-1.47686721E-4</v>
      </c>
    </row>
    <row r="41" spans="2:11" ht="12.75" customHeight="1" x14ac:dyDescent="0.2">
      <c r="B41" s="59" t="s">
        <v>2101</v>
      </c>
      <c r="C41" s="14" t="s">
        <v>2103</v>
      </c>
      <c r="D41" s="14" t="s">
        <v>1633</v>
      </c>
      <c r="E41" s="14" t="s">
        <v>49</v>
      </c>
      <c r="F41" s="55" t="s">
        <v>2460</v>
      </c>
      <c r="G41" s="24">
        <v>2320000</v>
      </c>
      <c r="H41" s="24">
        <v>75.0334</v>
      </c>
      <c r="I41" s="24">
        <v>17.40775</v>
      </c>
      <c r="J41" s="13">
        <v>-6.5055124059000005E-2</v>
      </c>
      <c r="K41" s="63">
        <v>2.7461840973759001E-5</v>
      </c>
    </row>
    <row r="42" spans="2:11" x14ac:dyDescent="0.2">
      <c r="B42" s="59" t="s">
        <v>2104</v>
      </c>
      <c r="C42" s="14" t="s">
        <v>2105</v>
      </c>
      <c r="D42" s="14" t="s">
        <v>1633</v>
      </c>
      <c r="E42" s="14" t="s">
        <v>49</v>
      </c>
      <c r="F42" s="55" t="s">
        <v>2460</v>
      </c>
      <c r="G42" s="24">
        <v>-1500000</v>
      </c>
      <c r="H42" s="24">
        <v>116.4859</v>
      </c>
      <c r="I42" s="24">
        <v>-17.47288</v>
      </c>
      <c r="J42" s="13">
        <v>6.5298523708000003E-2</v>
      </c>
      <c r="K42" s="63">
        <v>-2.75645877217661E-5</v>
      </c>
    </row>
    <row r="43" spans="2:11" x14ac:dyDescent="0.2">
      <c r="B43" s="59" t="s">
        <v>2104</v>
      </c>
      <c r="C43" s="14" t="s">
        <v>2106</v>
      </c>
      <c r="D43" s="14" t="s">
        <v>1633</v>
      </c>
      <c r="E43" s="14" t="s">
        <v>49</v>
      </c>
      <c r="F43" s="55" t="s">
        <v>2460</v>
      </c>
      <c r="G43" s="24">
        <v>1500000</v>
      </c>
      <c r="H43" s="24">
        <v>99.535899999999998</v>
      </c>
      <c r="I43" s="24">
        <v>14.93038</v>
      </c>
      <c r="J43" s="13">
        <v>-5.5796856179000001E-2</v>
      </c>
      <c r="K43" s="63">
        <v>2.3553631068793599E-5</v>
      </c>
    </row>
    <row r="44" spans="2:11" x14ac:dyDescent="0.2">
      <c r="B44" s="58" t="s">
        <v>2107</v>
      </c>
      <c r="C44" s="55" t="s">
        <v>2460</v>
      </c>
      <c r="D44" s="55" t="s">
        <v>2460</v>
      </c>
      <c r="E44" s="55" t="s">
        <v>2460</v>
      </c>
      <c r="F44" s="55" t="s">
        <v>2460</v>
      </c>
      <c r="G44" s="55" t="s">
        <v>2460</v>
      </c>
      <c r="H44" s="55" t="s">
        <v>2460</v>
      </c>
      <c r="I44" s="55" t="s">
        <v>2460</v>
      </c>
      <c r="J44" s="55" t="s">
        <v>2460</v>
      </c>
      <c r="K44" s="69" t="s">
        <v>2460</v>
      </c>
    </row>
    <row r="45" spans="2:11" x14ac:dyDescent="0.2">
      <c r="B45" s="58" t="s">
        <v>2108</v>
      </c>
      <c r="C45" s="55" t="s">
        <v>2460</v>
      </c>
      <c r="D45" s="55" t="s">
        <v>2460</v>
      </c>
      <c r="E45" s="55" t="s">
        <v>2460</v>
      </c>
      <c r="F45" s="55" t="s">
        <v>2460</v>
      </c>
      <c r="G45" s="55" t="s">
        <v>2460</v>
      </c>
      <c r="H45" s="55" t="s">
        <v>2460</v>
      </c>
      <c r="I45" s="55" t="s">
        <v>2460</v>
      </c>
      <c r="J45" s="55" t="s">
        <v>2460</v>
      </c>
      <c r="K45" s="69" t="s">
        <v>2460</v>
      </c>
    </row>
    <row r="46" spans="2:11" x14ac:dyDescent="0.2">
      <c r="B46" s="58" t="s">
        <v>2109</v>
      </c>
      <c r="C46" s="55" t="s">
        <v>2460</v>
      </c>
      <c r="D46" s="55" t="s">
        <v>2460</v>
      </c>
      <c r="E46" s="55" t="s">
        <v>2460</v>
      </c>
      <c r="F46" s="55" t="s">
        <v>2460</v>
      </c>
      <c r="G46" s="55" t="s">
        <v>2460</v>
      </c>
      <c r="H46" s="55" t="s">
        <v>2460</v>
      </c>
      <c r="I46" s="55" t="s">
        <v>2460</v>
      </c>
      <c r="J46" s="55" t="s">
        <v>2460</v>
      </c>
      <c r="K46" s="69" t="s">
        <v>2460</v>
      </c>
    </row>
    <row r="47" spans="2:11" x14ac:dyDescent="0.2">
      <c r="B47" s="58" t="s">
        <v>2110</v>
      </c>
      <c r="C47" s="55" t="s">
        <v>2460</v>
      </c>
      <c r="D47" s="55" t="s">
        <v>2460</v>
      </c>
      <c r="E47" s="55" t="s">
        <v>2460</v>
      </c>
      <c r="F47" s="55" t="s">
        <v>2460</v>
      </c>
      <c r="G47" s="55" t="s">
        <v>2460</v>
      </c>
      <c r="H47" s="55" t="s">
        <v>2460</v>
      </c>
      <c r="I47" s="55" t="s">
        <v>2460</v>
      </c>
      <c r="J47" s="55" t="s">
        <v>2460</v>
      </c>
      <c r="K47" s="69" t="s">
        <v>2460</v>
      </c>
    </row>
    <row r="48" spans="2:11" ht="13.5" thickBot="1" x14ac:dyDescent="0.25">
      <c r="B48" s="58" t="s">
        <v>2111</v>
      </c>
      <c r="C48" s="55" t="s">
        <v>2460</v>
      </c>
      <c r="D48" s="55" t="s">
        <v>2460</v>
      </c>
      <c r="E48" s="55" t="s">
        <v>2460</v>
      </c>
      <c r="F48" s="55" t="s">
        <v>2460</v>
      </c>
      <c r="G48" s="55" t="s">
        <v>2460</v>
      </c>
      <c r="H48" s="55" t="s">
        <v>2460</v>
      </c>
      <c r="I48" s="55" t="s">
        <v>2460</v>
      </c>
      <c r="J48" s="55" t="s">
        <v>2460</v>
      </c>
      <c r="K48" s="69" t="s">
        <v>2460</v>
      </c>
    </row>
    <row r="49" spans="2:11" x14ac:dyDescent="0.2">
      <c r="B49" s="65" t="s">
        <v>2112</v>
      </c>
      <c r="C49" s="70" t="s">
        <v>2460</v>
      </c>
      <c r="D49" s="70" t="s">
        <v>2460</v>
      </c>
      <c r="E49" s="70" t="s">
        <v>2460</v>
      </c>
      <c r="F49" s="70" t="s">
        <v>2460</v>
      </c>
      <c r="G49" s="70" t="s">
        <v>2460</v>
      </c>
      <c r="H49" s="70" t="s">
        <v>2460</v>
      </c>
      <c r="I49" s="70" t="s">
        <v>2460</v>
      </c>
      <c r="J49" s="70" t="s">
        <v>2460</v>
      </c>
      <c r="K49" s="71" t="s">
        <v>2460</v>
      </c>
    </row>
    <row r="50" spans="2:11" ht="12.75" hidden="1" customHeight="1" x14ac:dyDescent="0.2"/>
    <row r="51" spans="2:11" ht="12.75" hidden="1" customHeight="1" x14ac:dyDescent="0.2"/>
    <row r="52" spans="2:11" ht="12.75" hidden="1" customHeight="1" x14ac:dyDescent="0.2"/>
    <row r="53" spans="2:11" ht="12.75" hidden="1" customHeight="1" x14ac:dyDescent="0.2"/>
    <row r="54" spans="2:11" ht="12.75" hidden="1" customHeight="1" x14ac:dyDescent="0.2"/>
    <row r="55" spans="2:11" ht="12.75" hidden="1" customHeight="1" x14ac:dyDescent="0.2"/>
    <row r="56" spans="2:11" ht="12.75" hidden="1" customHeight="1" x14ac:dyDescent="0.2"/>
    <row r="57" spans="2:11" ht="12.75" hidden="1" customHeight="1" x14ac:dyDescent="0.2"/>
    <row r="58" spans="2:11" ht="12.75" hidden="1" customHeight="1" x14ac:dyDescent="0.2"/>
    <row r="59" spans="2:11" ht="12.75" hidden="1" customHeight="1" x14ac:dyDescent="0.2"/>
    <row r="60" spans="2:11" ht="12.75" hidden="1" customHeight="1" x14ac:dyDescent="0.2"/>
    <row r="61" spans="2:11" ht="12.75" hidden="1" customHeight="1" x14ac:dyDescent="0.2"/>
    <row r="62" spans="2:11" ht="12.75" hidden="1" customHeight="1" x14ac:dyDescent="0.2"/>
    <row r="63" spans="2:11" ht="12.75" hidden="1" customHeight="1" x14ac:dyDescent="0.2"/>
    <row r="64" spans="2:11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Z10000"/>
  <sheetViews>
    <sheetView rightToLeft="1" topLeftCell="L1" workbookViewId="0">
      <selection activeCell="R1" sqref="R1:XFD1048576"/>
    </sheetView>
  </sheetViews>
  <sheetFormatPr defaultColWidth="0" defaultRowHeight="12.75" customHeight="1" zeroHeight="1" x14ac:dyDescent="0.2"/>
  <cols>
    <col min="1" max="1" width="9.140625" customWidth="1"/>
    <col min="2" max="2" width="68.140625" bestFit="1" customWidth="1"/>
    <col min="3" max="3" width="41.5703125" bestFit="1" customWidth="1"/>
    <col min="4" max="4" width="15" bestFit="1" customWidth="1"/>
    <col min="5" max="5" width="10.85546875" customWidth="1"/>
    <col min="6" max="6" width="12.42578125" bestFit="1" customWidth="1"/>
    <col min="7" max="7" width="17.5703125" bestFit="1" customWidth="1"/>
    <col min="8" max="8" width="10.85546875" customWidth="1"/>
    <col min="9" max="9" width="15" bestFit="1" customWidth="1"/>
    <col min="10" max="10" width="16.28515625" bestFit="1" customWidth="1"/>
    <col min="11" max="11" width="17.5703125" bestFit="1" customWidth="1"/>
    <col min="12" max="12" width="12.42578125" bestFit="1" customWidth="1"/>
    <col min="13" max="13" width="12" customWidth="1"/>
    <col min="14" max="14" width="13.7109375" bestFit="1" customWidth="1"/>
    <col min="15" max="15" width="29" bestFit="1" customWidth="1"/>
    <col min="16" max="16" width="34" bestFit="1" customWidth="1"/>
    <col min="17" max="17" width="30.140625" bestFit="1" customWidth="1"/>
    <col min="53" max="16384" width="9.140625" hidden="1"/>
  </cols>
  <sheetData>
    <row r="1" spans="2:17" ht="12.75" customHeight="1" x14ac:dyDescent="0.2">
      <c r="B1" s="1" t="s">
        <v>69</v>
      </c>
      <c r="C1" s="1" t="s">
        <v>1</v>
      </c>
    </row>
    <row r="2" spans="2:17" ht="12.75" customHeight="1" x14ac:dyDescent="0.2">
      <c r="B2" s="1" t="s">
        <v>2</v>
      </c>
      <c r="C2" s="1" t="s">
        <v>3</v>
      </c>
    </row>
    <row r="3" spans="2:17" ht="12.75" customHeight="1" x14ac:dyDescent="0.2">
      <c r="B3" s="1" t="s">
        <v>4</v>
      </c>
      <c r="C3" s="1" t="s">
        <v>5</v>
      </c>
    </row>
    <row r="4" spans="2:17" ht="12.75" customHeight="1" x14ac:dyDescent="0.2">
      <c r="B4" s="1" t="s">
        <v>6</v>
      </c>
      <c r="C4" s="2">
        <v>12957</v>
      </c>
    </row>
    <row r="5" spans="2:17" ht="12.75" customHeight="1" x14ac:dyDescent="0.2"/>
    <row r="6" spans="2:17" ht="12.75" customHeight="1" thickBot="1" x14ac:dyDescent="0.25">
      <c r="B6" s="88" t="s">
        <v>2113</v>
      </c>
      <c r="C6" s="66" t="s">
        <v>2460</v>
      </c>
      <c r="D6" s="66" t="s">
        <v>2461</v>
      </c>
      <c r="E6" s="66" t="s">
        <v>2462</v>
      </c>
      <c r="F6" s="66" t="s">
        <v>2463</v>
      </c>
      <c r="G6" s="66" t="s">
        <v>2464</v>
      </c>
      <c r="H6" s="66" t="s">
        <v>2465</v>
      </c>
      <c r="I6" s="66" t="s">
        <v>2466</v>
      </c>
      <c r="J6" s="66" t="s">
        <v>2467</v>
      </c>
      <c r="K6" s="66" t="s">
        <v>2468</v>
      </c>
      <c r="L6" s="66" t="s">
        <v>2469</v>
      </c>
      <c r="M6" s="66" t="s">
        <v>2470</v>
      </c>
      <c r="N6" s="66" t="s">
        <v>2471</v>
      </c>
      <c r="O6" s="66" t="s">
        <v>2472</v>
      </c>
      <c r="P6" s="66" t="s">
        <v>2473</v>
      </c>
      <c r="Q6" s="66" t="s">
        <v>2474</v>
      </c>
    </row>
    <row r="7" spans="2:17" ht="12.75" customHeight="1" thickBot="1" x14ac:dyDescent="0.25">
      <c r="B7" s="72" t="s">
        <v>2114</v>
      </c>
      <c r="C7" s="78" t="s">
        <v>2460</v>
      </c>
      <c r="D7" s="78" t="s">
        <v>2460</v>
      </c>
      <c r="E7" s="78" t="s">
        <v>2460</v>
      </c>
      <c r="F7" s="78" t="s">
        <v>2460</v>
      </c>
      <c r="G7" s="78" t="s">
        <v>2460</v>
      </c>
      <c r="H7" s="78" t="s">
        <v>2460</v>
      </c>
      <c r="I7" s="78" t="s">
        <v>2460</v>
      </c>
      <c r="J7" s="78" t="s">
        <v>2460</v>
      </c>
      <c r="K7" s="78" t="s">
        <v>2460</v>
      </c>
      <c r="L7" s="78" t="s">
        <v>2460</v>
      </c>
      <c r="M7" s="78" t="s">
        <v>2460</v>
      </c>
      <c r="N7" s="78" t="s">
        <v>2460</v>
      </c>
      <c r="O7" s="78" t="s">
        <v>2460</v>
      </c>
      <c r="P7" s="78" t="s">
        <v>2460</v>
      </c>
      <c r="Q7" s="78" t="s">
        <v>2460</v>
      </c>
    </row>
    <row r="8" spans="2:17" ht="12.75" customHeight="1" x14ac:dyDescent="0.2">
      <c r="B8" s="57" t="s">
        <v>71</v>
      </c>
      <c r="C8" s="4" t="s">
        <v>72</v>
      </c>
      <c r="D8" s="4" t="s">
        <v>1658</v>
      </c>
      <c r="E8" s="4" t="s">
        <v>74</v>
      </c>
      <c r="F8" s="4" t="s">
        <v>75</v>
      </c>
      <c r="G8" s="4" t="s">
        <v>137</v>
      </c>
      <c r="H8" s="4" t="s">
        <v>138</v>
      </c>
      <c r="I8" s="4" t="s">
        <v>76</v>
      </c>
      <c r="J8" s="4" t="s">
        <v>77</v>
      </c>
      <c r="K8" s="4" t="s">
        <v>237</v>
      </c>
      <c r="L8" s="4" t="s">
        <v>139</v>
      </c>
      <c r="M8" s="4" t="s">
        <v>140</v>
      </c>
      <c r="N8" s="4" t="s">
        <v>9</v>
      </c>
      <c r="O8" s="4" t="s">
        <v>142</v>
      </c>
      <c r="P8" s="4" t="s">
        <v>80</v>
      </c>
      <c r="Q8" s="60" t="s">
        <v>218</v>
      </c>
    </row>
    <row r="9" spans="2:17" ht="12.75" customHeight="1" x14ac:dyDescent="0.2">
      <c r="B9" s="68" t="s">
        <v>2460</v>
      </c>
      <c r="C9" s="54" t="s">
        <v>2460</v>
      </c>
      <c r="D9" s="54" t="s">
        <v>2460</v>
      </c>
      <c r="E9" s="54" t="s">
        <v>2460</v>
      </c>
      <c r="F9" s="54" t="s">
        <v>2460</v>
      </c>
      <c r="G9" s="6" t="s">
        <v>144</v>
      </c>
      <c r="H9" s="6" t="s">
        <v>145</v>
      </c>
      <c r="I9" s="54" t="s">
        <v>2460</v>
      </c>
      <c r="J9" s="6" t="s">
        <v>12</v>
      </c>
      <c r="K9" s="6" t="s">
        <v>12</v>
      </c>
      <c r="L9" s="6" t="s">
        <v>146</v>
      </c>
      <c r="M9" s="6" t="s">
        <v>147</v>
      </c>
      <c r="N9" s="6" t="s">
        <v>11</v>
      </c>
      <c r="O9" s="6" t="s">
        <v>12</v>
      </c>
      <c r="P9" s="6" t="s">
        <v>12</v>
      </c>
      <c r="Q9" s="61" t="s">
        <v>12</v>
      </c>
    </row>
    <row r="10" spans="2:17" ht="12.75" customHeight="1" x14ac:dyDescent="0.2">
      <c r="B10" s="68" t="s">
        <v>2460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  <c r="Q10" s="61" t="s">
        <v>152</v>
      </c>
    </row>
    <row r="11" spans="2:17" ht="12.75" customHeight="1" x14ac:dyDescent="0.2">
      <c r="B11" s="58" t="s">
        <v>2115</v>
      </c>
      <c r="C11" s="55" t="s">
        <v>2460</v>
      </c>
      <c r="D11" s="55" t="s">
        <v>2460</v>
      </c>
      <c r="E11" s="55" t="s">
        <v>2460</v>
      </c>
      <c r="F11" s="55" t="s">
        <v>2460</v>
      </c>
      <c r="G11" s="55" t="s">
        <v>2460</v>
      </c>
      <c r="H11" s="29">
        <v>1.71</v>
      </c>
      <c r="I11" s="55" t="s">
        <v>2460</v>
      </c>
      <c r="J11" s="55" t="s">
        <v>2460</v>
      </c>
      <c r="K11" s="55" t="s">
        <v>2460</v>
      </c>
      <c r="L11" s="55" t="s">
        <v>2460</v>
      </c>
      <c r="M11" s="55" t="s">
        <v>2460</v>
      </c>
      <c r="N11" s="23">
        <v>554.60456999999997</v>
      </c>
      <c r="O11" s="55" t="s">
        <v>2460</v>
      </c>
      <c r="P11" s="20">
        <v>1</v>
      </c>
      <c r="Q11" s="62">
        <v>8.7492424300000002E-4</v>
      </c>
    </row>
    <row r="12" spans="2:17" ht="12.75" customHeight="1" x14ac:dyDescent="0.2">
      <c r="B12" s="58" t="s">
        <v>2116</v>
      </c>
      <c r="C12" s="55" t="s">
        <v>2460</v>
      </c>
      <c r="D12" s="55" t="s">
        <v>2460</v>
      </c>
      <c r="E12" s="55" t="s">
        <v>2460</v>
      </c>
      <c r="F12" s="55" t="s">
        <v>2460</v>
      </c>
      <c r="G12" s="55" t="s">
        <v>2460</v>
      </c>
      <c r="H12" s="55" t="s">
        <v>2460</v>
      </c>
      <c r="I12" s="55" t="s">
        <v>2460</v>
      </c>
      <c r="J12" s="55" t="s">
        <v>2460</v>
      </c>
      <c r="K12" s="55" t="s">
        <v>2460</v>
      </c>
      <c r="L12" s="55" t="s">
        <v>2460</v>
      </c>
      <c r="M12" s="55" t="s">
        <v>2460</v>
      </c>
      <c r="N12" s="55" t="s">
        <v>2460</v>
      </c>
      <c r="O12" s="55" t="s">
        <v>2460</v>
      </c>
      <c r="P12" s="55" t="s">
        <v>2460</v>
      </c>
      <c r="Q12" s="69" t="s">
        <v>2460</v>
      </c>
    </row>
    <row r="13" spans="2:17" ht="12.75" customHeight="1" x14ac:dyDescent="0.2">
      <c r="B13" s="58" t="s">
        <v>2117</v>
      </c>
      <c r="C13" s="55" t="s">
        <v>2460</v>
      </c>
      <c r="D13" s="55" t="s">
        <v>2460</v>
      </c>
      <c r="E13" s="55" t="s">
        <v>2460</v>
      </c>
      <c r="F13" s="55" t="s">
        <v>2460</v>
      </c>
      <c r="G13" s="55" t="s">
        <v>2460</v>
      </c>
      <c r="H13" s="55" t="s">
        <v>2460</v>
      </c>
      <c r="I13" s="55" t="s">
        <v>2460</v>
      </c>
      <c r="J13" s="55" t="s">
        <v>2460</v>
      </c>
      <c r="K13" s="55" t="s">
        <v>2460</v>
      </c>
      <c r="L13" s="55" t="s">
        <v>2460</v>
      </c>
      <c r="M13" s="55" t="s">
        <v>2460</v>
      </c>
      <c r="N13" s="55" t="s">
        <v>2460</v>
      </c>
      <c r="O13" s="55" t="s">
        <v>2460</v>
      </c>
      <c r="P13" s="20">
        <v>1</v>
      </c>
      <c r="Q13" s="62">
        <v>8.7492424300000002E-4</v>
      </c>
    </row>
    <row r="14" spans="2:17" ht="12.75" customHeight="1" x14ac:dyDescent="0.2">
      <c r="B14" s="58" t="s">
        <v>2118</v>
      </c>
      <c r="C14" s="55" t="s">
        <v>2460</v>
      </c>
      <c r="D14" s="55" t="s">
        <v>2460</v>
      </c>
      <c r="E14" s="55" t="s">
        <v>2460</v>
      </c>
      <c r="F14" s="55" t="s">
        <v>2460</v>
      </c>
      <c r="G14" s="55" t="s">
        <v>2460</v>
      </c>
      <c r="H14" s="29">
        <v>0</v>
      </c>
      <c r="I14" s="55" t="s">
        <v>2460</v>
      </c>
      <c r="J14" s="55" t="s">
        <v>2460</v>
      </c>
      <c r="K14" s="55" t="s">
        <v>2460</v>
      </c>
      <c r="L14" s="55" t="s">
        <v>2460</v>
      </c>
      <c r="M14" s="55" t="s">
        <v>2460</v>
      </c>
      <c r="N14" s="55" t="s">
        <v>2460</v>
      </c>
      <c r="O14" s="55" t="s">
        <v>2460</v>
      </c>
      <c r="P14" s="20">
        <v>1</v>
      </c>
      <c r="Q14" s="62">
        <v>8.7492424300000002E-4</v>
      </c>
    </row>
    <row r="15" spans="2:17" ht="12.75" customHeight="1" x14ac:dyDescent="0.2">
      <c r="B15" s="58" t="s">
        <v>2119</v>
      </c>
      <c r="C15" s="55" t="s">
        <v>2460</v>
      </c>
      <c r="D15" s="55" t="s">
        <v>2460</v>
      </c>
      <c r="E15" s="55" t="s">
        <v>2460</v>
      </c>
      <c r="F15" s="55" t="s">
        <v>2460</v>
      </c>
      <c r="G15" s="55" t="s">
        <v>2460</v>
      </c>
      <c r="H15" s="55" t="s">
        <v>2460</v>
      </c>
      <c r="I15" s="55" t="s">
        <v>2460</v>
      </c>
      <c r="J15" s="55" t="s">
        <v>2460</v>
      </c>
      <c r="K15" s="55" t="s">
        <v>2460</v>
      </c>
      <c r="L15" s="55" t="s">
        <v>2460</v>
      </c>
      <c r="M15" s="55" t="s">
        <v>2460</v>
      </c>
      <c r="N15" s="55" t="s">
        <v>2460</v>
      </c>
      <c r="O15" s="55" t="s">
        <v>2460</v>
      </c>
      <c r="P15" s="55" t="s">
        <v>2460</v>
      </c>
      <c r="Q15" s="69" t="s">
        <v>2460</v>
      </c>
    </row>
    <row r="16" spans="2:17" ht="12.75" customHeight="1" x14ac:dyDescent="0.2">
      <c r="B16" s="58" t="s">
        <v>2120</v>
      </c>
      <c r="C16" s="55" t="s">
        <v>2460</v>
      </c>
      <c r="D16" s="55" t="s">
        <v>2460</v>
      </c>
      <c r="E16" s="55" t="s">
        <v>2460</v>
      </c>
      <c r="F16" s="55" t="s">
        <v>2460</v>
      </c>
      <c r="G16" s="55" t="s">
        <v>2460</v>
      </c>
      <c r="H16" s="29">
        <v>0</v>
      </c>
      <c r="I16" s="55" t="s">
        <v>2460</v>
      </c>
      <c r="J16" s="55" t="s">
        <v>2460</v>
      </c>
      <c r="K16" s="55" t="s">
        <v>2460</v>
      </c>
      <c r="L16" s="55" t="s">
        <v>2460</v>
      </c>
      <c r="M16" s="55" t="s">
        <v>2460</v>
      </c>
      <c r="N16" s="55" t="s">
        <v>2460</v>
      </c>
      <c r="O16" s="55" t="s">
        <v>2460</v>
      </c>
      <c r="P16" s="20">
        <v>1</v>
      </c>
      <c r="Q16" s="62">
        <v>8.7492424300000002E-4</v>
      </c>
    </row>
    <row r="17" spans="2:17" ht="12.75" customHeight="1" x14ac:dyDescent="0.2">
      <c r="B17" s="58" t="s">
        <v>2121</v>
      </c>
      <c r="C17" s="55" t="s">
        <v>2460</v>
      </c>
      <c r="D17" s="55" t="s">
        <v>2460</v>
      </c>
      <c r="E17" s="55" t="s">
        <v>2460</v>
      </c>
      <c r="F17" s="55" t="s">
        <v>2460</v>
      </c>
      <c r="G17" s="55" t="s">
        <v>2460</v>
      </c>
      <c r="H17" s="55" t="s">
        <v>2460</v>
      </c>
      <c r="I17" s="55" t="s">
        <v>2460</v>
      </c>
      <c r="J17" s="55" t="s">
        <v>2460</v>
      </c>
      <c r="K17" s="55" t="s">
        <v>2460</v>
      </c>
      <c r="L17" s="55" t="s">
        <v>2460</v>
      </c>
      <c r="M17" s="55" t="s">
        <v>2460</v>
      </c>
      <c r="N17" s="55" t="s">
        <v>2460</v>
      </c>
      <c r="O17" s="55" t="s">
        <v>2460</v>
      </c>
      <c r="P17" s="55" t="s">
        <v>2460</v>
      </c>
      <c r="Q17" s="69" t="s">
        <v>2460</v>
      </c>
    </row>
    <row r="18" spans="2:17" ht="12.75" customHeight="1" x14ac:dyDescent="0.2">
      <c r="B18" s="58" t="s">
        <v>2122</v>
      </c>
      <c r="C18" s="55" t="s">
        <v>2460</v>
      </c>
      <c r="D18" s="55" t="s">
        <v>2460</v>
      </c>
      <c r="E18" s="55" t="s">
        <v>2460</v>
      </c>
      <c r="F18" s="55" t="s">
        <v>2460</v>
      </c>
      <c r="G18" s="55" t="s">
        <v>2460</v>
      </c>
      <c r="H18" s="55" t="s">
        <v>2460</v>
      </c>
      <c r="I18" s="55" t="s">
        <v>2460</v>
      </c>
      <c r="J18" s="55" t="s">
        <v>2460</v>
      </c>
      <c r="K18" s="55" t="s">
        <v>2460</v>
      </c>
      <c r="L18" s="55" t="s">
        <v>2460</v>
      </c>
      <c r="M18" s="55" t="s">
        <v>2460</v>
      </c>
      <c r="N18" s="55" t="s">
        <v>2460</v>
      </c>
      <c r="O18" s="55" t="s">
        <v>2460</v>
      </c>
      <c r="P18" s="55" t="s">
        <v>2460</v>
      </c>
      <c r="Q18" s="69" t="s">
        <v>2460</v>
      </c>
    </row>
    <row r="19" spans="2:17" ht="12.75" customHeight="1" x14ac:dyDescent="0.2">
      <c r="B19" s="58" t="s">
        <v>2123</v>
      </c>
      <c r="C19" s="55" t="s">
        <v>2460</v>
      </c>
      <c r="D19" s="55" t="s">
        <v>2460</v>
      </c>
      <c r="E19" s="55" t="s">
        <v>2460</v>
      </c>
      <c r="F19" s="55" t="s">
        <v>2460</v>
      </c>
      <c r="G19" s="55" t="s">
        <v>2460</v>
      </c>
      <c r="H19" s="55" t="s">
        <v>2460</v>
      </c>
      <c r="I19" s="55" t="s">
        <v>2460</v>
      </c>
      <c r="J19" s="55" t="s">
        <v>2460</v>
      </c>
      <c r="K19" s="55" t="s">
        <v>2460</v>
      </c>
      <c r="L19" s="55" t="s">
        <v>2460</v>
      </c>
      <c r="M19" s="55" t="s">
        <v>2460</v>
      </c>
      <c r="N19" s="55" t="s">
        <v>2460</v>
      </c>
      <c r="O19" s="55" t="s">
        <v>2460</v>
      </c>
      <c r="P19" s="55" t="s">
        <v>2460</v>
      </c>
      <c r="Q19" s="69" t="s">
        <v>2460</v>
      </c>
    </row>
    <row r="20" spans="2:17" ht="12.75" customHeight="1" x14ac:dyDescent="0.2">
      <c r="B20" s="58" t="s">
        <v>2124</v>
      </c>
      <c r="C20" s="55" t="s">
        <v>2460</v>
      </c>
      <c r="D20" s="55" t="s">
        <v>2460</v>
      </c>
      <c r="E20" s="55" t="s">
        <v>2460</v>
      </c>
      <c r="F20" s="55" t="s">
        <v>2460</v>
      </c>
      <c r="G20" s="55" t="s">
        <v>2460</v>
      </c>
      <c r="H20" s="55" t="s">
        <v>2460</v>
      </c>
      <c r="I20" s="55" t="s">
        <v>2460</v>
      </c>
      <c r="J20" s="55" t="s">
        <v>2460</v>
      </c>
      <c r="K20" s="55" t="s">
        <v>2460</v>
      </c>
      <c r="L20" s="55" t="s">
        <v>2460</v>
      </c>
      <c r="M20" s="55" t="s">
        <v>2460</v>
      </c>
      <c r="N20" s="55" t="s">
        <v>2460</v>
      </c>
      <c r="O20" s="55" t="s">
        <v>2460</v>
      </c>
      <c r="P20" s="55" t="s">
        <v>2460</v>
      </c>
      <c r="Q20" s="69" t="s">
        <v>2460</v>
      </c>
    </row>
    <row r="21" spans="2:17" ht="12.75" customHeight="1" x14ac:dyDescent="0.2">
      <c r="B21" s="58" t="s">
        <v>2125</v>
      </c>
      <c r="C21" s="55" t="s">
        <v>2460</v>
      </c>
      <c r="D21" s="55" t="s">
        <v>2460</v>
      </c>
      <c r="E21" s="55" t="s">
        <v>2460</v>
      </c>
      <c r="F21" s="55" t="s">
        <v>2460</v>
      </c>
      <c r="G21" s="55" t="s">
        <v>2460</v>
      </c>
      <c r="H21" s="55" t="s">
        <v>2460</v>
      </c>
      <c r="I21" s="55" t="s">
        <v>2460</v>
      </c>
      <c r="J21" s="55" t="s">
        <v>2460</v>
      </c>
      <c r="K21" s="55" t="s">
        <v>2460</v>
      </c>
      <c r="L21" s="55" t="s">
        <v>2460</v>
      </c>
      <c r="M21" s="55" t="s">
        <v>2460</v>
      </c>
      <c r="N21" s="55" t="s">
        <v>2460</v>
      </c>
      <c r="O21" s="55" t="s">
        <v>2460</v>
      </c>
      <c r="P21" s="55" t="s">
        <v>2460</v>
      </c>
      <c r="Q21" s="69" t="s">
        <v>2460</v>
      </c>
    </row>
    <row r="22" spans="2:17" ht="12.75" customHeight="1" x14ac:dyDescent="0.2">
      <c r="B22" s="58" t="s">
        <v>2126</v>
      </c>
      <c r="C22" s="55" t="s">
        <v>2460</v>
      </c>
      <c r="D22" s="55" t="s">
        <v>2460</v>
      </c>
      <c r="E22" s="55" t="s">
        <v>2460</v>
      </c>
      <c r="F22" s="55" t="s">
        <v>2460</v>
      </c>
      <c r="G22" s="55" t="s">
        <v>2460</v>
      </c>
      <c r="H22" s="29">
        <v>1.71</v>
      </c>
      <c r="I22" s="55" t="s">
        <v>2460</v>
      </c>
      <c r="J22" s="55" t="s">
        <v>2460</v>
      </c>
      <c r="K22" s="55" t="s">
        <v>2460</v>
      </c>
      <c r="L22" s="55" t="s">
        <v>2460</v>
      </c>
      <c r="M22" s="55" t="s">
        <v>2460</v>
      </c>
      <c r="N22" s="23">
        <v>554.60456999999997</v>
      </c>
      <c r="O22" s="55" t="s">
        <v>2460</v>
      </c>
      <c r="P22" s="20">
        <v>1</v>
      </c>
      <c r="Q22" s="62">
        <v>8.7492424300000002E-4</v>
      </c>
    </row>
    <row r="23" spans="2:17" ht="12.75" customHeight="1" x14ac:dyDescent="0.2">
      <c r="B23" s="58" t="s">
        <v>2127</v>
      </c>
      <c r="C23" s="55" t="s">
        <v>2460</v>
      </c>
      <c r="D23" s="55" t="s">
        <v>2460</v>
      </c>
      <c r="E23" s="55" t="s">
        <v>2460</v>
      </c>
      <c r="F23" s="55" t="s">
        <v>2460</v>
      </c>
      <c r="G23" s="55" t="s">
        <v>2460</v>
      </c>
      <c r="H23" s="29">
        <v>1.71</v>
      </c>
      <c r="I23" s="55" t="s">
        <v>2460</v>
      </c>
      <c r="J23" s="55" t="s">
        <v>2460</v>
      </c>
      <c r="K23" s="55" t="s">
        <v>2460</v>
      </c>
      <c r="L23" s="55" t="s">
        <v>2460</v>
      </c>
      <c r="M23" s="55" t="s">
        <v>2460</v>
      </c>
      <c r="N23" s="23">
        <v>554.60456999999997</v>
      </c>
      <c r="O23" s="55" t="s">
        <v>2460</v>
      </c>
      <c r="P23" s="20">
        <v>1</v>
      </c>
      <c r="Q23" s="62">
        <v>8.7492424300000002E-4</v>
      </c>
    </row>
    <row r="24" spans="2:17" ht="12.75" customHeight="1" x14ac:dyDescent="0.2">
      <c r="B24" s="58" t="s">
        <v>2128</v>
      </c>
      <c r="C24" s="55" t="s">
        <v>2460</v>
      </c>
      <c r="D24" s="55" t="s">
        <v>2460</v>
      </c>
      <c r="E24" s="55" t="s">
        <v>2460</v>
      </c>
      <c r="F24" s="55" t="s">
        <v>2460</v>
      </c>
      <c r="G24" s="55" t="s">
        <v>2460</v>
      </c>
      <c r="H24" s="29">
        <v>0</v>
      </c>
      <c r="I24" s="55" t="s">
        <v>2460</v>
      </c>
      <c r="J24" s="55" t="s">
        <v>2460</v>
      </c>
      <c r="K24" s="55" t="s">
        <v>2460</v>
      </c>
      <c r="L24" s="55" t="s">
        <v>2460</v>
      </c>
      <c r="M24" s="55" t="s">
        <v>2460</v>
      </c>
      <c r="N24" s="23">
        <v>554.60456999999997</v>
      </c>
      <c r="O24" s="55" t="s">
        <v>2460</v>
      </c>
      <c r="P24" s="20">
        <v>1</v>
      </c>
      <c r="Q24" s="62">
        <v>8.7492424300000002E-4</v>
      </c>
    </row>
    <row r="25" spans="2:17" ht="12.75" customHeight="1" x14ac:dyDescent="0.2">
      <c r="B25" s="59" t="s">
        <v>2129</v>
      </c>
      <c r="C25" s="14" t="s">
        <v>2130</v>
      </c>
      <c r="D25" s="27">
        <v>70136</v>
      </c>
      <c r="E25" s="14" t="s">
        <v>229</v>
      </c>
      <c r="F25" s="14" t="s">
        <v>230</v>
      </c>
      <c r="G25" s="55" t="s">
        <v>2460</v>
      </c>
      <c r="H25" s="25">
        <v>1.71</v>
      </c>
      <c r="I25" s="14" t="s">
        <v>50</v>
      </c>
      <c r="J25" s="13">
        <v>0</v>
      </c>
      <c r="K25" s="13">
        <v>3.2500000000000001E-2</v>
      </c>
      <c r="L25" s="24">
        <v>150000</v>
      </c>
      <c r="M25" s="24">
        <v>101.94</v>
      </c>
      <c r="N25" s="24">
        <v>554.60456999999997</v>
      </c>
      <c r="O25" s="13">
        <v>1.2500000000000001E-2</v>
      </c>
      <c r="P25" s="13">
        <v>1</v>
      </c>
      <c r="Q25" s="63">
        <v>8.7492424300000002E-4</v>
      </c>
    </row>
    <row r="26" spans="2:17" ht="12.75" customHeight="1" x14ac:dyDescent="0.2">
      <c r="B26" s="58" t="s">
        <v>2131</v>
      </c>
      <c r="C26" s="55" t="s">
        <v>2460</v>
      </c>
      <c r="D26" s="55" t="s">
        <v>2460</v>
      </c>
      <c r="E26" s="55" t="s">
        <v>2460</v>
      </c>
      <c r="F26" s="55" t="s">
        <v>2460</v>
      </c>
      <c r="G26" s="55" t="s">
        <v>2460</v>
      </c>
      <c r="H26" s="55" t="s">
        <v>2460</v>
      </c>
      <c r="I26" s="55" t="s">
        <v>2460</v>
      </c>
      <c r="J26" s="55" t="s">
        <v>2460</v>
      </c>
      <c r="K26" s="55" t="s">
        <v>2460</v>
      </c>
      <c r="L26" s="55" t="s">
        <v>2460</v>
      </c>
      <c r="M26" s="55" t="s">
        <v>2460</v>
      </c>
      <c r="N26" s="55" t="s">
        <v>2460</v>
      </c>
      <c r="O26" s="55" t="s">
        <v>2460</v>
      </c>
      <c r="P26" s="55" t="s">
        <v>2460</v>
      </c>
      <c r="Q26" s="69" t="s">
        <v>2460</v>
      </c>
    </row>
    <row r="27" spans="2:17" ht="12.75" customHeight="1" x14ac:dyDescent="0.2">
      <c r="B27" s="58" t="s">
        <v>2132</v>
      </c>
      <c r="C27" s="55" t="s">
        <v>2460</v>
      </c>
      <c r="D27" s="55" t="s">
        <v>2460</v>
      </c>
      <c r="E27" s="55" t="s">
        <v>2460</v>
      </c>
      <c r="F27" s="55" t="s">
        <v>2460</v>
      </c>
      <c r="G27" s="55" t="s">
        <v>2460</v>
      </c>
      <c r="H27" s="29">
        <v>0</v>
      </c>
      <c r="I27" s="55" t="s">
        <v>2460</v>
      </c>
      <c r="J27" s="55" t="s">
        <v>2460</v>
      </c>
      <c r="K27" s="55" t="s">
        <v>2460</v>
      </c>
      <c r="L27" s="55" t="s">
        <v>2460</v>
      </c>
      <c r="M27" s="55" t="s">
        <v>2460</v>
      </c>
      <c r="N27" s="55" t="s">
        <v>2460</v>
      </c>
      <c r="O27" s="55" t="s">
        <v>2460</v>
      </c>
      <c r="P27" s="20">
        <v>1</v>
      </c>
      <c r="Q27" s="62">
        <v>8.7492424300000002E-4</v>
      </c>
    </row>
    <row r="28" spans="2:17" ht="12.75" customHeight="1" x14ac:dyDescent="0.2">
      <c r="B28" s="58" t="s">
        <v>2133</v>
      </c>
      <c r="C28" s="55" t="s">
        <v>2460</v>
      </c>
      <c r="D28" s="55" t="s">
        <v>2460</v>
      </c>
      <c r="E28" s="55" t="s">
        <v>2460</v>
      </c>
      <c r="F28" s="55" t="s">
        <v>2460</v>
      </c>
      <c r="G28" s="55" t="s">
        <v>2460</v>
      </c>
      <c r="H28" s="55" t="s">
        <v>2460</v>
      </c>
      <c r="I28" s="55" t="s">
        <v>2460</v>
      </c>
      <c r="J28" s="55" t="s">
        <v>2460</v>
      </c>
      <c r="K28" s="55" t="s">
        <v>2460</v>
      </c>
      <c r="L28" s="55" t="s">
        <v>2460</v>
      </c>
      <c r="M28" s="55" t="s">
        <v>2460</v>
      </c>
      <c r="N28" s="55" t="s">
        <v>2460</v>
      </c>
      <c r="O28" s="55" t="s">
        <v>2460</v>
      </c>
      <c r="P28" s="55" t="s">
        <v>2460</v>
      </c>
      <c r="Q28" s="69" t="s">
        <v>2460</v>
      </c>
    </row>
    <row r="29" spans="2:17" ht="12.75" customHeight="1" x14ac:dyDescent="0.2">
      <c r="B29" s="58" t="s">
        <v>2134</v>
      </c>
      <c r="C29" s="55" t="s">
        <v>2460</v>
      </c>
      <c r="D29" s="55" t="s">
        <v>2460</v>
      </c>
      <c r="E29" s="55" t="s">
        <v>2460</v>
      </c>
      <c r="F29" s="55" t="s">
        <v>2460</v>
      </c>
      <c r="G29" s="55" t="s">
        <v>2460</v>
      </c>
      <c r="H29" s="55" t="s">
        <v>2460</v>
      </c>
      <c r="I29" s="55" t="s">
        <v>2460</v>
      </c>
      <c r="J29" s="55" t="s">
        <v>2460</v>
      </c>
      <c r="K29" s="55" t="s">
        <v>2460</v>
      </c>
      <c r="L29" s="55" t="s">
        <v>2460</v>
      </c>
      <c r="M29" s="55" t="s">
        <v>2460</v>
      </c>
      <c r="N29" s="55" t="s">
        <v>2460</v>
      </c>
      <c r="O29" s="55" t="s">
        <v>2460</v>
      </c>
      <c r="P29" s="55" t="s">
        <v>2460</v>
      </c>
      <c r="Q29" s="69" t="s">
        <v>2460</v>
      </c>
    </row>
    <row r="30" spans="2:17" ht="12.75" customHeight="1" x14ac:dyDescent="0.2">
      <c r="B30" s="58" t="s">
        <v>2135</v>
      </c>
      <c r="C30" s="55" t="s">
        <v>2460</v>
      </c>
      <c r="D30" s="55" t="s">
        <v>2460</v>
      </c>
      <c r="E30" s="55" t="s">
        <v>2460</v>
      </c>
      <c r="F30" s="55" t="s">
        <v>2460</v>
      </c>
      <c r="G30" s="55" t="s">
        <v>2460</v>
      </c>
      <c r="H30" s="55" t="s">
        <v>2460</v>
      </c>
      <c r="I30" s="55" t="s">
        <v>2460</v>
      </c>
      <c r="J30" s="55" t="s">
        <v>2460</v>
      </c>
      <c r="K30" s="55" t="s">
        <v>2460</v>
      </c>
      <c r="L30" s="55" t="s">
        <v>2460</v>
      </c>
      <c r="M30" s="55" t="s">
        <v>2460</v>
      </c>
      <c r="N30" s="55" t="s">
        <v>2460</v>
      </c>
      <c r="O30" s="55" t="s">
        <v>2460</v>
      </c>
      <c r="P30" s="55" t="s">
        <v>2460</v>
      </c>
      <c r="Q30" s="69" t="s">
        <v>2460</v>
      </c>
    </row>
    <row r="31" spans="2:17" ht="12.75" customHeight="1" thickBot="1" x14ac:dyDescent="0.25">
      <c r="B31" s="58" t="s">
        <v>2136</v>
      </c>
      <c r="C31" s="55" t="s">
        <v>2460</v>
      </c>
      <c r="D31" s="55" t="s">
        <v>2460</v>
      </c>
      <c r="E31" s="55" t="s">
        <v>2460</v>
      </c>
      <c r="F31" s="55" t="s">
        <v>2460</v>
      </c>
      <c r="G31" s="55" t="s">
        <v>2460</v>
      </c>
      <c r="H31" s="55" t="s">
        <v>2460</v>
      </c>
      <c r="I31" s="55" t="s">
        <v>2460</v>
      </c>
      <c r="J31" s="55" t="s">
        <v>2460</v>
      </c>
      <c r="K31" s="55" t="s">
        <v>2460</v>
      </c>
      <c r="L31" s="55" t="s">
        <v>2460</v>
      </c>
      <c r="M31" s="55" t="s">
        <v>2460</v>
      </c>
      <c r="N31" s="55" t="s">
        <v>2460</v>
      </c>
      <c r="O31" s="55" t="s">
        <v>2460</v>
      </c>
      <c r="P31" s="55" t="s">
        <v>2460</v>
      </c>
      <c r="Q31" s="69" t="s">
        <v>2460</v>
      </c>
    </row>
    <row r="32" spans="2:17" ht="12.75" customHeight="1" x14ac:dyDescent="0.2">
      <c r="B32" s="65" t="s">
        <v>2137</v>
      </c>
      <c r="C32" s="70" t="s">
        <v>2460</v>
      </c>
      <c r="D32" s="70" t="s">
        <v>2460</v>
      </c>
      <c r="E32" s="70" t="s">
        <v>2460</v>
      </c>
      <c r="F32" s="70" t="s">
        <v>2460</v>
      </c>
      <c r="G32" s="70" t="s">
        <v>2460</v>
      </c>
      <c r="H32" s="70" t="s">
        <v>2460</v>
      </c>
      <c r="I32" s="70" t="s">
        <v>2460</v>
      </c>
      <c r="J32" s="70" t="s">
        <v>2460</v>
      </c>
      <c r="K32" s="70" t="s">
        <v>2460</v>
      </c>
      <c r="L32" s="70" t="s">
        <v>2460</v>
      </c>
      <c r="M32" s="70" t="s">
        <v>2460</v>
      </c>
      <c r="N32" s="70" t="s">
        <v>2460</v>
      </c>
      <c r="O32" s="70" t="s">
        <v>2460</v>
      </c>
      <c r="P32" s="70" t="s">
        <v>2460</v>
      </c>
      <c r="Q32" s="71" t="s">
        <v>2460</v>
      </c>
    </row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Z10000"/>
  <sheetViews>
    <sheetView rightToLeft="1" topLeftCell="K1" workbookViewId="0">
      <selection activeCell="S1" sqref="S1:XFD1048576"/>
    </sheetView>
  </sheetViews>
  <sheetFormatPr defaultColWidth="0" defaultRowHeight="12.75" customHeight="1" zeroHeight="1" x14ac:dyDescent="0.2"/>
  <cols>
    <col min="1" max="1" width="9.140625" customWidth="1"/>
    <col min="2" max="2" width="40.28515625" bestFit="1" customWidth="1"/>
    <col min="3" max="3" width="38.140625" bestFit="1" customWidth="1"/>
    <col min="4" max="4" width="10.85546875" customWidth="1"/>
    <col min="5" max="5" width="27" bestFit="1" customWidth="1"/>
    <col min="6" max="6" width="10.85546875" customWidth="1"/>
    <col min="7" max="7" width="12.85546875" bestFit="1" customWidth="1"/>
    <col min="8" max="9" width="10.85546875" customWidth="1"/>
    <col min="10" max="10" width="25" bestFit="1" customWidth="1"/>
    <col min="11" max="11" width="13.28515625" bestFit="1" customWidth="1"/>
    <col min="12" max="12" width="18.140625" bestFit="1" customWidth="1"/>
    <col min="13" max="13" width="13.28515625" bestFit="1" customWidth="1"/>
    <col min="14" max="16" width="12" customWidth="1"/>
    <col min="17" max="17" width="25.28515625" bestFit="1" customWidth="1"/>
    <col min="18" max="18" width="22.85546875" bestFit="1" customWidth="1"/>
    <col min="53" max="16384" width="9.140625" hidden="1"/>
  </cols>
  <sheetData>
    <row r="1" spans="2:18" ht="12.75" customHeight="1" x14ac:dyDescent="0.2">
      <c r="B1" s="1" t="s">
        <v>69</v>
      </c>
      <c r="C1" s="1" t="s">
        <v>1</v>
      </c>
    </row>
    <row r="2" spans="2:18" ht="12.75" customHeight="1" x14ac:dyDescent="0.2">
      <c r="B2" s="1" t="s">
        <v>2</v>
      </c>
      <c r="C2" s="1" t="s">
        <v>3</v>
      </c>
    </row>
    <row r="3" spans="2:18" ht="12.75" customHeight="1" x14ac:dyDescent="0.2">
      <c r="B3" s="1" t="s">
        <v>4</v>
      </c>
      <c r="C3" s="1" t="s">
        <v>5</v>
      </c>
    </row>
    <row r="4" spans="2:18" ht="12.75" customHeight="1" x14ac:dyDescent="0.2">
      <c r="B4" s="1" t="s">
        <v>6</v>
      </c>
      <c r="C4" s="2">
        <v>12957</v>
      </c>
    </row>
    <row r="5" spans="2:18" ht="12.75" customHeight="1" x14ac:dyDescent="0.2"/>
    <row r="6" spans="2:18" ht="12.75" customHeight="1" thickBot="1" x14ac:dyDescent="0.25">
      <c r="B6" s="64" t="s">
        <v>2138</v>
      </c>
      <c r="C6" s="66" t="s">
        <v>2460</v>
      </c>
      <c r="D6" s="66" t="s">
        <v>2461</v>
      </c>
      <c r="E6" s="66" t="s">
        <v>2462</v>
      </c>
      <c r="F6" s="66" t="s">
        <v>2463</v>
      </c>
      <c r="G6" s="66" t="s">
        <v>2464</v>
      </c>
      <c r="H6" s="66" t="s">
        <v>2465</v>
      </c>
      <c r="I6" s="66" t="s">
        <v>2466</v>
      </c>
      <c r="J6" s="66" t="s">
        <v>2467</v>
      </c>
      <c r="K6" s="66" t="s">
        <v>2468</v>
      </c>
      <c r="L6" s="66" t="s">
        <v>2469</v>
      </c>
      <c r="M6" s="66" t="s">
        <v>2470</v>
      </c>
      <c r="N6" s="66" t="s">
        <v>2471</v>
      </c>
      <c r="O6" s="66" t="s">
        <v>2472</v>
      </c>
      <c r="P6" s="66" t="s">
        <v>2473</v>
      </c>
      <c r="Q6" s="66" t="s">
        <v>2474</v>
      </c>
      <c r="R6" s="66" t="s">
        <v>2475</v>
      </c>
    </row>
    <row r="7" spans="2:18" ht="12.75" customHeight="1" thickBot="1" x14ac:dyDescent="0.25">
      <c r="B7" s="89" t="s">
        <v>2139</v>
      </c>
      <c r="C7" s="78" t="s">
        <v>2460</v>
      </c>
      <c r="D7" s="78" t="s">
        <v>2460</v>
      </c>
      <c r="E7" s="78" t="s">
        <v>2460</v>
      </c>
      <c r="F7" s="78" t="s">
        <v>2460</v>
      </c>
      <c r="G7" s="78" t="s">
        <v>2460</v>
      </c>
      <c r="H7" s="78" t="s">
        <v>2460</v>
      </c>
      <c r="I7" s="78" t="s">
        <v>2460</v>
      </c>
      <c r="J7" s="78" t="s">
        <v>2460</v>
      </c>
      <c r="K7" s="78" t="s">
        <v>2460</v>
      </c>
      <c r="L7" s="78" t="s">
        <v>2460</v>
      </c>
      <c r="M7" s="78" t="s">
        <v>2460</v>
      </c>
      <c r="N7" s="78" t="s">
        <v>2460</v>
      </c>
      <c r="O7" s="78" t="s">
        <v>2460</v>
      </c>
      <c r="P7" s="78" t="s">
        <v>2460</v>
      </c>
      <c r="Q7" s="78" t="s">
        <v>2460</v>
      </c>
      <c r="R7" s="78" t="s">
        <v>2460</v>
      </c>
    </row>
    <row r="8" spans="2:18" ht="12.75" customHeight="1" x14ac:dyDescent="0.2">
      <c r="B8" s="57" t="s">
        <v>71</v>
      </c>
      <c r="C8" s="4" t="s">
        <v>2140</v>
      </c>
      <c r="D8" s="4" t="s">
        <v>72</v>
      </c>
      <c r="E8" s="4" t="s">
        <v>73</v>
      </c>
      <c r="F8" s="4" t="s">
        <v>74</v>
      </c>
      <c r="G8" s="4" t="s">
        <v>137</v>
      </c>
      <c r="H8" s="4" t="s">
        <v>75</v>
      </c>
      <c r="I8" s="4" t="s">
        <v>138</v>
      </c>
      <c r="J8" s="4" t="s">
        <v>2141</v>
      </c>
      <c r="K8" s="4" t="s">
        <v>76</v>
      </c>
      <c r="L8" s="4" t="s">
        <v>2142</v>
      </c>
      <c r="M8" s="4" t="s">
        <v>237</v>
      </c>
      <c r="N8" s="4" t="s">
        <v>139</v>
      </c>
      <c r="O8" s="4" t="s">
        <v>140</v>
      </c>
      <c r="P8" s="4" t="s">
        <v>9</v>
      </c>
      <c r="Q8" s="4" t="s">
        <v>80</v>
      </c>
      <c r="R8" s="60" t="s">
        <v>218</v>
      </c>
    </row>
    <row r="9" spans="2:18" ht="12.75" customHeight="1" x14ac:dyDescent="0.2">
      <c r="B9" s="68" t="s">
        <v>2460</v>
      </c>
      <c r="C9" s="54" t="s">
        <v>2460</v>
      </c>
      <c r="D9" s="54" t="s">
        <v>2460</v>
      </c>
      <c r="E9" s="54" t="s">
        <v>2460</v>
      </c>
      <c r="F9" s="54" t="s">
        <v>2460</v>
      </c>
      <c r="G9" s="6" t="s">
        <v>144</v>
      </c>
      <c r="H9" s="54" t="s">
        <v>2460</v>
      </c>
      <c r="I9" s="6" t="s">
        <v>145</v>
      </c>
      <c r="J9" s="54" t="s">
        <v>2460</v>
      </c>
      <c r="K9" s="54" t="s">
        <v>2460</v>
      </c>
      <c r="L9" s="6" t="s">
        <v>12</v>
      </c>
      <c r="M9" s="6" t="s">
        <v>12</v>
      </c>
      <c r="N9" s="6" t="s">
        <v>146</v>
      </c>
      <c r="O9" s="6" t="s">
        <v>147</v>
      </c>
      <c r="P9" s="6" t="s">
        <v>11</v>
      </c>
      <c r="Q9" s="6" t="s">
        <v>12</v>
      </c>
      <c r="R9" s="61" t="s">
        <v>12</v>
      </c>
    </row>
    <row r="10" spans="2:18" ht="12.75" customHeight="1" x14ac:dyDescent="0.2">
      <c r="B10" s="68" t="s">
        <v>2460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  <c r="Q10" s="6" t="s">
        <v>152</v>
      </c>
      <c r="R10" s="61" t="s">
        <v>153</v>
      </c>
    </row>
    <row r="11" spans="2:18" ht="12.75" customHeight="1" x14ac:dyDescent="0.2">
      <c r="B11" s="58" t="s">
        <v>2143</v>
      </c>
      <c r="C11" s="55" t="s">
        <v>2460</v>
      </c>
      <c r="D11" s="55" t="s">
        <v>2460</v>
      </c>
      <c r="E11" s="55" t="s">
        <v>2460</v>
      </c>
      <c r="F11" s="55" t="s">
        <v>2460</v>
      </c>
      <c r="G11" s="55" t="s">
        <v>2460</v>
      </c>
      <c r="H11" s="55" t="s">
        <v>2460</v>
      </c>
      <c r="I11" s="23">
        <v>2.9298344539230001</v>
      </c>
      <c r="J11" s="55" t="s">
        <v>2460</v>
      </c>
      <c r="K11" s="55" t="s">
        <v>2460</v>
      </c>
      <c r="L11" s="55" t="s">
        <v>2460</v>
      </c>
      <c r="M11" s="55" t="s">
        <v>2460</v>
      </c>
      <c r="N11" s="55" t="s">
        <v>2460</v>
      </c>
      <c r="O11" s="55" t="s">
        <v>2460</v>
      </c>
      <c r="P11" s="23">
        <v>27412.096880000001</v>
      </c>
      <c r="Q11" s="20">
        <v>1</v>
      </c>
      <c r="R11" s="62">
        <v>4.3244339175E-2</v>
      </c>
    </row>
    <row r="12" spans="2:18" ht="12.75" customHeight="1" x14ac:dyDescent="0.2">
      <c r="B12" s="58" t="s">
        <v>2144</v>
      </c>
      <c r="C12" s="55" t="s">
        <v>2460</v>
      </c>
      <c r="D12" s="55" t="s">
        <v>2460</v>
      </c>
      <c r="E12" s="55" t="s">
        <v>2460</v>
      </c>
      <c r="F12" s="55" t="s">
        <v>2460</v>
      </c>
      <c r="G12" s="55" t="s">
        <v>2460</v>
      </c>
      <c r="H12" s="55" t="s">
        <v>2460</v>
      </c>
      <c r="I12" s="23">
        <v>3.247125315706</v>
      </c>
      <c r="J12" s="55" t="s">
        <v>2460</v>
      </c>
      <c r="K12" s="55" t="s">
        <v>2460</v>
      </c>
      <c r="L12" s="55" t="s">
        <v>2460</v>
      </c>
      <c r="M12" s="55" t="s">
        <v>2460</v>
      </c>
      <c r="N12" s="55" t="s">
        <v>2460</v>
      </c>
      <c r="O12" s="55" t="s">
        <v>2460</v>
      </c>
      <c r="P12" s="23">
        <v>15793.024090000001</v>
      </c>
      <c r="Q12" s="20">
        <v>0.57613338224800004</v>
      </c>
      <c r="R12" s="62">
        <v>2.4914507392000001E-2</v>
      </c>
    </row>
    <row r="13" spans="2:18" ht="12.75" customHeight="1" x14ac:dyDescent="0.2">
      <c r="B13" s="58" t="s">
        <v>2145</v>
      </c>
      <c r="C13" s="55" t="s">
        <v>2460</v>
      </c>
      <c r="D13" s="55" t="s">
        <v>2460</v>
      </c>
      <c r="E13" s="55" t="s">
        <v>2460</v>
      </c>
      <c r="F13" s="55" t="s">
        <v>2460</v>
      </c>
      <c r="G13" s="55" t="s">
        <v>2460</v>
      </c>
      <c r="H13" s="55" t="s">
        <v>2460</v>
      </c>
      <c r="I13" s="28" t="s">
        <v>23</v>
      </c>
      <c r="J13" s="55" t="s">
        <v>2460</v>
      </c>
      <c r="K13" s="55" t="s">
        <v>2460</v>
      </c>
      <c r="L13" s="55" t="s">
        <v>2460</v>
      </c>
      <c r="M13" s="55" t="s">
        <v>2460</v>
      </c>
      <c r="N13" s="55" t="s">
        <v>2460</v>
      </c>
      <c r="O13" s="55" t="s">
        <v>2460</v>
      </c>
      <c r="P13" s="55" t="s">
        <v>2460</v>
      </c>
      <c r="Q13" s="55" t="s">
        <v>2460</v>
      </c>
      <c r="R13" s="69" t="s">
        <v>2460</v>
      </c>
    </row>
    <row r="14" spans="2:18" ht="12.75" customHeight="1" x14ac:dyDescent="0.2">
      <c r="B14" s="58" t="s">
        <v>2146</v>
      </c>
      <c r="C14" s="55" t="s">
        <v>2460</v>
      </c>
      <c r="D14" s="55" t="s">
        <v>2460</v>
      </c>
      <c r="E14" s="55" t="s">
        <v>2460</v>
      </c>
      <c r="F14" s="55" t="s">
        <v>2460</v>
      </c>
      <c r="G14" s="55" t="s">
        <v>2460</v>
      </c>
      <c r="H14" s="55" t="s">
        <v>2460</v>
      </c>
      <c r="I14" s="23">
        <v>3.7828991996929999</v>
      </c>
      <c r="J14" s="55" t="s">
        <v>2460</v>
      </c>
      <c r="K14" s="55" t="s">
        <v>2460</v>
      </c>
      <c r="L14" s="55" t="s">
        <v>2460</v>
      </c>
      <c r="M14" s="55" t="s">
        <v>2460</v>
      </c>
      <c r="N14" s="55" t="s">
        <v>2460</v>
      </c>
      <c r="O14" s="55" t="s">
        <v>2460</v>
      </c>
      <c r="P14" s="23">
        <v>6035.3694299999997</v>
      </c>
      <c r="Q14" s="20">
        <v>0.22017175323800001</v>
      </c>
      <c r="R14" s="62">
        <v>9.5211819730000001E-3</v>
      </c>
    </row>
    <row r="15" spans="2:18" ht="12.75" customHeight="1" x14ac:dyDescent="0.2">
      <c r="B15" s="59" t="s">
        <v>2406</v>
      </c>
      <c r="C15" s="14" t="s">
        <v>2147</v>
      </c>
      <c r="D15" s="22">
        <v>11020113</v>
      </c>
      <c r="E15" s="91" t="s">
        <v>2460</v>
      </c>
      <c r="F15" s="14" t="s">
        <v>229</v>
      </c>
      <c r="G15" s="55" t="s">
        <v>2460</v>
      </c>
      <c r="H15" s="14" t="s">
        <v>230</v>
      </c>
      <c r="I15" s="25">
        <v>1.45</v>
      </c>
      <c r="J15" s="14" t="s">
        <v>2019</v>
      </c>
      <c r="K15" s="14" t="s">
        <v>49</v>
      </c>
      <c r="L15" s="13">
        <v>6.5199999999999994E-2</v>
      </c>
      <c r="M15" s="13">
        <v>6.4500000000000002E-2</v>
      </c>
      <c r="N15" s="24">
        <v>671094.68</v>
      </c>
      <c r="O15" s="24">
        <v>100.74</v>
      </c>
      <c r="P15" s="24">
        <v>676.06078000000002</v>
      </c>
      <c r="Q15" s="13">
        <v>2.4662862638999999E-2</v>
      </c>
      <c r="R15" s="63">
        <v>1.066529196E-3</v>
      </c>
    </row>
    <row r="16" spans="2:18" ht="12.75" customHeight="1" x14ac:dyDescent="0.2">
      <c r="B16" s="59" t="s">
        <v>2425</v>
      </c>
      <c r="C16" s="14" t="s">
        <v>2147</v>
      </c>
      <c r="D16" s="22">
        <v>11020402</v>
      </c>
      <c r="E16" s="91" t="s">
        <v>2460</v>
      </c>
      <c r="F16" s="14" t="s">
        <v>229</v>
      </c>
      <c r="G16" s="55" t="s">
        <v>2460</v>
      </c>
      <c r="H16" s="14" t="s">
        <v>230</v>
      </c>
      <c r="I16" s="25">
        <v>1.45</v>
      </c>
      <c r="J16" s="14" t="s">
        <v>2019</v>
      </c>
      <c r="K16" s="14" t="s">
        <v>49</v>
      </c>
      <c r="L16" s="13">
        <v>6.5199999999999994E-2</v>
      </c>
      <c r="M16" s="13">
        <v>6.2399999999999997E-2</v>
      </c>
      <c r="N16" s="24">
        <v>170251.43</v>
      </c>
      <c r="O16" s="24">
        <v>101.03</v>
      </c>
      <c r="P16" s="24">
        <v>172.00502</v>
      </c>
      <c r="Q16" s="13">
        <v>6.2747852070000002E-3</v>
      </c>
      <c r="R16" s="63">
        <v>2.7134893900000002E-4</v>
      </c>
    </row>
    <row r="17" spans="2:18" ht="12.75" customHeight="1" x14ac:dyDescent="0.2">
      <c r="B17" s="59" t="s">
        <v>2447</v>
      </c>
      <c r="C17" s="14" t="s">
        <v>2147</v>
      </c>
      <c r="D17" s="22">
        <v>11020429</v>
      </c>
      <c r="E17" s="91" t="s">
        <v>2460</v>
      </c>
      <c r="F17" s="14" t="s">
        <v>229</v>
      </c>
      <c r="G17" s="55" t="s">
        <v>2460</v>
      </c>
      <c r="H17" s="14" t="s">
        <v>230</v>
      </c>
      <c r="I17" s="25">
        <v>1.42</v>
      </c>
      <c r="J17" s="14" t="s">
        <v>2019</v>
      </c>
      <c r="K17" s="14" t="s">
        <v>49</v>
      </c>
      <c r="L17" s="13">
        <v>6.5199999999999994E-2</v>
      </c>
      <c r="M17" s="13">
        <v>9.0800000000000006E-2</v>
      </c>
      <c r="N17" s="24">
        <v>143968.78</v>
      </c>
      <c r="O17" s="24">
        <v>100</v>
      </c>
      <c r="P17" s="24">
        <v>143.96878000000001</v>
      </c>
      <c r="Q17" s="13">
        <v>5.252016313E-3</v>
      </c>
      <c r="R17" s="63">
        <v>2.27119974E-4</v>
      </c>
    </row>
    <row r="18" spans="2:18" ht="12.75" customHeight="1" x14ac:dyDescent="0.2">
      <c r="B18" s="59" t="s">
        <v>2396</v>
      </c>
      <c r="C18" s="14" t="s">
        <v>2147</v>
      </c>
      <c r="D18" s="22">
        <v>11019931</v>
      </c>
      <c r="E18" s="91" t="s">
        <v>2460</v>
      </c>
      <c r="F18" s="14" t="s">
        <v>229</v>
      </c>
      <c r="G18" s="55" t="s">
        <v>2460</v>
      </c>
      <c r="H18" s="14" t="s">
        <v>230</v>
      </c>
      <c r="I18" s="25">
        <v>3.92</v>
      </c>
      <c r="J18" s="14" t="s">
        <v>2019</v>
      </c>
      <c r="K18" s="14" t="s">
        <v>49</v>
      </c>
      <c r="L18" s="13">
        <v>3.7999999999999999E-2</v>
      </c>
      <c r="M18" s="13">
        <v>0.1055</v>
      </c>
      <c r="N18" s="24">
        <v>198630.14</v>
      </c>
      <c r="O18" s="24">
        <v>96.89</v>
      </c>
      <c r="P18" s="24">
        <v>192.45274000000001</v>
      </c>
      <c r="Q18" s="13">
        <v>7.0207230340000003E-3</v>
      </c>
      <c r="R18" s="63">
        <v>3.03606528E-4</v>
      </c>
    </row>
    <row r="19" spans="2:18" ht="12.75" customHeight="1" x14ac:dyDescent="0.2">
      <c r="B19" s="59" t="s">
        <v>2342</v>
      </c>
      <c r="C19" s="14" t="s">
        <v>2147</v>
      </c>
      <c r="D19" s="22">
        <v>11019227</v>
      </c>
      <c r="E19" s="91" t="s">
        <v>2460</v>
      </c>
      <c r="F19" s="14" t="s">
        <v>229</v>
      </c>
      <c r="G19" s="55" t="s">
        <v>2460</v>
      </c>
      <c r="H19" s="14" t="s">
        <v>230</v>
      </c>
      <c r="I19" s="25">
        <v>5.42</v>
      </c>
      <c r="J19" s="14" t="s">
        <v>2019</v>
      </c>
      <c r="K19" s="14" t="s">
        <v>49</v>
      </c>
      <c r="L19" s="13">
        <v>3.7999999999999999E-2</v>
      </c>
      <c r="M19" s="13">
        <v>7.7600000000000002E-2</v>
      </c>
      <c r="N19" s="24">
        <v>2076606.58</v>
      </c>
      <c r="O19" s="24">
        <v>89.09</v>
      </c>
      <c r="P19" s="24">
        <v>1850.0488</v>
      </c>
      <c r="Q19" s="13">
        <v>6.7490232801E-2</v>
      </c>
      <c r="R19" s="63">
        <v>2.9185705180000002E-3</v>
      </c>
    </row>
    <row r="20" spans="2:18" ht="12.75" customHeight="1" x14ac:dyDescent="0.2">
      <c r="B20" s="59" t="s">
        <v>2343</v>
      </c>
      <c r="C20" s="14" t="s">
        <v>2147</v>
      </c>
      <c r="D20" s="22">
        <v>11019271</v>
      </c>
      <c r="E20" s="91" t="s">
        <v>2460</v>
      </c>
      <c r="F20" s="14" t="s">
        <v>229</v>
      </c>
      <c r="G20" s="55" t="s">
        <v>2460</v>
      </c>
      <c r="H20" s="14" t="s">
        <v>230</v>
      </c>
      <c r="I20" s="25">
        <v>5.42</v>
      </c>
      <c r="J20" s="14" t="s">
        <v>2019</v>
      </c>
      <c r="K20" s="14" t="s">
        <v>49</v>
      </c>
      <c r="L20" s="13">
        <v>3.7999999999999999E-2</v>
      </c>
      <c r="M20" s="13">
        <v>7.6799999999999993E-2</v>
      </c>
      <c r="N20" s="24">
        <v>74376.42</v>
      </c>
      <c r="O20" s="24">
        <v>89.43</v>
      </c>
      <c r="P20" s="24">
        <v>66.514830000000003</v>
      </c>
      <c r="Q20" s="13">
        <v>2.426477269E-3</v>
      </c>
      <c r="R20" s="63">
        <v>1.0493140600000001E-4</v>
      </c>
    </row>
    <row r="21" spans="2:18" ht="12.75" customHeight="1" x14ac:dyDescent="0.2">
      <c r="B21" s="59" t="s">
        <v>2344</v>
      </c>
      <c r="C21" s="14" t="s">
        <v>2147</v>
      </c>
      <c r="D21" s="22">
        <v>11019269</v>
      </c>
      <c r="E21" s="91" t="s">
        <v>2460</v>
      </c>
      <c r="F21" s="14" t="s">
        <v>229</v>
      </c>
      <c r="G21" s="55" t="s">
        <v>2460</v>
      </c>
      <c r="H21" s="14" t="s">
        <v>230</v>
      </c>
      <c r="I21" s="25">
        <v>5.42</v>
      </c>
      <c r="J21" s="14" t="s">
        <v>2019</v>
      </c>
      <c r="K21" s="14" t="s">
        <v>49</v>
      </c>
      <c r="L21" s="13">
        <v>3.7999999999999999E-2</v>
      </c>
      <c r="M21" s="13">
        <v>8.9899999999999994E-2</v>
      </c>
      <c r="N21" s="24">
        <v>286063.15000000002</v>
      </c>
      <c r="O21" s="24">
        <v>83.39</v>
      </c>
      <c r="P21" s="24">
        <v>238.54805999999999</v>
      </c>
      <c r="Q21" s="13">
        <v>8.7022915840000003E-3</v>
      </c>
      <c r="R21" s="63">
        <v>3.7632484800000001E-4</v>
      </c>
    </row>
    <row r="22" spans="2:18" ht="12.75" customHeight="1" x14ac:dyDescent="0.2">
      <c r="B22" s="59" t="s">
        <v>2349</v>
      </c>
      <c r="C22" s="14" t="s">
        <v>2147</v>
      </c>
      <c r="D22" s="22">
        <v>11019576</v>
      </c>
      <c r="E22" s="91" t="s">
        <v>2460</v>
      </c>
      <c r="F22" s="14" t="s">
        <v>229</v>
      </c>
      <c r="G22" s="55" t="s">
        <v>2460</v>
      </c>
      <c r="H22" s="14" t="s">
        <v>230</v>
      </c>
      <c r="I22" s="25">
        <v>5.42</v>
      </c>
      <c r="J22" s="14" t="s">
        <v>2019</v>
      </c>
      <c r="K22" s="14" t="s">
        <v>49</v>
      </c>
      <c r="L22" s="13">
        <v>3.7999999999999999E-2</v>
      </c>
      <c r="M22" s="13">
        <v>6.4899999999999999E-2</v>
      </c>
      <c r="N22" s="24">
        <v>1737569</v>
      </c>
      <c r="O22" s="24">
        <v>93.28</v>
      </c>
      <c r="P22" s="24">
        <v>1620.8043600000001</v>
      </c>
      <c r="Q22" s="13">
        <v>5.9127339548999999E-2</v>
      </c>
      <c r="R22" s="63">
        <v>2.5569227259999998E-3</v>
      </c>
    </row>
    <row r="23" spans="2:18" ht="12.75" customHeight="1" x14ac:dyDescent="0.2">
      <c r="B23" s="59" t="s">
        <v>2353</v>
      </c>
      <c r="C23" s="14" t="s">
        <v>2147</v>
      </c>
      <c r="D23" s="22">
        <v>11019588</v>
      </c>
      <c r="E23" s="91" t="s">
        <v>2460</v>
      </c>
      <c r="F23" s="14" t="s">
        <v>229</v>
      </c>
      <c r="G23" s="55" t="s">
        <v>2460</v>
      </c>
      <c r="H23" s="14" t="s">
        <v>230</v>
      </c>
      <c r="I23" s="14">
        <v>6.95</v>
      </c>
      <c r="J23" s="14" t="s">
        <v>2019</v>
      </c>
      <c r="K23" s="14" t="s">
        <v>49</v>
      </c>
      <c r="L23" s="13">
        <v>0</v>
      </c>
      <c r="M23" s="39">
        <v>0.1062</v>
      </c>
      <c r="N23" s="24">
        <v>937265.99</v>
      </c>
      <c r="O23" s="24">
        <v>99.03</v>
      </c>
      <c r="P23" s="24">
        <v>928.17451000000005</v>
      </c>
      <c r="Q23" s="13">
        <v>3.3860033184E-2</v>
      </c>
      <c r="R23" s="63">
        <v>1.4642547589999999E-3</v>
      </c>
    </row>
    <row r="24" spans="2:18" ht="12.75" customHeight="1" x14ac:dyDescent="0.2">
      <c r="B24" s="59" t="s">
        <v>2363</v>
      </c>
      <c r="C24" s="14" t="s">
        <v>2147</v>
      </c>
      <c r="D24" s="22">
        <v>11019897</v>
      </c>
      <c r="E24" s="91" t="s">
        <v>2460</v>
      </c>
      <c r="F24" s="14" t="s">
        <v>229</v>
      </c>
      <c r="G24" s="55" t="s">
        <v>2460</v>
      </c>
      <c r="H24" s="14" t="s">
        <v>230</v>
      </c>
      <c r="I24" s="14">
        <v>6.95</v>
      </c>
      <c r="J24" s="14" t="s">
        <v>2019</v>
      </c>
      <c r="K24" s="14" t="s">
        <v>49</v>
      </c>
      <c r="L24" s="13">
        <v>0</v>
      </c>
      <c r="M24" s="39">
        <v>0.1062</v>
      </c>
      <c r="N24" s="24">
        <v>114249.41</v>
      </c>
      <c r="O24" s="24">
        <v>99.87</v>
      </c>
      <c r="P24" s="24">
        <v>114.10089000000001</v>
      </c>
      <c r="Q24" s="13">
        <v>4.1624283789999999E-3</v>
      </c>
      <c r="R24" s="63">
        <v>1.8000146399999999E-4</v>
      </c>
    </row>
    <row r="25" spans="2:18" ht="12.75" customHeight="1" x14ac:dyDescent="0.2">
      <c r="B25" s="59" t="s">
        <v>2417</v>
      </c>
      <c r="C25" s="14" t="s">
        <v>2147</v>
      </c>
      <c r="D25" s="22">
        <v>11020126</v>
      </c>
      <c r="E25" s="91" t="s">
        <v>2460</v>
      </c>
      <c r="F25" s="14" t="s">
        <v>229</v>
      </c>
      <c r="G25" s="55" t="s">
        <v>2460</v>
      </c>
      <c r="H25" s="14" t="s">
        <v>230</v>
      </c>
      <c r="I25" s="25">
        <v>5.42</v>
      </c>
      <c r="J25" s="14" t="s">
        <v>2019</v>
      </c>
      <c r="K25" s="14" t="s">
        <v>49</v>
      </c>
      <c r="L25" s="13">
        <v>3.7999999999999999E-2</v>
      </c>
      <c r="M25" s="13">
        <v>3.7499999999999999E-2</v>
      </c>
      <c r="N25" s="24">
        <v>31784.79</v>
      </c>
      <c r="O25" s="24">
        <v>102.85</v>
      </c>
      <c r="P25" s="24">
        <v>32.690660000000001</v>
      </c>
      <c r="Q25" s="13">
        <v>1.192563273E-3</v>
      </c>
      <c r="R25" s="63">
        <v>5.1571610704842597E-5</v>
      </c>
    </row>
    <row r="26" spans="2:18" ht="12.75" customHeight="1" x14ac:dyDescent="0.2">
      <c r="B26" s="58" t="s">
        <v>2148</v>
      </c>
      <c r="C26" s="55" t="s">
        <v>2460</v>
      </c>
      <c r="D26" s="55" t="s">
        <v>2460</v>
      </c>
      <c r="E26" s="55" t="s">
        <v>2460</v>
      </c>
      <c r="F26" s="55" t="s">
        <v>2460</v>
      </c>
      <c r="G26" s="55" t="s">
        <v>2460</v>
      </c>
      <c r="H26" s="55" t="s">
        <v>2460</v>
      </c>
      <c r="I26" s="28" t="s">
        <v>23</v>
      </c>
      <c r="J26" s="55" t="s">
        <v>2460</v>
      </c>
      <c r="K26" s="55" t="s">
        <v>2460</v>
      </c>
      <c r="L26" s="55" t="s">
        <v>2460</v>
      </c>
      <c r="M26" s="55" t="s">
        <v>2460</v>
      </c>
      <c r="N26" s="55" t="s">
        <v>2460</v>
      </c>
      <c r="O26" s="55" t="s">
        <v>2460</v>
      </c>
      <c r="P26" s="55" t="s">
        <v>2460</v>
      </c>
      <c r="Q26" s="55" t="s">
        <v>2460</v>
      </c>
      <c r="R26" s="69" t="s">
        <v>2460</v>
      </c>
    </row>
    <row r="27" spans="2:18" ht="12.75" customHeight="1" x14ac:dyDescent="0.2">
      <c r="B27" s="58" t="s">
        <v>2149</v>
      </c>
      <c r="C27" s="55" t="s">
        <v>2460</v>
      </c>
      <c r="D27" s="55" t="s">
        <v>2460</v>
      </c>
      <c r="E27" s="55" t="s">
        <v>2460</v>
      </c>
      <c r="F27" s="55" t="s">
        <v>2460</v>
      </c>
      <c r="G27" s="55" t="s">
        <v>2460</v>
      </c>
      <c r="H27" s="55" t="s">
        <v>2460</v>
      </c>
      <c r="I27" s="23">
        <v>2.1173350523510002</v>
      </c>
      <c r="J27" s="55" t="s">
        <v>2460</v>
      </c>
      <c r="K27" s="55" t="s">
        <v>2460</v>
      </c>
      <c r="L27" s="55" t="s">
        <v>2460</v>
      </c>
      <c r="M27" s="55" t="s">
        <v>2460</v>
      </c>
      <c r="N27" s="55" t="s">
        <v>2460</v>
      </c>
      <c r="O27" s="55" t="s">
        <v>2460</v>
      </c>
      <c r="P27" s="23">
        <v>4591.37327</v>
      </c>
      <c r="Q27" s="20">
        <v>0.16749442007599999</v>
      </c>
      <c r="R27" s="62">
        <v>7.2431855110000002E-3</v>
      </c>
    </row>
    <row r="28" spans="2:18" ht="12.75" customHeight="1" x14ac:dyDescent="0.2">
      <c r="B28" s="59" t="s">
        <v>2429</v>
      </c>
      <c r="C28" s="14" t="s">
        <v>2147</v>
      </c>
      <c r="D28" s="22">
        <v>11020407</v>
      </c>
      <c r="E28" s="91" t="s">
        <v>2460</v>
      </c>
      <c r="F28" s="14" t="s">
        <v>229</v>
      </c>
      <c r="G28" s="55" t="s">
        <v>2460</v>
      </c>
      <c r="H28" s="14" t="s">
        <v>230</v>
      </c>
      <c r="I28" s="25">
        <v>5.37</v>
      </c>
      <c r="J28" s="14" t="s">
        <v>2019</v>
      </c>
      <c r="K28" s="14" t="s">
        <v>49</v>
      </c>
      <c r="L28" s="13">
        <v>0.06</v>
      </c>
      <c r="M28" s="13">
        <v>5.7700000000000001E-2</v>
      </c>
      <c r="N28" s="24">
        <v>99000</v>
      </c>
      <c r="O28" s="24">
        <v>101.17</v>
      </c>
      <c r="P28" s="24">
        <v>100.1583</v>
      </c>
      <c r="Q28" s="13">
        <v>3.6537992849999998E-3</v>
      </c>
      <c r="R28" s="63">
        <v>1.5800613500000001E-4</v>
      </c>
    </row>
    <row r="29" spans="2:18" ht="12.75" customHeight="1" x14ac:dyDescent="0.2">
      <c r="B29" s="59" t="s">
        <v>2364</v>
      </c>
      <c r="C29" s="14" t="s">
        <v>2147</v>
      </c>
      <c r="D29" s="22">
        <v>11019903</v>
      </c>
      <c r="E29" s="91" t="s">
        <v>2460</v>
      </c>
      <c r="F29" s="14" t="s">
        <v>229</v>
      </c>
      <c r="G29" s="55" t="s">
        <v>2460</v>
      </c>
      <c r="H29" s="14" t="s">
        <v>230</v>
      </c>
      <c r="I29" s="25">
        <v>5.27</v>
      </c>
      <c r="J29" s="14" t="s">
        <v>2019</v>
      </c>
      <c r="K29" s="14" t="s">
        <v>49</v>
      </c>
      <c r="L29" s="13">
        <v>0.06</v>
      </c>
      <c r="M29" s="13">
        <v>9.6699999999999994E-2</v>
      </c>
      <c r="N29" s="24">
        <v>6000</v>
      </c>
      <c r="O29" s="24">
        <v>83.43</v>
      </c>
      <c r="P29" s="24">
        <v>5.0057999999999998</v>
      </c>
      <c r="Q29" s="13">
        <v>1.8261280799999999E-4</v>
      </c>
      <c r="R29" s="63">
        <v>7.8969702314453395E-6</v>
      </c>
    </row>
    <row r="30" spans="2:18" ht="12.75" customHeight="1" x14ac:dyDescent="0.2">
      <c r="B30" s="59" t="s">
        <v>2365</v>
      </c>
      <c r="C30" s="14" t="s">
        <v>2147</v>
      </c>
      <c r="D30" s="22">
        <v>11019909</v>
      </c>
      <c r="E30" s="91" t="s">
        <v>2460</v>
      </c>
      <c r="F30" s="14" t="s">
        <v>229</v>
      </c>
      <c r="G30" s="55" t="s">
        <v>2460</v>
      </c>
      <c r="H30" s="14" t="s">
        <v>230</v>
      </c>
      <c r="I30" s="25">
        <v>5.32</v>
      </c>
      <c r="J30" s="14" t="s">
        <v>2019</v>
      </c>
      <c r="K30" s="14" t="s">
        <v>49</v>
      </c>
      <c r="L30" s="13">
        <v>0.06</v>
      </c>
      <c r="M30" s="13">
        <v>7.8E-2</v>
      </c>
      <c r="N30" s="24">
        <v>5175</v>
      </c>
      <c r="O30" s="24">
        <v>91.39</v>
      </c>
      <c r="P30" s="24">
        <v>4.7294299999999998</v>
      </c>
      <c r="Q30" s="13">
        <v>1.7253076299999999E-4</v>
      </c>
      <c r="R30" s="63">
        <v>7.4609788488762197E-6</v>
      </c>
    </row>
    <row r="31" spans="2:18" ht="12.75" customHeight="1" x14ac:dyDescent="0.2">
      <c r="B31" s="59" t="s">
        <v>2409</v>
      </c>
      <c r="C31" s="14" t="s">
        <v>2147</v>
      </c>
      <c r="D31" s="22">
        <v>11020117</v>
      </c>
      <c r="E31" s="91" t="s">
        <v>2460</v>
      </c>
      <c r="F31" s="14" t="s">
        <v>229</v>
      </c>
      <c r="G31" s="55" t="s">
        <v>2460</v>
      </c>
      <c r="H31" s="14" t="s">
        <v>230</v>
      </c>
      <c r="I31" s="25">
        <v>5.38</v>
      </c>
      <c r="J31" s="14" t="s">
        <v>2019</v>
      </c>
      <c r="K31" s="14" t="s">
        <v>49</v>
      </c>
      <c r="L31" s="13">
        <v>0.06</v>
      </c>
      <c r="M31" s="13">
        <v>5.4699999999999999E-2</v>
      </c>
      <c r="N31" s="24">
        <v>18000</v>
      </c>
      <c r="O31" s="24">
        <v>102.72</v>
      </c>
      <c r="P31" s="24">
        <v>18.489599999999999</v>
      </c>
      <c r="Q31" s="13">
        <v>6.7450513099999996E-4</v>
      </c>
      <c r="R31" s="63">
        <v>2.9168528665015E-5</v>
      </c>
    </row>
    <row r="32" spans="2:18" ht="12.75" customHeight="1" x14ac:dyDescent="0.2">
      <c r="B32" s="59" t="s">
        <v>2412</v>
      </c>
      <c r="C32" s="14" t="s">
        <v>2147</v>
      </c>
      <c r="D32" s="22">
        <v>11020121</v>
      </c>
      <c r="E32" s="91" t="s">
        <v>2460</v>
      </c>
      <c r="F32" s="14" t="s">
        <v>229</v>
      </c>
      <c r="G32" s="55" t="s">
        <v>2460</v>
      </c>
      <c r="H32" s="14" t="s">
        <v>230</v>
      </c>
      <c r="I32" s="25">
        <v>5.38</v>
      </c>
      <c r="J32" s="14" t="s">
        <v>2019</v>
      </c>
      <c r="K32" s="14" t="s">
        <v>49</v>
      </c>
      <c r="L32" s="13">
        <v>0.06</v>
      </c>
      <c r="M32" s="13">
        <v>5.45E-2</v>
      </c>
      <c r="N32" s="24">
        <v>7500</v>
      </c>
      <c r="O32" s="24">
        <v>102.84</v>
      </c>
      <c r="P32" s="24">
        <v>7.7130000000000001</v>
      </c>
      <c r="Q32" s="13">
        <v>2.8137212599999999E-4</v>
      </c>
      <c r="R32" s="63">
        <v>1.2167751687070601E-5</v>
      </c>
    </row>
    <row r="33" spans="2:18" ht="12.75" customHeight="1" x14ac:dyDescent="0.2">
      <c r="B33" s="59" t="s">
        <v>2420</v>
      </c>
      <c r="C33" s="14" t="s">
        <v>2147</v>
      </c>
      <c r="D33" s="22">
        <v>11020130</v>
      </c>
      <c r="E33" s="91" t="s">
        <v>2460</v>
      </c>
      <c r="F33" s="14" t="s">
        <v>229</v>
      </c>
      <c r="G33" s="55" t="s">
        <v>2460</v>
      </c>
      <c r="H33" s="14" t="s">
        <v>230</v>
      </c>
      <c r="I33" s="25">
        <v>5.37</v>
      </c>
      <c r="J33" s="14" t="s">
        <v>2019</v>
      </c>
      <c r="K33" s="14" t="s">
        <v>49</v>
      </c>
      <c r="L33" s="13">
        <v>0.06</v>
      </c>
      <c r="M33" s="13">
        <v>5.6000000000000001E-2</v>
      </c>
      <c r="N33" s="24">
        <v>16923</v>
      </c>
      <c r="O33" s="24">
        <v>102.04</v>
      </c>
      <c r="P33" s="24">
        <v>17.268229999999999</v>
      </c>
      <c r="Q33" s="13">
        <v>6.2994925400000005E-4</v>
      </c>
      <c r="R33" s="63">
        <v>2.72417392344383E-5</v>
      </c>
    </row>
    <row r="34" spans="2:18" ht="12.75" customHeight="1" x14ac:dyDescent="0.2">
      <c r="B34" s="59" t="s">
        <v>2423</v>
      </c>
      <c r="C34" s="14" t="s">
        <v>2147</v>
      </c>
      <c r="D34" s="22">
        <v>11020133</v>
      </c>
      <c r="E34" s="91" t="s">
        <v>2460</v>
      </c>
      <c r="F34" s="14" t="s">
        <v>229</v>
      </c>
      <c r="G34" s="55" t="s">
        <v>2460</v>
      </c>
      <c r="H34" s="14" t="s">
        <v>230</v>
      </c>
      <c r="I34" s="25">
        <v>5.37</v>
      </c>
      <c r="J34" s="14" t="s">
        <v>2019</v>
      </c>
      <c r="K34" s="14" t="s">
        <v>49</v>
      </c>
      <c r="L34" s="13">
        <v>0.06</v>
      </c>
      <c r="M34" s="13">
        <v>5.6399999999999999E-2</v>
      </c>
      <c r="N34" s="24">
        <v>33600</v>
      </c>
      <c r="O34" s="24">
        <v>101.86</v>
      </c>
      <c r="P34" s="24">
        <v>34.224960000000003</v>
      </c>
      <c r="Q34" s="13">
        <v>1.248534913E-3</v>
      </c>
      <c r="R34" s="63">
        <v>5.3992067260459403E-5</v>
      </c>
    </row>
    <row r="35" spans="2:18" ht="12.75" customHeight="1" x14ac:dyDescent="0.2">
      <c r="B35" s="59" t="s">
        <v>2424</v>
      </c>
      <c r="C35" s="14" t="s">
        <v>2147</v>
      </c>
      <c r="D35" s="22">
        <v>11020135</v>
      </c>
      <c r="E35" s="91" t="s">
        <v>2460</v>
      </c>
      <c r="F35" s="14" t="s">
        <v>229</v>
      </c>
      <c r="G35" s="55" t="s">
        <v>2460</v>
      </c>
      <c r="H35" s="14" t="s">
        <v>230</v>
      </c>
      <c r="I35" s="25">
        <v>5.37</v>
      </c>
      <c r="J35" s="14" t="s">
        <v>2019</v>
      </c>
      <c r="K35" s="14" t="s">
        <v>49</v>
      </c>
      <c r="L35" s="13">
        <v>0.06</v>
      </c>
      <c r="M35" s="13">
        <v>5.7700000000000001E-2</v>
      </c>
      <c r="N35" s="24">
        <v>49500</v>
      </c>
      <c r="O35" s="24">
        <v>101.18</v>
      </c>
      <c r="P35" s="24">
        <v>50.084099999999999</v>
      </c>
      <c r="Q35" s="13">
        <v>1.82708022E-3</v>
      </c>
      <c r="R35" s="63">
        <v>7.9010876736731802E-5</v>
      </c>
    </row>
    <row r="36" spans="2:18" ht="12.75" customHeight="1" x14ac:dyDescent="0.2">
      <c r="B36" s="59" t="s">
        <v>2435</v>
      </c>
      <c r="C36" s="14" t="s">
        <v>2147</v>
      </c>
      <c r="D36" s="22">
        <v>11020415</v>
      </c>
      <c r="E36" s="91" t="s">
        <v>2460</v>
      </c>
      <c r="F36" s="14" t="s">
        <v>229</v>
      </c>
      <c r="G36" s="55" t="s">
        <v>2460</v>
      </c>
      <c r="H36" s="14" t="s">
        <v>230</v>
      </c>
      <c r="I36" s="25">
        <v>5.37</v>
      </c>
      <c r="J36" s="14" t="s">
        <v>2019</v>
      </c>
      <c r="K36" s="14" t="s">
        <v>49</v>
      </c>
      <c r="L36" s="13">
        <v>0.08</v>
      </c>
      <c r="M36" s="13">
        <v>5.8999999999999997E-2</v>
      </c>
      <c r="N36" s="24">
        <v>34644</v>
      </c>
      <c r="O36" s="24">
        <v>100.49</v>
      </c>
      <c r="P36" s="24">
        <v>34.813760000000002</v>
      </c>
      <c r="Q36" s="13">
        <v>1.2700144809999999E-3</v>
      </c>
      <c r="R36" s="63">
        <v>5.4920936986032697E-5</v>
      </c>
    </row>
    <row r="37" spans="2:18" ht="12.75" customHeight="1" x14ac:dyDescent="0.2">
      <c r="B37" s="59" t="s">
        <v>2442</v>
      </c>
      <c r="C37" s="14" t="s">
        <v>2147</v>
      </c>
      <c r="D37" s="22">
        <v>11020424</v>
      </c>
      <c r="E37" s="91" t="s">
        <v>2460</v>
      </c>
      <c r="F37" s="14" t="s">
        <v>229</v>
      </c>
      <c r="G37" s="55" t="s">
        <v>2460</v>
      </c>
      <c r="H37" s="14" t="s">
        <v>230</v>
      </c>
      <c r="I37" s="25">
        <v>5.39</v>
      </c>
      <c r="J37" s="14" t="s">
        <v>2019</v>
      </c>
      <c r="K37" s="14" t="s">
        <v>49</v>
      </c>
      <c r="L37" s="13">
        <v>0.08</v>
      </c>
      <c r="M37" s="13">
        <v>5.1299999999999998E-2</v>
      </c>
      <c r="N37" s="24">
        <v>47700</v>
      </c>
      <c r="O37" s="24">
        <v>104.53</v>
      </c>
      <c r="P37" s="24">
        <v>49.860810000000001</v>
      </c>
      <c r="Q37" s="13">
        <v>1.8189345459999999E-3</v>
      </c>
      <c r="R37" s="63">
        <v>7.8658622455102603E-5</v>
      </c>
    </row>
    <row r="38" spans="2:18" ht="12.75" customHeight="1" x14ac:dyDescent="0.2">
      <c r="B38" s="59" t="s">
        <v>2452</v>
      </c>
      <c r="C38" s="14" t="s">
        <v>2147</v>
      </c>
      <c r="D38" s="22">
        <v>11020436</v>
      </c>
      <c r="E38" s="91" t="s">
        <v>2460</v>
      </c>
      <c r="F38" s="14" t="s">
        <v>229</v>
      </c>
      <c r="G38" s="55" t="s">
        <v>2460</v>
      </c>
      <c r="H38" s="14" t="s">
        <v>230</v>
      </c>
      <c r="I38" s="14">
        <v>5.36</v>
      </c>
      <c r="J38" s="14" t="s">
        <v>2019</v>
      </c>
      <c r="K38" s="14" t="s">
        <v>49</v>
      </c>
      <c r="L38" s="13">
        <v>0.08</v>
      </c>
      <c r="M38" s="39">
        <v>6.0999999999999999E-2</v>
      </c>
      <c r="N38" s="24">
        <v>105171</v>
      </c>
      <c r="O38" s="24">
        <v>100</v>
      </c>
      <c r="P38" s="24">
        <v>105.17100000000001</v>
      </c>
      <c r="Q38" s="13">
        <v>3.836663807E-3</v>
      </c>
      <c r="R38" s="63">
        <v>1.6591399100000001E-4</v>
      </c>
    </row>
    <row r="39" spans="2:18" ht="12.75" customHeight="1" x14ac:dyDescent="0.2">
      <c r="B39" s="59" t="s">
        <v>2371</v>
      </c>
      <c r="C39" s="14" t="s">
        <v>2147</v>
      </c>
      <c r="D39" s="22">
        <v>11019691</v>
      </c>
      <c r="E39" s="91" t="s">
        <v>2460</v>
      </c>
      <c r="F39" s="14" t="s">
        <v>229</v>
      </c>
      <c r="G39" s="55" t="s">
        <v>2460</v>
      </c>
      <c r="H39" s="14" t="s">
        <v>230</v>
      </c>
      <c r="I39" s="25">
        <v>5.4</v>
      </c>
      <c r="J39" s="14" t="s">
        <v>2019</v>
      </c>
      <c r="K39" s="14" t="s">
        <v>49</v>
      </c>
      <c r="L39" s="13">
        <v>0.06</v>
      </c>
      <c r="M39" s="13">
        <v>6.2300000000000001E-2</v>
      </c>
      <c r="N39" s="24">
        <v>402</v>
      </c>
      <c r="O39" s="24">
        <v>96.65</v>
      </c>
      <c r="P39" s="24">
        <v>0.38852999999999999</v>
      </c>
      <c r="Q39" s="13">
        <v>1.4173669446042E-5</v>
      </c>
      <c r="R39" s="63">
        <v>6.1293096888078995E-7</v>
      </c>
    </row>
    <row r="40" spans="2:18" ht="12.75" customHeight="1" x14ac:dyDescent="0.2">
      <c r="B40" s="59" t="s">
        <v>2366</v>
      </c>
      <c r="C40" s="14" t="s">
        <v>2147</v>
      </c>
      <c r="D40" s="22">
        <v>11019895</v>
      </c>
      <c r="E40" s="91" t="s">
        <v>2460</v>
      </c>
      <c r="F40" s="14" t="s">
        <v>229</v>
      </c>
      <c r="G40" s="55" t="s">
        <v>2460</v>
      </c>
      <c r="H40" s="14" t="s">
        <v>230</v>
      </c>
      <c r="I40" s="25">
        <v>5.28</v>
      </c>
      <c r="J40" s="14" t="s">
        <v>2019</v>
      </c>
      <c r="K40" s="14" t="s">
        <v>49</v>
      </c>
      <c r="L40" s="13">
        <v>0.06</v>
      </c>
      <c r="M40" s="13">
        <v>9.2100000000000001E-2</v>
      </c>
      <c r="N40" s="24">
        <v>7500</v>
      </c>
      <c r="O40" s="24">
        <v>85.31</v>
      </c>
      <c r="P40" s="24">
        <v>6.39825</v>
      </c>
      <c r="Q40" s="13">
        <v>2.3340972499999999E-4</v>
      </c>
      <c r="R40" s="63">
        <v>1.00936493234538E-5</v>
      </c>
    </row>
    <row r="41" spans="2:18" ht="12.75" customHeight="1" x14ac:dyDescent="0.2">
      <c r="B41" s="59" t="s">
        <v>2372</v>
      </c>
      <c r="C41" s="14" t="s">
        <v>2147</v>
      </c>
      <c r="D41" s="22">
        <v>11019586</v>
      </c>
      <c r="E41" s="91" t="s">
        <v>2460</v>
      </c>
      <c r="F41" s="14" t="s">
        <v>229</v>
      </c>
      <c r="G41" s="55" t="s">
        <v>2460</v>
      </c>
      <c r="H41" s="14" t="s">
        <v>230</v>
      </c>
      <c r="I41" s="25">
        <v>5.39</v>
      </c>
      <c r="J41" s="14" t="s">
        <v>2019</v>
      </c>
      <c r="K41" s="14" t="s">
        <v>49</v>
      </c>
      <c r="L41" s="13">
        <v>0.06</v>
      </c>
      <c r="M41" s="13">
        <v>9.4600000000000004E-2</v>
      </c>
      <c r="N41" s="24">
        <v>66675</v>
      </c>
      <c r="O41" s="24">
        <v>79.73</v>
      </c>
      <c r="P41" s="24">
        <v>53.159979999999997</v>
      </c>
      <c r="Q41" s="13">
        <v>1.939289074E-3</v>
      </c>
      <c r="R41" s="63">
        <v>8.3863274514409298E-5</v>
      </c>
    </row>
    <row r="42" spans="2:18" x14ac:dyDescent="0.2">
      <c r="B42" s="59" t="s">
        <v>2387</v>
      </c>
      <c r="C42" s="14" t="s">
        <v>2147</v>
      </c>
      <c r="D42" s="22">
        <v>11019979</v>
      </c>
      <c r="E42" s="91" t="s">
        <v>2460</v>
      </c>
      <c r="F42" s="14" t="s">
        <v>229</v>
      </c>
      <c r="G42" s="55" t="s">
        <v>2460</v>
      </c>
      <c r="H42" s="14" t="s">
        <v>230</v>
      </c>
      <c r="I42" s="25">
        <v>5.35</v>
      </c>
      <c r="J42" s="14" t="s">
        <v>2019</v>
      </c>
      <c r="K42" s="14" t="s">
        <v>49</v>
      </c>
      <c r="L42" s="13">
        <v>0.06</v>
      </c>
      <c r="M42" s="13">
        <v>6.6699999999999995E-2</v>
      </c>
      <c r="N42" s="24">
        <v>12600</v>
      </c>
      <c r="O42" s="24">
        <v>96.67</v>
      </c>
      <c r="P42" s="24">
        <v>12.18042</v>
      </c>
      <c r="Q42" s="13">
        <v>4.4434470100000002E-4</v>
      </c>
      <c r="R42" s="63">
        <v>1.9215392973451101E-5</v>
      </c>
    </row>
    <row r="43" spans="2:18" x14ac:dyDescent="0.2">
      <c r="B43" s="59" t="s">
        <v>2398</v>
      </c>
      <c r="C43" s="14" t="s">
        <v>2147</v>
      </c>
      <c r="D43" s="22">
        <v>11019936</v>
      </c>
      <c r="E43" s="91" t="s">
        <v>2460</v>
      </c>
      <c r="F43" s="14" t="s">
        <v>229</v>
      </c>
      <c r="G43" s="55" t="s">
        <v>2460</v>
      </c>
      <c r="H43" s="14" t="s">
        <v>230</v>
      </c>
      <c r="I43" s="14" t="s">
        <v>23</v>
      </c>
      <c r="J43" s="14" t="s">
        <v>2019</v>
      </c>
      <c r="K43" s="14" t="s">
        <v>49</v>
      </c>
      <c r="L43" s="13">
        <v>0.06</v>
      </c>
      <c r="M43" s="14" t="s">
        <v>24</v>
      </c>
      <c r="N43" s="24">
        <v>16239</v>
      </c>
      <c r="O43" s="24">
        <v>99.52</v>
      </c>
      <c r="P43" s="24">
        <v>16.161049999999999</v>
      </c>
      <c r="Q43" s="13">
        <v>5.8955905700000001E-4</v>
      </c>
      <c r="R43" s="63">
        <v>2.5495091845239499E-5</v>
      </c>
    </row>
    <row r="44" spans="2:18" x14ac:dyDescent="0.2">
      <c r="B44" s="59" t="s">
        <v>2407</v>
      </c>
      <c r="C44" s="14" t="s">
        <v>2147</v>
      </c>
      <c r="D44" s="22">
        <v>11020115</v>
      </c>
      <c r="E44" s="91" t="s">
        <v>2460</v>
      </c>
      <c r="F44" s="14" t="s">
        <v>229</v>
      </c>
      <c r="G44" s="55" t="s">
        <v>2460</v>
      </c>
      <c r="H44" s="14" t="s">
        <v>230</v>
      </c>
      <c r="I44" s="25">
        <v>5.39</v>
      </c>
      <c r="J44" s="14" t="s">
        <v>2019</v>
      </c>
      <c r="K44" s="14" t="s">
        <v>49</v>
      </c>
      <c r="L44" s="13">
        <v>0.06</v>
      </c>
      <c r="M44" s="13">
        <v>5.0900000000000001E-2</v>
      </c>
      <c r="N44" s="24">
        <v>10500</v>
      </c>
      <c r="O44" s="24">
        <v>104.71</v>
      </c>
      <c r="P44" s="24">
        <v>10.99455</v>
      </c>
      <c r="Q44" s="13">
        <v>4.0108387299999998E-4</v>
      </c>
      <c r="R44" s="63">
        <v>1.73446070674293E-5</v>
      </c>
    </row>
    <row r="45" spans="2:18" x14ac:dyDescent="0.2">
      <c r="B45" s="59" t="s">
        <v>2373</v>
      </c>
      <c r="C45" s="14" t="s">
        <v>2147</v>
      </c>
      <c r="D45" s="22">
        <v>11019661</v>
      </c>
      <c r="E45" s="91" t="s">
        <v>2460</v>
      </c>
      <c r="F45" s="14" t="s">
        <v>229</v>
      </c>
      <c r="G45" s="55" t="s">
        <v>2460</v>
      </c>
      <c r="H45" s="14" t="s">
        <v>230</v>
      </c>
      <c r="I45" s="25">
        <v>5.4</v>
      </c>
      <c r="J45" s="14" t="s">
        <v>2019</v>
      </c>
      <c r="K45" s="14" t="s">
        <v>49</v>
      </c>
      <c r="L45" s="13">
        <v>0.06</v>
      </c>
      <c r="M45" s="13">
        <v>9.1800000000000007E-2</v>
      </c>
      <c r="N45" s="24">
        <v>46170</v>
      </c>
      <c r="O45" s="24">
        <v>80.84</v>
      </c>
      <c r="P45" s="24">
        <v>37.323830000000001</v>
      </c>
      <c r="Q45" s="13">
        <v>1.361582448E-3</v>
      </c>
      <c r="R45" s="63">
        <v>5.88807332361514E-5</v>
      </c>
    </row>
    <row r="46" spans="2:18" x14ac:dyDescent="0.2">
      <c r="B46" s="59" t="s">
        <v>2413</v>
      </c>
      <c r="C46" s="14" t="s">
        <v>2147</v>
      </c>
      <c r="D46" s="22">
        <v>11020122</v>
      </c>
      <c r="E46" s="91" t="s">
        <v>2460</v>
      </c>
      <c r="F46" s="14" t="s">
        <v>229</v>
      </c>
      <c r="G46" s="55" t="s">
        <v>2460</v>
      </c>
      <c r="H46" s="14" t="s">
        <v>230</v>
      </c>
      <c r="I46" s="25">
        <v>5.38</v>
      </c>
      <c r="J46" s="14" t="s">
        <v>2019</v>
      </c>
      <c r="K46" s="14" t="s">
        <v>49</v>
      </c>
      <c r="L46" s="13">
        <v>0.06</v>
      </c>
      <c r="M46" s="13">
        <v>5.4300000000000001E-2</v>
      </c>
      <c r="N46" s="24">
        <v>102000</v>
      </c>
      <c r="O46" s="24">
        <v>102.95</v>
      </c>
      <c r="P46" s="24">
        <v>105.009</v>
      </c>
      <c r="Q46" s="13">
        <v>3.830754008E-3</v>
      </c>
      <c r="R46" s="63">
        <v>1.6565842499999999E-4</v>
      </c>
    </row>
    <row r="47" spans="2:18" x14ac:dyDescent="0.2">
      <c r="B47" s="59" t="s">
        <v>2374</v>
      </c>
      <c r="C47" s="14" t="s">
        <v>2147</v>
      </c>
      <c r="D47" s="22">
        <v>11019677</v>
      </c>
      <c r="E47" s="91" t="s">
        <v>2460</v>
      </c>
      <c r="F47" s="14" t="s">
        <v>229</v>
      </c>
      <c r="G47" s="55" t="s">
        <v>2460</v>
      </c>
      <c r="H47" s="14" t="s">
        <v>230</v>
      </c>
      <c r="I47" s="25">
        <v>5.41</v>
      </c>
      <c r="J47" s="14" t="s">
        <v>2019</v>
      </c>
      <c r="K47" s="14" t="s">
        <v>49</v>
      </c>
      <c r="L47" s="13">
        <v>0.06</v>
      </c>
      <c r="M47" s="13">
        <v>8.6499999999999994E-2</v>
      </c>
      <c r="N47" s="24">
        <v>10500</v>
      </c>
      <c r="O47" s="24">
        <v>82.99</v>
      </c>
      <c r="P47" s="24">
        <v>8.7139500000000005</v>
      </c>
      <c r="Q47" s="13">
        <v>3.1788702699999999E-4</v>
      </c>
      <c r="R47" s="63">
        <v>1.37468144449045E-5</v>
      </c>
    </row>
    <row r="48" spans="2:18" x14ac:dyDescent="0.2">
      <c r="B48" s="59" t="s">
        <v>2375</v>
      </c>
      <c r="C48" s="14" t="s">
        <v>2147</v>
      </c>
      <c r="D48" s="22">
        <v>11019678</v>
      </c>
      <c r="E48" s="91" t="s">
        <v>2460</v>
      </c>
      <c r="F48" s="14" t="s">
        <v>229</v>
      </c>
      <c r="G48" s="55" t="s">
        <v>2460</v>
      </c>
      <c r="H48" s="14" t="s">
        <v>230</v>
      </c>
      <c r="I48" s="25">
        <v>5.46</v>
      </c>
      <c r="J48" s="14" t="s">
        <v>2019</v>
      </c>
      <c r="K48" s="14" t="s">
        <v>49</v>
      </c>
      <c r="L48" s="13">
        <v>0.06</v>
      </c>
      <c r="M48" s="13">
        <v>6.2199999999999998E-2</v>
      </c>
      <c r="N48" s="24">
        <v>100869.45</v>
      </c>
      <c r="O48" s="24">
        <v>93.84</v>
      </c>
      <c r="P48" s="24">
        <v>94.655889999999999</v>
      </c>
      <c r="Q48" s="13">
        <v>3.4530700219999998E-3</v>
      </c>
      <c r="R48" s="63">
        <v>1.4932573099999999E-4</v>
      </c>
    </row>
    <row r="49" spans="2:18" x14ac:dyDescent="0.2">
      <c r="B49" s="59" t="s">
        <v>2376</v>
      </c>
      <c r="C49" s="14" t="s">
        <v>2147</v>
      </c>
      <c r="D49" s="22">
        <v>11019682</v>
      </c>
      <c r="E49" s="91" t="s">
        <v>2460</v>
      </c>
      <c r="F49" s="14" t="s">
        <v>229</v>
      </c>
      <c r="G49" s="55" t="s">
        <v>2460</v>
      </c>
      <c r="H49" s="14" t="s">
        <v>230</v>
      </c>
      <c r="I49" s="25">
        <v>5.4</v>
      </c>
      <c r="J49" s="14" t="s">
        <v>2019</v>
      </c>
      <c r="K49" s="14" t="s">
        <v>49</v>
      </c>
      <c r="L49" s="13">
        <v>0.06</v>
      </c>
      <c r="M49" s="13">
        <v>6.5100000000000005E-2</v>
      </c>
      <c r="N49" s="24">
        <v>15530.55</v>
      </c>
      <c r="O49" s="24">
        <v>94.95</v>
      </c>
      <c r="P49" s="24">
        <v>14.746259999999999</v>
      </c>
      <c r="Q49" s="13">
        <v>5.3794717199999995E-4</v>
      </c>
      <c r="R49" s="63">
        <v>2.3263169971863299E-5</v>
      </c>
    </row>
    <row r="50" spans="2:18" x14ac:dyDescent="0.2">
      <c r="B50" s="59" t="s">
        <v>2377</v>
      </c>
      <c r="C50" s="14" t="s">
        <v>2147</v>
      </c>
      <c r="D50" s="22">
        <v>11019686</v>
      </c>
      <c r="E50" s="91" t="s">
        <v>2460</v>
      </c>
      <c r="F50" s="14" t="s">
        <v>229</v>
      </c>
      <c r="G50" s="55" t="s">
        <v>2460</v>
      </c>
      <c r="H50" s="14" t="s">
        <v>230</v>
      </c>
      <c r="I50" s="25">
        <v>5.38</v>
      </c>
      <c r="J50" s="14" t="s">
        <v>2019</v>
      </c>
      <c r="K50" s="14" t="s">
        <v>49</v>
      </c>
      <c r="L50" s="13">
        <v>0.06</v>
      </c>
      <c r="M50" s="13">
        <v>7.2700000000000001E-2</v>
      </c>
      <c r="N50" s="24">
        <v>92448</v>
      </c>
      <c r="O50" s="24">
        <v>91.37</v>
      </c>
      <c r="P50" s="24">
        <v>84.469740000000002</v>
      </c>
      <c r="Q50" s="13">
        <v>3.081476779E-3</v>
      </c>
      <c r="R50" s="63">
        <v>1.33256426E-4</v>
      </c>
    </row>
    <row r="51" spans="2:18" x14ac:dyDescent="0.2">
      <c r="B51" s="59" t="s">
        <v>2367</v>
      </c>
      <c r="C51" s="14" t="s">
        <v>2147</v>
      </c>
      <c r="D51" s="22">
        <v>11019892</v>
      </c>
      <c r="E51" s="91" t="s">
        <v>2460</v>
      </c>
      <c r="F51" s="14" t="s">
        <v>229</v>
      </c>
      <c r="G51" s="55" t="s">
        <v>2460</v>
      </c>
      <c r="H51" s="14" t="s">
        <v>230</v>
      </c>
      <c r="I51" s="25">
        <v>5.28</v>
      </c>
      <c r="J51" s="14" t="s">
        <v>2019</v>
      </c>
      <c r="K51" s="14" t="s">
        <v>49</v>
      </c>
      <c r="L51" s="13">
        <v>0.06</v>
      </c>
      <c r="M51" s="13">
        <v>9.2299999999999993E-2</v>
      </c>
      <c r="N51" s="24">
        <v>3000</v>
      </c>
      <c r="O51" s="24">
        <v>85.23</v>
      </c>
      <c r="P51" s="24">
        <v>2.5569000000000002</v>
      </c>
      <c r="Q51" s="13">
        <v>9.3276337494105599E-5</v>
      </c>
      <c r="R51" s="63">
        <v>4.0336735756088104E-6</v>
      </c>
    </row>
    <row r="52" spans="2:18" x14ac:dyDescent="0.2">
      <c r="B52" s="59" t="s">
        <v>2400</v>
      </c>
      <c r="C52" s="14" t="s">
        <v>2147</v>
      </c>
      <c r="D52" s="22">
        <v>11020101</v>
      </c>
      <c r="E52" s="91" t="s">
        <v>2460</v>
      </c>
      <c r="F52" s="14" t="s">
        <v>229</v>
      </c>
      <c r="G52" s="55" t="s">
        <v>2460</v>
      </c>
      <c r="H52" s="14" t="s">
        <v>230</v>
      </c>
      <c r="I52" s="25">
        <v>5.36</v>
      </c>
      <c r="J52" s="14" t="s">
        <v>2019</v>
      </c>
      <c r="K52" s="14" t="s">
        <v>49</v>
      </c>
      <c r="L52" s="13">
        <v>0.06</v>
      </c>
      <c r="M52" s="13">
        <v>6.1400000000000003E-2</v>
      </c>
      <c r="N52" s="24">
        <v>2490</v>
      </c>
      <c r="O52" s="24">
        <v>99.31</v>
      </c>
      <c r="P52" s="24">
        <v>2.47282</v>
      </c>
      <c r="Q52" s="13">
        <v>9.0209078525626502E-5</v>
      </c>
      <c r="R52" s="63">
        <v>3.9010319884379499E-6</v>
      </c>
    </row>
    <row r="53" spans="2:18" x14ac:dyDescent="0.2">
      <c r="B53" s="59" t="s">
        <v>2402</v>
      </c>
      <c r="C53" s="14" t="s">
        <v>2147</v>
      </c>
      <c r="D53" s="22">
        <v>11020103</v>
      </c>
      <c r="E53" s="91" t="s">
        <v>2460</v>
      </c>
      <c r="F53" s="14" t="s">
        <v>229</v>
      </c>
      <c r="G53" s="55" t="s">
        <v>2460</v>
      </c>
      <c r="H53" s="14" t="s">
        <v>230</v>
      </c>
      <c r="I53" s="25">
        <v>5.35</v>
      </c>
      <c r="J53" s="14" t="s">
        <v>2019</v>
      </c>
      <c r="K53" s="14" t="s">
        <v>49</v>
      </c>
      <c r="L53" s="13">
        <v>0.06</v>
      </c>
      <c r="M53" s="13">
        <v>6.4699999999999994E-2</v>
      </c>
      <c r="N53" s="24">
        <v>3990</v>
      </c>
      <c r="O53" s="24">
        <v>97.65</v>
      </c>
      <c r="P53" s="24">
        <v>3.8962300000000001</v>
      </c>
      <c r="Q53" s="13">
        <v>1.4213542300000001E-4</v>
      </c>
      <c r="R53" s="63">
        <v>6.1465524641144901E-6</v>
      </c>
    </row>
    <row r="54" spans="2:18" x14ac:dyDescent="0.2">
      <c r="B54" s="59" t="s">
        <v>2405</v>
      </c>
      <c r="C54" s="14" t="s">
        <v>2147</v>
      </c>
      <c r="D54" s="22">
        <v>11020107</v>
      </c>
      <c r="E54" s="91" t="s">
        <v>2460</v>
      </c>
      <c r="F54" s="14" t="s">
        <v>229</v>
      </c>
      <c r="G54" s="55" t="s">
        <v>2460</v>
      </c>
      <c r="H54" s="14" t="s">
        <v>230</v>
      </c>
      <c r="I54" s="25">
        <v>5.36</v>
      </c>
      <c r="J54" s="14" t="s">
        <v>2019</v>
      </c>
      <c r="K54" s="14" t="s">
        <v>49</v>
      </c>
      <c r="L54" s="13">
        <v>0.06</v>
      </c>
      <c r="M54" s="13">
        <v>6.3600000000000004E-2</v>
      </c>
      <c r="N54" s="24">
        <v>13245</v>
      </c>
      <c r="O54" s="24">
        <v>98.19</v>
      </c>
      <c r="P54" s="24">
        <v>13.005269999999999</v>
      </c>
      <c r="Q54" s="13">
        <v>4.7443543100000001E-4</v>
      </c>
      <c r="R54" s="63">
        <v>2.05166466982119E-5</v>
      </c>
    </row>
    <row r="55" spans="2:18" x14ac:dyDescent="0.2">
      <c r="B55" s="59" t="s">
        <v>2410</v>
      </c>
      <c r="C55" s="14" t="s">
        <v>2147</v>
      </c>
      <c r="D55" s="22">
        <v>11020118</v>
      </c>
      <c r="E55" s="91" t="s">
        <v>2460</v>
      </c>
      <c r="F55" s="14" t="s">
        <v>229</v>
      </c>
      <c r="G55" s="55" t="s">
        <v>2460</v>
      </c>
      <c r="H55" s="14" t="s">
        <v>230</v>
      </c>
      <c r="I55" s="25">
        <v>1.1299999999999999</v>
      </c>
      <c r="J55" s="14" t="s">
        <v>2019</v>
      </c>
      <c r="K55" s="14" t="s">
        <v>49</v>
      </c>
      <c r="L55" s="13">
        <v>0.08</v>
      </c>
      <c r="M55" s="13">
        <v>8.0100000000000005E-2</v>
      </c>
      <c r="N55" s="24">
        <v>731002.94</v>
      </c>
      <c r="O55" s="24">
        <v>100.25</v>
      </c>
      <c r="P55" s="24">
        <v>732.83045000000004</v>
      </c>
      <c r="Q55" s="13">
        <v>2.6733834088000001E-2</v>
      </c>
      <c r="R55" s="63">
        <v>1.1560869879999999E-3</v>
      </c>
    </row>
    <row r="56" spans="2:18" x14ac:dyDescent="0.2">
      <c r="B56" s="59" t="s">
        <v>2408</v>
      </c>
      <c r="C56" s="14" t="s">
        <v>2147</v>
      </c>
      <c r="D56" s="22">
        <v>11020116</v>
      </c>
      <c r="E56" s="91" t="s">
        <v>2460</v>
      </c>
      <c r="F56" s="14" t="s">
        <v>229</v>
      </c>
      <c r="G56" s="55" t="s">
        <v>2460</v>
      </c>
      <c r="H56" s="14" t="s">
        <v>230</v>
      </c>
      <c r="I56" s="25">
        <v>1.1299999999999999</v>
      </c>
      <c r="J56" s="14" t="s">
        <v>2019</v>
      </c>
      <c r="K56" s="14" t="s">
        <v>49</v>
      </c>
      <c r="L56" s="13">
        <v>0.08</v>
      </c>
      <c r="M56" s="13">
        <v>8.3500000000000005E-2</v>
      </c>
      <c r="N56" s="24">
        <v>1368997.06</v>
      </c>
      <c r="O56" s="24">
        <v>99.89</v>
      </c>
      <c r="P56" s="24">
        <v>1367.49116</v>
      </c>
      <c r="Q56" s="13">
        <v>4.9886412045000002E-2</v>
      </c>
      <c r="R56" s="63">
        <v>2.1573049219999999E-3</v>
      </c>
    </row>
    <row r="57" spans="2:18" x14ac:dyDescent="0.2">
      <c r="B57" s="59" t="s">
        <v>2427</v>
      </c>
      <c r="C57" s="14" t="s">
        <v>2147</v>
      </c>
      <c r="D57" s="22">
        <v>11020406</v>
      </c>
      <c r="E57" s="91" t="s">
        <v>2460</v>
      </c>
      <c r="F57" s="14" t="s">
        <v>229</v>
      </c>
      <c r="G57" s="55" t="s">
        <v>2460</v>
      </c>
      <c r="H57" s="14" t="s">
        <v>230</v>
      </c>
      <c r="I57" s="25">
        <v>1.43</v>
      </c>
      <c r="J57" s="14" t="s">
        <v>2019</v>
      </c>
      <c r="K57" s="14" t="s">
        <v>49</v>
      </c>
      <c r="L57" s="13">
        <v>0.1095</v>
      </c>
      <c r="M57" s="13">
        <v>0.1128</v>
      </c>
      <c r="N57" s="24">
        <v>500000</v>
      </c>
      <c r="O57" s="24">
        <v>99.76</v>
      </c>
      <c r="P57" s="24">
        <v>498.8</v>
      </c>
      <c r="Q57" s="13">
        <v>1.8196346020999999E-2</v>
      </c>
      <c r="R57" s="63">
        <v>7.8688895899999998E-4</v>
      </c>
    </row>
    <row r="58" spans="2:18" x14ac:dyDescent="0.2">
      <c r="B58" s="59" t="s">
        <v>2378</v>
      </c>
      <c r="C58" s="14" t="s">
        <v>2147</v>
      </c>
      <c r="D58" s="22">
        <v>11019683</v>
      </c>
      <c r="E58" s="91" t="s">
        <v>2460</v>
      </c>
      <c r="F58" s="14" t="s">
        <v>229</v>
      </c>
      <c r="G58" s="55" t="s">
        <v>2460</v>
      </c>
      <c r="H58" s="14" t="s">
        <v>230</v>
      </c>
      <c r="I58" s="25">
        <v>2.2599999999999998</v>
      </c>
      <c r="J58" s="14" t="s">
        <v>65</v>
      </c>
      <c r="K58" s="14" t="s">
        <v>49</v>
      </c>
      <c r="L58" s="13">
        <v>6.9000000000000006E-2</v>
      </c>
      <c r="M58" s="13">
        <v>0.1125</v>
      </c>
      <c r="N58" s="24">
        <v>600000</v>
      </c>
      <c r="O58" s="24">
        <v>91.61</v>
      </c>
      <c r="P58" s="24">
        <v>549.66</v>
      </c>
      <c r="Q58" s="13">
        <v>2.0051731263E-2</v>
      </c>
      <c r="R58" s="63">
        <v>8.6712386700000003E-4</v>
      </c>
    </row>
    <row r="59" spans="2:18" x14ac:dyDescent="0.2">
      <c r="B59" s="59" t="s">
        <v>2379</v>
      </c>
      <c r="C59" s="14" t="s">
        <v>2147</v>
      </c>
      <c r="D59" s="22">
        <v>11019685</v>
      </c>
      <c r="E59" s="91" t="s">
        <v>2460</v>
      </c>
      <c r="F59" s="14" t="s">
        <v>229</v>
      </c>
      <c r="G59" s="55" t="s">
        <v>2460</v>
      </c>
      <c r="H59" s="14" t="s">
        <v>230</v>
      </c>
      <c r="I59" s="25">
        <v>2.2599999999999998</v>
      </c>
      <c r="J59" s="14" t="s">
        <v>65</v>
      </c>
      <c r="K59" s="14" t="s">
        <v>49</v>
      </c>
      <c r="L59" s="13">
        <v>6.9000000000000006E-2</v>
      </c>
      <c r="M59" s="13">
        <v>0.1125</v>
      </c>
      <c r="N59" s="24">
        <v>300000</v>
      </c>
      <c r="O59" s="24">
        <v>91.61</v>
      </c>
      <c r="P59" s="24">
        <v>274.83</v>
      </c>
      <c r="Q59" s="13">
        <v>1.0025865631000001E-2</v>
      </c>
      <c r="R59" s="63">
        <v>4.3356193300000002E-4</v>
      </c>
    </row>
    <row r="60" spans="2:18" x14ac:dyDescent="0.2">
      <c r="B60" s="59" t="s">
        <v>2368</v>
      </c>
      <c r="C60" s="14" t="s">
        <v>2147</v>
      </c>
      <c r="D60" s="22">
        <v>11019896</v>
      </c>
      <c r="E60" s="91" t="s">
        <v>2460</v>
      </c>
      <c r="F60" s="14" t="s">
        <v>229</v>
      </c>
      <c r="G60" s="55" t="s">
        <v>2460</v>
      </c>
      <c r="H60" s="14" t="s">
        <v>230</v>
      </c>
      <c r="I60" s="25">
        <v>2.23</v>
      </c>
      <c r="J60" s="14" t="s">
        <v>65</v>
      </c>
      <c r="K60" s="14" t="s">
        <v>49</v>
      </c>
      <c r="L60" s="13">
        <v>6.9000000000000006E-2</v>
      </c>
      <c r="M60" s="13">
        <v>0.12509999999999999</v>
      </c>
      <c r="N60" s="24">
        <v>300000</v>
      </c>
      <c r="O60" s="24">
        <v>91.37</v>
      </c>
      <c r="P60" s="24">
        <v>274.11</v>
      </c>
      <c r="Q60" s="13">
        <v>9.9995998549999993E-3</v>
      </c>
      <c r="R60" s="63">
        <v>4.32426087E-4</v>
      </c>
    </row>
    <row r="61" spans="2:18" x14ac:dyDescent="0.2">
      <c r="B61" s="58" t="s">
        <v>2150</v>
      </c>
      <c r="C61" s="55" t="s">
        <v>2460</v>
      </c>
      <c r="D61" s="55" t="s">
        <v>2460</v>
      </c>
      <c r="E61" s="55" t="s">
        <v>2460</v>
      </c>
      <c r="F61" s="55" t="s">
        <v>2460</v>
      </c>
      <c r="G61" s="55" t="s">
        <v>2460</v>
      </c>
      <c r="H61" s="55" t="s">
        <v>2460</v>
      </c>
      <c r="I61" s="23">
        <v>3.625288127133</v>
      </c>
      <c r="J61" s="55" t="s">
        <v>2460</v>
      </c>
      <c r="K61" s="55" t="s">
        <v>2460</v>
      </c>
      <c r="L61" s="55" t="s">
        <v>2460</v>
      </c>
      <c r="M61" s="55" t="s">
        <v>2460</v>
      </c>
      <c r="N61" s="55" t="s">
        <v>2460</v>
      </c>
      <c r="O61" s="55" t="s">
        <v>2460</v>
      </c>
      <c r="P61" s="23">
        <v>5166.2813900000001</v>
      </c>
      <c r="Q61" s="20">
        <v>0.18846720893300001</v>
      </c>
      <c r="R61" s="62">
        <v>8.1501399059999997E-3</v>
      </c>
    </row>
    <row r="62" spans="2:18" x14ac:dyDescent="0.2">
      <c r="B62" s="59" t="s">
        <v>2440</v>
      </c>
      <c r="C62" s="14" t="s">
        <v>2147</v>
      </c>
      <c r="D62" s="22">
        <v>11020489</v>
      </c>
      <c r="E62" s="91" t="s">
        <v>2460</v>
      </c>
      <c r="F62" s="14" t="s">
        <v>229</v>
      </c>
      <c r="G62" s="55" t="s">
        <v>2460</v>
      </c>
      <c r="H62" s="14" t="s">
        <v>230</v>
      </c>
      <c r="I62" s="27">
        <v>1</v>
      </c>
      <c r="J62" s="14" t="s">
        <v>2151</v>
      </c>
      <c r="K62" s="14" t="s">
        <v>50</v>
      </c>
      <c r="L62" s="13">
        <v>0.1</v>
      </c>
      <c r="M62" s="13">
        <v>0.1018</v>
      </c>
      <c r="N62" s="24">
        <v>7500</v>
      </c>
      <c r="O62" s="24">
        <v>102.07</v>
      </c>
      <c r="P62" s="24">
        <v>27.76559</v>
      </c>
      <c r="Q62" s="13">
        <v>1.0128955150000001E-3</v>
      </c>
      <c r="R62" s="63">
        <v>4.3801997220926999E-5</v>
      </c>
    </row>
    <row r="63" spans="2:18" x14ac:dyDescent="0.2">
      <c r="B63" s="59" t="s">
        <v>2438</v>
      </c>
      <c r="C63" s="14" t="s">
        <v>2147</v>
      </c>
      <c r="D63" s="22">
        <v>11020420</v>
      </c>
      <c r="E63" s="91" t="s">
        <v>2460</v>
      </c>
      <c r="F63" s="14" t="s">
        <v>229</v>
      </c>
      <c r="G63" s="55" t="s">
        <v>2460</v>
      </c>
      <c r="H63" s="14" t="s">
        <v>230</v>
      </c>
      <c r="I63" s="25">
        <v>3.09</v>
      </c>
      <c r="J63" s="14" t="s">
        <v>2151</v>
      </c>
      <c r="K63" s="14" t="s">
        <v>49</v>
      </c>
      <c r="L63" s="13">
        <v>0.08</v>
      </c>
      <c r="M63" s="13">
        <v>7.9299999999999995E-2</v>
      </c>
      <c r="N63" s="24">
        <v>17100</v>
      </c>
      <c r="O63" s="24">
        <v>100.92</v>
      </c>
      <c r="P63" s="24">
        <v>17.25732</v>
      </c>
      <c r="Q63" s="13">
        <v>6.2955125499999996E-4</v>
      </c>
      <c r="R63" s="63">
        <v>2.7224528010413199E-5</v>
      </c>
    </row>
    <row r="64" spans="2:18" x14ac:dyDescent="0.2">
      <c r="B64" s="59" t="s">
        <v>2350</v>
      </c>
      <c r="C64" s="14" t="s">
        <v>2147</v>
      </c>
      <c r="D64" s="22">
        <v>53089173</v>
      </c>
      <c r="E64" s="91" t="s">
        <v>2460</v>
      </c>
      <c r="F64" s="14" t="s">
        <v>229</v>
      </c>
      <c r="G64" s="55" t="s">
        <v>2460</v>
      </c>
      <c r="H64" s="14" t="s">
        <v>230</v>
      </c>
      <c r="I64" s="25">
        <v>3.25</v>
      </c>
      <c r="J64" s="14" t="s">
        <v>2019</v>
      </c>
      <c r="K64" s="14" t="s">
        <v>49</v>
      </c>
      <c r="L64" s="13">
        <v>0.1</v>
      </c>
      <c r="M64" s="13">
        <v>0.24030000000000001</v>
      </c>
      <c r="N64" s="24">
        <v>491164</v>
      </c>
      <c r="O64" s="24">
        <v>95.53</v>
      </c>
      <c r="P64" s="24">
        <v>469.20897000000002</v>
      </c>
      <c r="Q64" s="13">
        <v>1.7116858007999999E-2</v>
      </c>
      <c r="R64" s="63">
        <v>7.4020721300000001E-4</v>
      </c>
    </row>
    <row r="65" spans="2:18" x14ac:dyDescent="0.2">
      <c r="B65" s="59" t="s">
        <v>2449</v>
      </c>
      <c r="C65" s="14" t="s">
        <v>2147</v>
      </c>
      <c r="D65" s="22">
        <v>11020498</v>
      </c>
      <c r="E65" s="91" t="s">
        <v>2460</v>
      </c>
      <c r="F65" s="14" t="s">
        <v>229</v>
      </c>
      <c r="G65" s="55" t="s">
        <v>2460</v>
      </c>
      <c r="H65" s="14" t="s">
        <v>230</v>
      </c>
      <c r="I65" s="27">
        <v>1</v>
      </c>
      <c r="J65" s="14" t="s">
        <v>2151</v>
      </c>
      <c r="K65" s="14" t="s">
        <v>50</v>
      </c>
      <c r="L65" s="13">
        <v>0.1</v>
      </c>
      <c r="M65" s="13">
        <v>9.4899999999999998E-2</v>
      </c>
      <c r="N65" s="24">
        <v>3750</v>
      </c>
      <c r="O65" s="24">
        <v>100</v>
      </c>
      <c r="P65" s="24">
        <v>13.60125</v>
      </c>
      <c r="Q65" s="13">
        <v>4.9617692699999996E-4</v>
      </c>
      <c r="R65" s="63">
        <v>2.1456843333821999E-5</v>
      </c>
    </row>
    <row r="66" spans="2:18" x14ac:dyDescent="0.2">
      <c r="B66" s="59" t="s">
        <v>2369</v>
      </c>
      <c r="C66" s="14" t="s">
        <v>2147</v>
      </c>
      <c r="D66" s="22">
        <v>11019891</v>
      </c>
      <c r="E66" s="91" t="s">
        <v>2460</v>
      </c>
      <c r="F66" s="14" t="s">
        <v>229</v>
      </c>
      <c r="G66" s="55" t="s">
        <v>2460</v>
      </c>
      <c r="H66" s="14" t="s">
        <v>230</v>
      </c>
      <c r="I66" s="25">
        <v>3.25</v>
      </c>
      <c r="J66" s="14" t="s">
        <v>2019</v>
      </c>
      <c r="K66" s="14" t="s">
        <v>49</v>
      </c>
      <c r="L66" s="13">
        <v>0.1</v>
      </c>
      <c r="M66" s="13">
        <v>0.18840000000000001</v>
      </c>
      <c r="N66" s="24">
        <v>44041.41</v>
      </c>
      <c r="O66" s="24">
        <v>97.23</v>
      </c>
      <c r="P66" s="24">
        <v>42.821460000000002</v>
      </c>
      <c r="Q66" s="13">
        <v>1.5621373360000001E-3</v>
      </c>
      <c r="R66" s="63">
        <v>6.7553596805111605E-5</v>
      </c>
    </row>
    <row r="67" spans="2:18" x14ac:dyDescent="0.2">
      <c r="B67" s="59" t="s">
        <v>2370</v>
      </c>
      <c r="C67" s="14" t="s">
        <v>2147</v>
      </c>
      <c r="D67" s="22">
        <v>11019911</v>
      </c>
      <c r="E67" s="91" t="s">
        <v>2460</v>
      </c>
      <c r="F67" s="14" t="s">
        <v>229</v>
      </c>
      <c r="G67" s="55" t="s">
        <v>2460</v>
      </c>
      <c r="H67" s="14" t="s">
        <v>230</v>
      </c>
      <c r="I67" s="25">
        <v>3.06</v>
      </c>
      <c r="J67" s="14" t="s">
        <v>2151</v>
      </c>
      <c r="K67" s="14" t="s">
        <v>49</v>
      </c>
      <c r="L67" s="13">
        <v>0.08</v>
      </c>
      <c r="M67" s="13">
        <v>0.1232</v>
      </c>
      <c r="N67" s="24">
        <v>13788.43</v>
      </c>
      <c r="O67" s="24">
        <v>89.27</v>
      </c>
      <c r="P67" s="24">
        <v>12.30893</v>
      </c>
      <c r="Q67" s="13">
        <v>4.4903277700000002E-4</v>
      </c>
      <c r="R67" s="63">
        <v>1.9418125732339399E-5</v>
      </c>
    </row>
    <row r="68" spans="2:18" x14ac:dyDescent="0.2">
      <c r="B68" s="59" t="s">
        <v>2385</v>
      </c>
      <c r="C68" s="14" t="s">
        <v>2147</v>
      </c>
      <c r="D68" s="22">
        <v>11019917</v>
      </c>
      <c r="E68" s="91" t="s">
        <v>2460</v>
      </c>
      <c r="F68" s="14" t="s">
        <v>229</v>
      </c>
      <c r="G68" s="55" t="s">
        <v>2460</v>
      </c>
      <c r="H68" s="14" t="s">
        <v>230</v>
      </c>
      <c r="I68" s="25">
        <v>3.07</v>
      </c>
      <c r="J68" s="14" t="s">
        <v>2151</v>
      </c>
      <c r="K68" s="14" t="s">
        <v>49</v>
      </c>
      <c r="L68" s="13">
        <v>0.08</v>
      </c>
      <c r="M68" s="13">
        <v>0.10440000000000001</v>
      </c>
      <c r="N68" s="24">
        <v>20400</v>
      </c>
      <c r="O68" s="24">
        <v>94.01</v>
      </c>
      <c r="P68" s="24">
        <v>19.178039999999999</v>
      </c>
      <c r="Q68" s="13">
        <v>6.9961958999999998E-4</v>
      </c>
      <c r="R68" s="63">
        <v>3.0254586874718898E-5</v>
      </c>
    </row>
    <row r="69" spans="2:18" x14ac:dyDescent="0.2">
      <c r="B69" s="59" t="s">
        <v>2386</v>
      </c>
      <c r="C69" s="14" t="s">
        <v>2147</v>
      </c>
      <c r="D69" s="22">
        <v>11019918</v>
      </c>
      <c r="E69" s="91" t="s">
        <v>2460</v>
      </c>
      <c r="F69" s="14" t="s">
        <v>229</v>
      </c>
      <c r="G69" s="55" t="s">
        <v>2460</v>
      </c>
      <c r="H69" s="14" t="s">
        <v>230</v>
      </c>
      <c r="I69" s="25">
        <v>3.07</v>
      </c>
      <c r="J69" s="14" t="s">
        <v>2151</v>
      </c>
      <c r="K69" s="14" t="s">
        <v>49</v>
      </c>
      <c r="L69" s="13">
        <v>0.08</v>
      </c>
      <c r="M69" s="13">
        <v>0.10440000000000001</v>
      </c>
      <c r="N69" s="24">
        <v>4845</v>
      </c>
      <c r="O69" s="24">
        <v>94.01</v>
      </c>
      <c r="P69" s="24">
        <v>4.5547800000000001</v>
      </c>
      <c r="Q69" s="13">
        <v>1.6615948800000001E-4</v>
      </c>
      <c r="R69" s="63">
        <v>7.1854572837074303E-6</v>
      </c>
    </row>
    <row r="70" spans="2:18" x14ac:dyDescent="0.2">
      <c r="B70" s="59" t="s">
        <v>2388</v>
      </c>
      <c r="C70" s="14" t="s">
        <v>2147</v>
      </c>
      <c r="D70" s="22">
        <v>11019922</v>
      </c>
      <c r="E70" s="91" t="s">
        <v>2460</v>
      </c>
      <c r="F70" s="14" t="s">
        <v>229</v>
      </c>
      <c r="G70" s="55" t="s">
        <v>2460</v>
      </c>
      <c r="H70" s="14" t="s">
        <v>230</v>
      </c>
      <c r="I70" s="25">
        <v>3.07</v>
      </c>
      <c r="J70" s="14" t="s">
        <v>2151</v>
      </c>
      <c r="K70" s="14" t="s">
        <v>49</v>
      </c>
      <c r="L70" s="13">
        <v>0.08</v>
      </c>
      <c r="M70" s="13">
        <v>0.1046</v>
      </c>
      <c r="N70" s="24">
        <v>960</v>
      </c>
      <c r="O70" s="24">
        <v>93.95</v>
      </c>
      <c r="P70" s="24">
        <v>0.90192000000000005</v>
      </c>
      <c r="Q70" s="13">
        <v>3.2902262236569202E-5</v>
      </c>
      <c r="R70" s="63">
        <v>1.4228365877872E-6</v>
      </c>
    </row>
    <row r="71" spans="2:18" x14ac:dyDescent="0.2">
      <c r="B71" s="59" t="s">
        <v>2389</v>
      </c>
      <c r="C71" s="14" t="s">
        <v>2147</v>
      </c>
      <c r="D71" s="22">
        <v>11019923</v>
      </c>
      <c r="E71" s="91" t="s">
        <v>2460</v>
      </c>
      <c r="F71" s="14" t="s">
        <v>229</v>
      </c>
      <c r="G71" s="55" t="s">
        <v>2460</v>
      </c>
      <c r="H71" s="14" t="s">
        <v>230</v>
      </c>
      <c r="I71" s="25">
        <v>3.07</v>
      </c>
      <c r="J71" s="14" t="s">
        <v>2151</v>
      </c>
      <c r="K71" s="14" t="s">
        <v>49</v>
      </c>
      <c r="L71" s="13">
        <v>0.08</v>
      </c>
      <c r="M71" s="13">
        <v>0.1046</v>
      </c>
      <c r="N71" s="24">
        <v>10014</v>
      </c>
      <c r="O71" s="24">
        <v>93.95</v>
      </c>
      <c r="P71" s="24">
        <v>9.4081499999999991</v>
      </c>
      <c r="Q71" s="13">
        <v>3.4321161299999999E-4</v>
      </c>
      <c r="R71" s="63">
        <v>1.4841959423663101E-5</v>
      </c>
    </row>
    <row r="72" spans="2:18" x14ac:dyDescent="0.2">
      <c r="B72" s="59" t="s">
        <v>2348</v>
      </c>
      <c r="C72" s="14" t="s">
        <v>2147</v>
      </c>
      <c r="D72" s="22">
        <v>11019397</v>
      </c>
      <c r="E72" s="91" t="s">
        <v>2460</v>
      </c>
      <c r="F72" s="14" t="s">
        <v>229</v>
      </c>
      <c r="G72" s="55" t="s">
        <v>2460</v>
      </c>
      <c r="H72" s="14" t="s">
        <v>230</v>
      </c>
      <c r="I72" s="25">
        <v>3.02</v>
      </c>
      <c r="J72" s="14" t="s">
        <v>2151</v>
      </c>
      <c r="K72" s="14" t="s">
        <v>49</v>
      </c>
      <c r="L72" s="13">
        <v>0</v>
      </c>
      <c r="M72" s="13">
        <v>0.16719999999999999</v>
      </c>
      <c r="N72" s="24">
        <v>-0.01</v>
      </c>
      <c r="O72" s="24">
        <v>79.44</v>
      </c>
      <c r="P72" s="24">
        <v>-1.0000000000000001E-5</v>
      </c>
      <c r="Q72" s="13">
        <v>-3.6480244629866499E-10</v>
      </c>
      <c r="R72" s="63">
        <v>-1.5775640719655899E-11</v>
      </c>
    </row>
    <row r="73" spans="2:18" x14ac:dyDescent="0.2">
      <c r="B73" s="59" t="s">
        <v>2390</v>
      </c>
      <c r="C73" s="14" t="s">
        <v>2147</v>
      </c>
      <c r="D73" s="22">
        <v>11019925</v>
      </c>
      <c r="E73" s="91" t="s">
        <v>2460</v>
      </c>
      <c r="F73" s="14" t="s">
        <v>229</v>
      </c>
      <c r="G73" s="55" t="s">
        <v>2460</v>
      </c>
      <c r="H73" s="14" t="s">
        <v>230</v>
      </c>
      <c r="I73" s="25">
        <v>3.07</v>
      </c>
      <c r="J73" s="14" t="s">
        <v>2151</v>
      </c>
      <c r="K73" s="14" t="s">
        <v>49</v>
      </c>
      <c r="L73" s="13">
        <v>0.08</v>
      </c>
      <c r="M73" s="13">
        <v>0.1046</v>
      </c>
      <c r="N73" s="24">
        <v>750</v>
      </c>
      <c r="O73" s="24">
        <v>93.95</v>
      </c>
      <c r="P73" s="24">
        <v>0.70462000000000002</v>
      </c>
      <c r="Q73" s="13">
        <v>2.57047099710965E-5</v>
      </c>
      <c r="R73" s="63">
        <v>1.1115831963883899E-6</v>
      </c>
    </row>
    <row r="74" spans="2:18" x14ac:dyDescent="0.2">
      <c r="B74" s="59" t="s">
        <v>2391</v>
      </c>
      <c r="C74" s="14" t="s">
        <v>2147</v>
      </c>
      <c r="D74" s="22">
        <v>11019926</v>
      </c>
      <c r="E74" s="91" t="s">
        <v>2460</v>
      </c>
      <c r="F74" s="14" t="s">
        <v>229</v>
      </c>
      <c r="G74" s="55" t="s">
        <v>2460</v>
      </c>
      <c r="H74" s="14" t="s">
        <v>230</v>
      </c>
      <c r="I74" s="25">
        <v>3.07</v>
      </c>
      <c r="J74" s="14" t="s">
        <v>2151</v>
      </c>
      <c r="K74" s="14" t="s">
        <v>49</v>
      </c>
      <c r="L74" s="13">
        <v>0.08</v>
      </c>
      <c r="M74" s="13">
        <v>0.1046</v>
      </c>
      <c r="N74" s="24">
        <v>2400</v>
      </c>
      <c r="O74" s="24">
        <v>93.95</v>
      </c>
      <c r="P74" s="24">
        <v>2.2547999999999999</v>
      </c>
      <c r="Q74" s="13">
        <v>8.2255655591423004E-5</v>
      </c>
      <c r="R74" s="63">
        <v>3.5570914694680099E-6</v>
      </c>
    </row>
    <row r="75" spans="2:18" x14ac:dyDescent="0.2">
      <c r="B75" s="59" t="s">
        <v>2394</v>
      </c>
      <c r="C75" s="14" t="s">
        <v>2147</v>
      </c>
      <c r="D75" s="22">
        <v>11019928</v>
      </c>
      <c r="E75" s="91" t="s">
        <v>2460</v>
      </c>
      <c r="F75" s="14" t="s">
        <v>229</v>
      </c>
      <c r="G75" s="55" t="s">
        <v>2460</v>
      </c>
      <c r="H75" s="14" t="s">
        <v>230</v>
      </c>
      <c r="I75" s="25">
        <v>3.07</v>
      </c>
      <c r="J75" s="14" t="s">
        <v>2151</v>
      </c>
      <c r="K75" s="14" t="s">
        <v>49</v>
      </c>
      <c r="L75" s="13">
        <v>0.08</v>
      </c>
      <c r="M75" s="13">
        <v>0.1045</v>
      </c>
      <c r="N75" s="24">
        <v>2400</v>
      </c>
      <c r="O75" s="24">
        <v>93.98</v>
      </c>
      <c r="P75" s="24">
        <v>2.2555200000000002</v>
      </c>
      <c r="Q75" s="13">
        <v>8.2281921367556503E-5</v>
      </c>
      <c r="R75" s="63">
        <v>3.5582273155998299E-6</v>
      </c>
    </row>
    <row r="76" spans="2:18" x14ac:dyDescent="0.2">
      <c r="B76" s="59" t="s">
        <v>2395</v>
      </c>
      <c r="C76" s="14" t="s">
        <v>2147</v>
      </c>
      <c r="D76" s="22">
        <v>11019929</v>
      </c>
      <c r="E76" s="91" t="s">
        <v>2460</v>
      </c>
      <c r="F76" s="14" t="s">
        <v>229</v>
      </c>
      <c r="G76" s="55" t="s">
        <v>2460</v>
      </c>
      <c r="H76" s="14" t="s">
        <v>230</v>
      </c>
      <c r="I76" s="25">
        <v>3.07</v>
      </c>
      <c r="J76" s="14" t="s">
        <v>2151</v>
      </c>
      <c r="K76" s="14" t="s">
        <v>49</v>
      </c>
      <c r="L76" s="13">
        <v>0.08</v>
      </c>
      <c r="M76" s="13">
        <v>0.1045</v>
      </c>
      <c r="N76" s="24">
        <v>5460</v>
      </c>
      <c r="O76" s="24">
        <v>93.98</v>
      </c>
      <c r="P76" s="24">
        <v>5.13131</v>
      </c>
      <c r="Q76" s="13">
        <v>1.8719144400000001E-4</v>
      </c>
      <c r="R76" s="63">
        <v>8.0949702981177495E-6</v>
      </c>
    </row>
    <row r="77" spans="2:18" x14ac:dyDescent="0.2">
      <c r="B77" s="59" t="s">
        <v>2397</v>
      </c>
      <c r="C77" s="14" t="s">
        <v>2147</v>
      </c>
      <c r="D77" s="22">
        <v>11019933</v>
      </c>
      <c r="E77" s="91" t="s">
        <v>2460</v>
      </c>
      <c r="F77" s="14" t="s">
        <v>229</v>
      </c>
      <c r="G77" s="55" t="s">
        <v>2460</v>
      </c>
      <c r="H77" s="14" t="s">
        <v>230</v>
      </c>
      <c r="I77" s="27">
        <v>0</v>
      </c>
      <c r="J77" s="14" t="s">
        <v>2151</v>
      </c>
      <c r="K77" s="14" t="s">
        <v>49</v>
      </c>
      <c r="L77" s="13">
        <v>0.08</v>
      </c>
      <c r="M77" s="13">
        <v>0</v>
      </c>
      <c r="N77" s="24">
        <v>12750</v>
      </c>
      <c r="O77" s="24">
        <v>96.76</v>
      </c>
      <c r="P77" s="24">
        <v>12.3369</v>
      </c>
      <c r="Q77" s="13">
        <v>4.5005312899999998E-4</v>
      </c>
      <c r="R77" s="63">
        <v>1.94622501994323E-5</v>
      </c>
    </row>
    <row r="78" spans="2:18" x14ac:dyDescent="0.2">
      <c r="B78" s="59" t="s">
        <v>2399</v>
      </c>
      <c r="C78" s="14" t="s">
        <v>2147</v>
      </c>
      <c r="D78" s="22">
        <v>11019937</v>
      </c>
      <c r="E78" s="91" t="s">
        <v>2460</v>
      </c>
      <c r="F78" s="14" t="s">
        <v>229</v>
      </c>
      <c r="G78" s="55" t="s">
        <v>2460</v>
      </c>
      <c r="H78" s="14" t="s">
        <v>230</v>
      </c>
      <c r="I78" s="25">
        <v>3.08</v>
      </c>
      <c r="J78" s="14" t="s">
        <v>1377</v>
      </c>
      <c r="K78" s="14" t="s">
        <v>49</v>
      </c>
      <c r="L78" s="13">
        <v>0.08</v>
      </c>
      <c r="M78" s="13">
        <v>9.5699999999999993E-2</v>
      </c>
      <c r="N78" s="24">
        <v>16155</v>
      </c>
      <c r="O78" s="24">
        <v>96.32</v>
      </c>
      <c r="P78" s="24">
        <v>15.560499999999999</v>
      </c>
      <c r="Q78" s="13">
        <v>5.6765084600000004E-4</v>
      </c>
      <c r="R78" s="63">
        <v>2.4547685741820499E-5</v>
      </c>
    </row>
    <row r="79" spans="2:18" x14ac:dyDescent="0.2">
      <c r="B79" s="59" t="s">
        <v>2401</v>
      </c>
      <c r="C79" s="14" t="s">
        <v>2147</v>
      </c>
      <c r="D79" s="22">
        <v>11020102</v>
      </c>
      <c r="E79" s="91" t="s">
        <v>2460</v>
      </c>
      <c r="F79" s="14" t="s">
        <v>229</v>
      </c>
      <c r="G79" s="55" t="s">
        <v>2460</v>
      </c>
      <c r="H79" s="14" t="s">
        <v>230</v>
      </c>
      <c r="I79" s="25">
        <v>3.07</v>
      </c>
      <c r="J79" s="14" t="s">
        <v>2151</v>
      </c>
      <c r="K79" s="14" t="s">
        <v>49</v>
      </c>
      <c r="L79" s="13">
        <v>0.08</v>
      </c>
      <c r="M79" s="13">
        <v>9.98E-2</v>
      </c>
      <c r="N79" s="24">
        <v>3000</v>
      </c>
      <c r="O79" s="24">
        <v>95.23</v>
      </c>
      <c r="P79" s="24">
        <v>2.8569</v>
      </c>
      <c r="Q79" s="13">
        <v>1.0422041E-4</v>
      </c>
      <c r="R79" s="63">
        <v>4.5069427971984896E-6</v>
      </c>
    </row>
    <row r="80" spans="2:18" x14ac:dyDescent="0.2">
      <c r="B80" s="59" t="s">
        <v>2404</v>
      </c>
      <c r="C80" s="14" t="s">
        <v>2147</v>
      </c>
      <c r="D80" s="22">
        <v>11020106</v>
      </c>
      <c r="E80" s="91" t="s">
        <v>2460</v>
      </c>
      <c r="F80" s="14" t="s">
        <v>229</v>
      </c>
      <c r="G80" s="55" t="s">
        <v>2460</v>
      </c>
      <c r="H80" s="14" t="s">
        <v>230</v>
      </c>
      <c r="I80" s="25">
        <v>3.07</v>
      </c>
      <c r="J80" s="14" t="s">
        <v>1377</v>
      </c>
      <c r="K80" s="14" t="s">
        <v>49</v>
      </c>
      <c r="L80" s="13">
        <v>0.08</v>
      </c>
      <c r="M80" s="13">
        <v>0.1022</v>
      </c>
      <c r="N80" s="24">
        <v>73068</v>
      </c>
      <c r="O80" s="24">
        <v>94.59</v>
      </c>
      <c r="P80" s="24">
        <v>69.115020000000001</v>
      </c>
      <c r="Q80" s="13">
        <v>2.521332837E-3</v>
      </c>
      <c r="R80" s="63">
        <v>1.09033372E-4</v>
      </c>
    </row>
    <row r="81" spans="2:18" x14ac:dyDescent="0.2">
      <c r="B81" s="59" t="s">
        <v>2406</v>
      </c>
      <c r="C81" s="14" t="s">
        <v>2147</v>
      </c>
      <c r="D81" s="22">
        <v>11020111</v>
      </c>
      <c r="E81" s="91" t="s">
        <v>2460</v>
      </c>
      <c r="F81" s="14" t="s">
        <v>229</v>
      </c>
      <c r="G81" s="55" t="s">
        <v>2460</v>
      </c>
      <c r="H81" s="14" t="s">
        <v>230</v>
      </c>
      <c r="I81" s="25">
        <v>3.08</v>
      </c>
      <c r="J81" s="14" t="s">
        <v>2151</v>
      </c>
      <c r="K81" s="14" t="s">
        <v>49</v>
      </c>
      <c r="L81" s="13">
        <v>0.08</v>
      </c>
      <c r="M81" s="13">
        <v>9.5299999999999996E-2</v>
      </c>
      <c r="N81" s="24">
        <v>29400</v>
      </c>
      <c r="O81" s="24">
        <v>96.43</v>
      </c>
      <c r="P81" s="24">
        <v>28.35042</v>
      </c>
      <c r="Q81" s="13">
        <v>1.034230256E-3</v>
      </c>
      <c r="R81" s="63">
        <v>4.4724604017134697E-5</v>
      </c>
    </row>
    <row r="82" spans="2:18" x14ac:dyDescent="0.2">
      <c r="B82" s="59" t="s">
        <v>2406</v>
      </c>
      <c r="C82" s="14" t="s">
        <v>2147</v>
      </c>
      <c r="D82" s="22">
        <v>11020114</v>
      </c>
      <c r="E82" s="91" t="s">
        <v>2460</v>
      </c>
      <c r="F82" s="14" t="s">
        <v>229</v>
      </c>
      <c r="G82" s="55" t="s">
        <v>2460</v>
      </c>
      <c r="H82" s="14" t="s">
        <v>230</v>
      </c>
      <c r="I82" s="25">
        <v>3.09</v>
      </c>
      <c r="J82" s="14" t="s">
        <v>2151</v>
      </c>
      <c r="K82" s="14" t="s">
        <v>49</v>
      </c>
      <c r="L82" s="13">
        <v>0.08</v>
      </c>
      <c r="M82" s="13">
        <v>7.6300000000000007E-2</v>
      </c>
      <c r="N82" s="24">
        <v>22470</v>
      </c>
      <c r="O82" s="24">
        <v>101.79</v>
      </c>
      <c r="P82" s="24">
        <v>22.872209999999999</v>
      </c>
      <c r="Q82" s="13">
        <v>8.3438381599999995E-4</v>
      </c>
      <c r="R82" s="63">
        <v>3.60823767424521E-5</v>
      </c>
    </row>
    <row r="83" spans="2:18" x14ac:dyDescent="0.2">
      <c r="B83" s="59" t="s">
        <v>2411</v>
      </c>
      <c r="C83" s="14" t="s">
        <v>2147</v>
      </c>
      <c r="D83" s="22">
        <v>11020119</v>
      </c>
      <c r="E83" s="91" t="s">
        <v>2460</v>
      </c>
      <c r="F83" s="14" t="s">
        <v>229</v>
      </c>
      <c r="G83" s="55" t="s">
        <v>2460</v>
      </c>
      <c r="H83" s="14" t="s">
        <v>230</v>
      </c>
      <c r="I83" s="25">
        <v>3.1</v>
      </c>
      <c r="J83" s="14" t="s">
        <v>2151</v>
      </c>
      <c r="K83" s="14" t="s">
        <v>49</v>
      </c>
      <c r="L83" s="13">
        <v>0.08</v>
      </c>
      <c r="M83" s="13">
        <v>6.3700000000000007E-2</v>
      </c>
      <c r="N83" s="24">
        <v>16050</v>
      </c>
      <c r="O83" s="24">
        <v>105.55</v>
      </c>
      <c r="P83" s="24">
        <v>16.940770000000001</v>
      </c>
      <c r="Q83" s="13">
        <v>6.18003433E-4</v>
      </c>
      <c r="R83" s="63">
        <v>2.67251501034325E-5</v>
      </c>
    </row>
    <row r="84" spans="2:18" x14ac:dyDescent="0.2">
      <c r="B84" s="59" t="s">
        <v>2415</v>
      </c>
      <c r="C84" s="14" t="s">
        <v>2147</v>
      </c>
      <c r="D84" s="22">
        <v>11020125</v>
      </c>
      <c r="E84" s="91" t="s">
        <v>2460</v>
      </c>
      <c r="F84" s="14" t="s">
        <v>229</v>
      </c>
      <c r="G84" s="55" t="s">
        <v>2460</v>
      </c>
      <c r="H84" s="14" t="s">
        <v>230</v>
      </c>
      <c r="I84" s="25">
        <v>3.09</v>
      </c>
      <c r="J84" s="14" t="s">
        <v>1377</v>
      </c>
      <c r="K84" s="14" t="s">
        <v>49</v>
      </c>
      <c r="L84" s="13">
        <v>0.08</v>
      </c>
      <c r="M84" s="13">
        <v>7.0099999999999996E-2</v>
      </c>
      <c r="N84" s="24">
        <v>7200</v>
      </c>
      <c r="O84" s="24">
        <v>103.62</v>
      </c>
      <c r="P84" s="24">
        <v>7.4606399999999997</v>
      </c>
      <c r="Q84" s="13">
        <v>2.7216597200000001E-4</v>
      </c>
      <c r="R84" s="63">
        <v>1.1769637617869399E-5</v>
      </c>
    </row>
    <row r="85" spans="2:18" x14ac:dyDescent="0.2">
      <c r="B85" s="59" t="s">
        <v>2418</v>
      </c>
      <c r="C85" s="14" t="s">
        <v>2147</v>
      </c>
      <c r="D85" s="22">
        <v>11020127</v>
      </c>
      <c r="E85" s="91" t="s">
        <v>2460</v>
      </c>
      <c r="F85" s="14" t="s">
        <v>229</v>
      </c>
      <c r="G85" s="55" t="s">
        <v>2460</v>
      </c>
      <c r="H85" s="14" t="s">
        <v>230</v>
      </c>
      <c r="I85" s="25">
        <v>3.09</v>
      </c>
      <c r="J85" s="14" t="s">
        <v>2151</v>
      </c>
      <c r="K85" s="14" t="s">
        <v>49</v>
      </c>
      <c r="L85" s="13">
        <v>0.08</v>
      </c>
      <c r="M85" s="13">
        <v>7.1499999999999994E-2</v>
      </c>
      <c r="N85" s="24">
        <v>4830</v>
      </c>
      <c r="O85" s="24">
        <v>103.2</v>
      </c>
      <c r="P85" s="24">
        <v>4.9845600000000001</v>
      </c>
      <c r="Q85" s="13">
        <v>1.81837968E-4</v>
      </c>
      <c r="R85" s="63">
        <v>7.8634627705568001E-6</v>
      </c>
    </row>
    <row r="86" spans="2:18" x14ac:dyDescent="0.2">
      <c r="B86" s="59" t="s">
        <v>2419</v>
      </c>
      <c r="C86" s="14" t="s">
        <v>2147</v>
      </c>
      <c r="D86" s="22">
        <v>11020129</v>
      </c>
      <c r="E86" s="91" t="s">
        <v>2460</v>
      </c>
      <c r="F86" s="14" t="s">
        <v>229</v>
      </c>
      <c r="G86" s="55" t="s">
        <v>2460</v>
      </c>
      <c r="H86" s="14" t="s">
        <v>230</v>
      </c>
      <c r="I86" s="25">
        <v>3.09</v>
      </c>
      <c r="J86" s="14" t="s">
        <v>2151</v>
      </c>
      <c r="K86" s="14" t="s">
        <v>49</v>
      </c>
      <c r="L86" s="13">
        <v>0.08</v>
      </c>
      <c r="M86" s="13">
        <v>7.9200000000000007E-2</v>
      </c>
      <c r="N86" s="24">
        <v>4800</v>
      </c>
      <c r="O86" s="24">
        <v>100.93</v>
      </c>
      <c r="P86" s="24">
        <v>4.8446400000000001</v>
      </c>
      <c r="Q86" s="13">
        <v>1.7673365199999999E-4</v>
      </c>
      <c r="R86" s="63">
        <v>7.6427300056073692E-6</v>
      </c>
    </row>
    <row r="87" spans="2:18" x14ac:dyDescent="0.2">
      <c r="B87" s="59" t="s">
        <v>2421</v>
      </c>
      <c r="C87" s="14" t="s">
        <v>2147</v>
      </c>
      <c r="D87" s="22">
        <v>11020131</v>
      </c>
      <c r="E87" s="91" t="s">
        <v>2460</v>
      </c>
      <c r="F87" s="14" t="s">
        <v>229</v>
      </c>
      <c r="G87" s="55" t="s">
        <v>2460</v>
      </c>
      <c r="H87" s="14" t="s">
        <v>230</v>
      </c>
      <c r="I87" s="25">
        <v>3.09</v>
      </c>
      <c r="J87" s="14" t="s">
        <v>2151</v>
      </c>
      <c r="K87" s="14" t="s">
        <v>49</v>
      </c>
      <c r="L87" s="13">
        <v>0.08</v>
      </c>
      <c r="M87" s="13">
        <v>7.6399999999999996E-2</v>
      </c>
      <c r="N87" s="24">
        <v>10500</v>
      </c>
      <c r="O87" s="24">
        <v>101.74</v>
      </c>
      <c r="P87" s="24">
        <v>10.682700000000001</v>
      </c>
      <c r="Q87" s="13">
        <v>3.8970750900000001E-4</v>
      </c>
      <c r="R87" s="63">
        <v>1.6852643711586802E-5</v>
      </c>
    </row>
    <row r="88" spans="2:18" x14ac:dyDescent="0.2">
      <c r="B88" s="59" t="s">
        <v>2426</v>
      </c>
      <c r="C88" s="14" t="s">
        <v>2147</v>
      </c>
      <c r="D88" s="22">
        <v>11020403</v>
      </c>
      <c r="E88" s="91" t="s">
        <v>2460</v>
      </c>
      <c r="F88" s="14" t="s">
        <v>229</v>
      </c>
      <c r="G88" s="55" t="s">
        <v>2460</v>
      </c>
      <c r="H88" s="14" t="s">
        <v>230</v>
      </c>
      <c r="I88" s="25">
        <v>3.08</v>
      </c>
      <c r="J88" s="14" t="s">
        <v>2151</v>
      </c>
      <c r="K88" s="14" t="s">
        <v>49</v>
      </c>
      <c r="L88" s="13">
        <v>0.08</v>
      </c>
      <c r="M88" s="13">
        <v>8.4599999999999995E-2</v>
      </c>
      <c r="N88" s="24">
        <v>3600</v>
      </c>
      <c r="O88" s="24">
        <v>99.39</v>
      </c>
      <c r="P88" s="24">
        <v>3.5780400000000001</v>
      </c>
      <c r="Q88" s="13">
        <v>1.3052777399999999E-4</v>
      </c>
      <c r="R88" s="63">
        <v>5.6445873520557602E-6</v>
      </c>
    </row>
    <row r="89" spans="2:18" x14ac:dyDescent="0.2">
      <c r="B89" s="59" t="s">
        <v>2430</v>
      </c>
      <c r="C89" s="14" t="s">
        <v>2147</v>
      </c>
      <c r="D89" s="22">
        <v>11020408</v>
      </c>
      <c r="E89" s="91" t="s">
        <v>2460</v>
      </c>
      <c r="F89" s="14" t="s">
        <v>229</v>
      </c>
      <c r="G89" s="55" t="s">
        <v>2460</v>
      </c>
      <c r="H89" s="14" t="s">
        <v>230</v>
      </c>
      <c r="I89" s="25">
        <v>3.09</v>
      </c>
      <c r="J89" s="14" t="s">
        <v>2151</v>
      </c>
      <c r="K89" s="14" t="s">
        <v>49</v>
      </c>
      <c r="L89" s="13">
        <v>0.08</v>
      </c>
      <c r="M89" s="13">
        <v>8.1299999999999997E-2</v>
      </c>
      <c r="N89" s="24">
        <v>6171.43</v>
      </c>
      <c r="O89" s="24">
        <v>100.34</v>
      </c>
      <c r="P89" s="24">
        <v>6.1924099999999997</v>
      </c>
      <c r="Q89" s="13">
        <v>2.2590063099999999E-4</v>
      </c>
      <c r="R89" s="63">
        <v>9.7689235348804304E-6</v>
      </c>
    </row>
    <row r="90" spans="2:18" x14ac:dyDescent="0.2">
      <c r="B90" s="59" t="s">
        <v>2431</v>
      </c>
      <c r="C90" s="14" t="s">
        <v>2147</v>
      </c>
      <c r="D90" s="22">
        <v>11020410</v>
      </c>
      <c r="E90" s="91" t="s">
        <v>2460</v>
      </c>
      <c r="F90" s="14" t="s">
        <v>229</v>
      </c>
      <c r="G90" s="55" t="s">
        <v>2460</v>
      </c>
      <c r="H90" s="14" t="s">
        <v>230</v>
      </c>
      <c r="I90" s="25">
        <v>3.09</v>
      </c>
      <c r="J90" s="14" t="s">
        <v>2151</v>
      </c>
      <c r="K90" s="14" t="s">
        <v>49</v>
      </c>
      <c r="L90" s="13">
        <v>0.08</v>
      </c>
      <c r="M90" s="13">
        <v>8.2199999999999995E-2</v>
      </c>
      <c r="N90" s="24">
        <v>5914.29</v>
      </c>
      <c r="O90" s="24">
        <v>100.09</v>
      </c>
      <c r="P90" s="24">
        <v>5.9196099999999996</v>
      </c>
      <c r="Q90" s="13">
        <v>2.1594881999999999E-4</v>
      </c>
      <c r="R90" s="63">
        <v>9.3385640560482198E-6</v>
      </c>
    </row>
    <row r="91" spans="2:18" x14ac:dyDescent="0.2">
      <c r="B91" s="59" t="s">
        <v>2433</v>
      </c>
      <c r="C91" s="14" t="s">
        <v>2147</v>
      </c>
      <c r="D91" s="22">
        <v>11020412</v>
      </c>
      <c r="E91" s="91" t="s">
        <v>2460</v>
      </c>
      <c r="F91" s="14" t="s">
        <v>229</v>
      </c>
      <c r="G91" s="55" t="s">
        <v>2460</v>
      </c>
      <c r="H91" s="14" t="s">
        <v>230</v>
      </c>
      <c r="I91" s="25">
        <v>3.09</v>
      </c>
      <c r="J91" s="14" t="s">
        <v>2151</v>
      </c>
      <c r="K91" s="14" t="s">
        <v>49</v>
      </c>
      <c r="L91" s="13">
        <v>0.08</v>
      </c>
      <c r="M91" s="13">
        <v>8.3199999999999996E-2</v>
      </c>
      <c r="N91" s="24">
        <v>23142.86</v>
      </c>
      <c r="O91" s="24">
        <v>99.8</v>
      </c>
      <c r="P91" s="24">
        <v>23.09657</v>
      </c>
      <c r="Q91" s="13">
        <v>8.42568523E-4</v>
      </c>
      <c r="R91" s="63">
        <v>3.6436319017638303E-5</v>
      </c>
    </row>
    <row r="92" spans="2:18" x14ac:dyDescent="0.2">
      <c r="B92" s="59" t="s">
        <v>2434</v>
      </c>
      <c r="C92" s="14" t="s">
        <v>2147</v>
      </c>
      <c r="D92" s="22">
        <v>11020413</v>
      </c>
      <c r="E92" s="91" t="s">
        <v>2460</v>
      </c>
      <c r="F92" s="14" t="s">
        <v>229</v>
      </c>
      <c r="G92" s="55" t="s">
        <v>2460</v>
      </c>
      <c r="H92" s="14" t="s">
        <v>230</v>
      </c>
      <c r="I92" s="25">
        <v>3.09</v>
      </c>
      <c r="J92" s="14" t="s">
        <v>1377</v>
      </c>
      <c r="K92" s="14" t="s">
        <v>49</v>
      </c>
      <c r="L92" s="13">
        <v>0.08</v>
      </c>
      <c r="M92" s="13">
        <v>8.3099999999999993E-2</v>
      </c>
      <c r="N92" s="24">
        <v>81039</v>
      </c>
      <c r="O92" s="24">
        <v>99.83</v>
      </c>
      <c r="P92" s="24">
        <v>80.901229999999998</v>
      </c>
      <c r="Q92" s="13">
        <v>2.9512966609999999E-3</v>
      </c>
      <c r="R92" s="63">
        <v>1.27626873E-4</v>
      </c>
    </row>
    <row r="93" spans="2:18" x14ac:dyDescent="0.2">
      <c r="B93" s="59" t="s">
        <v>2346</v>
      </c>
      <c r="C93" s="14" t="s">
        <v>2147</v>
      </c>
      <c r="D93" s="22">
        <v>11019377</v>
      </c>
      <c r="E93" s="91" t="s">
        <v>2460</v>
      </c>
      <c r="F93" s="14" t="s">
        <v>229</v>
      </c>
      <c r="G93" s="55" t="s">
        <v>2460</v>
      </c>
      <c r="H93" s="14" t="s">
        <v>230</v>
      </c>
      <c r="I93" s="25">
        <v>3.02</v>
      </c>
      <c r="J93" s="14" t="s">
        <v>2151</v>
      </c>
      <c r="K93" s="14" t="s">
        <v>49</v>
      </c>
      <c r="L93" s="13">
        <v>0.08</v>
      </c>
      <c r="M93" s="13">
        <v>0.16980000000000001</v>
      </c>
      <c r="N93" s="24">
        <v>0.01</v>
      </c>
      <c r="O93" s="24">
        <v>78.900000000000006</v>
      </c>
      <c r="P93" s="24">
        <v>1.0000000000000001E-5</v>
      </c>
      <c r="Q93" s="13">
        <v>3.6480244629866499E-10</v>
      </c>
      <c r="R93" s="63">
        <v>1.5775640719655899E-11</v>
      </c>
    </row>
    <row r="94" spans="2:18" x14ac:dyDescent="0.2">
      <c r="B94" s="59" t="s">
        <v>2437</v>
      </c>
      <c r="C94" s="14" t="s">
        <v>2147</v>
      </c>
      <c r="D94" s="22">
        <v>11020418</v>
      </c>
      <c r="E94" s="91" t="s">
        <v>2460</v>
      </c>
      <c r="F94" s="14" t="s">
        <v>229</v>
      </c>
      <c r="G94" s="55" t="s">
        <v>2460</v>
      </c>
      <c r="H94" s="14" t="s">
        <v>230</v>
      </c>
      <c r="I94" s="25">
        <v>3.09</v>
      </c>
      <c r="J94" s="14" t="s">
        <v>2151</v>
      </c>
      <c r="K94" s="14" t="s">
        <v>49</v>
      </c>
      <c r="L94" s="13">
        <v>0.08</v>
      </c>
      <c r="M94" s="13">
        <v>7.9799999999999996E-2</v>
      </c>
      <c r="N94" s="24">
        <v>5700</v>
      </c>
      <c r="O94" s="24">
        <v>100.77</v>
      </c>
      <c r="P94" s="24">
        <v>5.7438900000000004</v>
      </c>
      <c r="Q94" s="13">
        <v>2.0953851200000001E-4</v>
      </c>
      <c r="R94" s="63">
        <v>9.0613544973224305E-6</v>
      </c>
    </row>
    <row r="95" spans="2:18" x14ac:dyDescent="0.2">
      <c r="B95" s="59" t="s">
        <v>2441</v>
      </c>
      <c r="C95" s="14" t="s">
        <v>2147</v>
      </c>
      <c r="D95" s="22">
        <v>11020422</v>
      </c>
      <c r="E95" s="91" t="s">
        <v>2460</v>
      </c>
      <c r="F95" s="14" t="s">
        <v>229</v>
      </c>
      <c r="G95" s="55" t="s">
        <v>2460</v>
      </c>
      <c r="H95" s="14" t="s">
        <v>230</v>
      </c>
      <c r="I95" s="25">
        <v>3.09</v>
      </c>
      <c r="J95" s="14" t="s">
        <v>2151</v>
      </c>
      <c r="K95" s="14" t="s">
        <v>49</v>
      </c>
      <c r="L95" s="13">
        <v>0.08</v>
      </c>
      <c r="M95" s="13">
        <v>7.4300000000000005E-2</v>
      </c>
      <c r="N95" s="24">
        <v>27000</v>
      </c>
      <c r="O95" s="24">
        <v>102.36</v>
      </c>
      <c r="P95" s="24">
        <v>27.6372</v>
      </c>
      <c r="Q95" s="13">
        <v>1.008211816E-3</v>
      </c>
      <c r="R95" s="63">
        <v>4.3599453769727401E-5</v>
      </c>
    </row>
    <row r="96" spans="2:18" x14ac:dyDescent="0.2">
      <c r="B96" s="59" t="s">
        <v>2443</v>
      </c>
      <c r="C96" s="14" t="s">
        <v>2147</v>
      </c>
      <c r="D96" s="22">
        <v>11020425</v>
      </c>
      <c r="E96" s="91" t="s">
        <v>2460</v>
      </c>
      <c r="F96" s="14" t="s">
        <v>229</v>
      </c>
      <c r="G96" s="55" t="s">
        <v>2460</v>
      </c>
      <c r="H96" s="14" t="s">
        <v>230</v>
      </c>
      <c r="I96" s="25">
        <v>3.1</v>
      </c>
      <c r="J96" s="14" t="s">
        <v>2151</v>
      </c>
      <c r="K96" s="14" t="s">
        <v>49</v>
      </c>
      <c r="L96" s="13">
        <v>0.08</v>
      </c>
      <c r="M96" s="13">
        <v>6.59E-2</v>
      </c>
      <c r="N96" s="24">
        <v>6300</v>
      </c>
      <c r="O96" s="24">
        <v>104.87</v>
      </c>
      <c r="P96" s="24">
        <v>6.6068100000000003</v>
      </c>
      <c r="Q96" s="13">
        <v>2.41018045E-4</v>
      </c>
      <c r="R96" s="63">
        <v>1.0422666086303001E-5</v>
      </c>
    </row>
    <row r="97" spans="2:18" x14ac:dyDescent="0.2">
      <c r="B97" s="59" t="s">
        <v>2445</v>
      </c>
      <c r="C97" s="14" t="s">
        <v>2147</v>
      </c>
      <c r="D97" s="22">
        <v>11020426</v>
      </c>
      <c r="E97" s="91" t="s">
        <v>2460</v>
      </c>
      <c r="F97" s="14" t="s">
        <v>229</v>
      </c>
      <c r="G97" s="55" t="s">
        <v>2460</v>
      </c>
      <c r="H97" s="14" t="s">
        <v>230</v>
      </c>
      <c r="I97" s="25">
        <v>3.1</v>
      </c>
      <c r="J97" s="14" t="s">
        <v>2151</v>
      </c>
      <c r="K97" s="14" t="s">
        <v>49</v>
      </c>
      <c r="L97" s="13">
        <v>0.08</v>
      </c>
      <c r="M97" s="13">
        <v>6.9400000000000003E-2</v>
      </c>
      <c r="N97" s="24">
        <v>11400</v>
      </c>
      <c r="O97" s="24">
        <v>103.82</v>
      </c>
      <c r="P97" s="24">
        <v>11.83548</v>
      </c>
      <c r="Q97" s="13">
        <v>4.3176120500000001E-4</v>
      </c>
      <c r="R97" s="63">
        <v>1.86712280224673E-5</v>
      </c>
    </row>
    <row r="98" spans="2:18" x14ac:dyDescent="0.2">
      <c r="B98" s="59" t="s">
        <v>2446</v>
      </c>
      <c r="C98" s="14" t="s">
        <v>2147</v>
      </c>
      <c r="D98" s="22">
        <v>11020428</v>
      </c>
      <c r="E98" s="91" t="s">
        <v>2460</v>
      </c>
      <c r="F98" s="14" t="s">
        <v>229</v>
      </c>
      <c r="G98" s="55" t="s">
        <v>2460</v>
      </c>
      <c r="H98" s="14" t="s">
        <v>230</v>
      </c>
      <c r="I98" s="25">
        <v>3.08</v>
      </c>
      <c r="J98" s="14" t="s">
        <v>2151</v>
      </c>
      <c r="K98" s="14" t="s">
        <v>49</v>
      </c>
      <c r="L98" s="13">
        <v>0.08</v>
      </c>
      <c r="M98" s="13">
        <v>8.5000000000000006E-2</v>
      </c>
      <c r="N98" s="24">
        <v>12300</v>
      </c>
      <c r="O98" s="24">
        <v>99.28</v>
      </c>
      <c r="P98" s="24">
        <v>12.21144</v>
      </c>
      <c r="Q98" s="13">
        <v>4.4547631800000002E-4</v>
      </c>
      <c r="R98" s="63">
        <v>1.92643290109635E-5</v>
      </c>
    </row>
    <row r="99" spans="2:18" x14ac:dyDescent="0.2">
      <c r="B99" s="59" t="s">
        <v>2451</v>
      </c>
      <c r="C99" s="14" t="s">
        <v>2147</v>
      </c>
      <c r="D99" s="22">
        <v>11020431</v>
      </c>
      <c r="E99" s="91" t="s">
        <v>2460</v>
      </c>
      <c r="F99" s="14" t="s">
        <v>229</v>
      </c>
      <c r="G99" s="55" t="s">
        <v>2460</v>
      </c>
      <c r="H99" s="14" t="s">
        <v>230</v>
      </c>
      <c r="I99" s="25">
        <v>3.5</v>
      </c>
      <c r="J99" s="14" t="s">
        <v>2151</v>
      </c>
      <c r="K99" s="14" t="s">
        <v>49</v>
      </c>
      <c r="L99" s="13">
        <v>0.08</v>
      </c>
      <c r="M99" s="13">
        <v>3.6299999999999999E-2</v>
      </c>
      <c r="N99" s="24">
        <v>2700</v>
      </c>
      <c r="O99" s="24">
        <v>97.1</v>
      </c>
      <c r="P99" s="24">
        <v>2.6217000000000001</v>
      </c>
      <c r="Q99" s="13">
        <v>9.5640257346121002E-5</v>
      </c>
      <c r="R99" s="63">
        <v>4.1358997274721802E-6</v>
      </c>
    </row>
    <row r="100" spans="2:18" x14ac:dyDescent="0.2">
      <c r="B100" s="59" t="s">
        <v>2347</v>
      </c>
      <c r="C100" s="14" t="s">
        <v>2147</v>
      </c>
      <c r="D100" s="22">
        <v>11019573</v>
      </c>
      <c r="E100" s="91" t="s">
        <v>2460</v>
      </c>
      <c r="F100" s="14" t="s">
        <v>229</v>
      </c>
      <c r="G100" s="55" t="s">
        <v>2460</v>
      </c>
      <c r="H100" s="14" t="s">
        <v>230</v>
      </c>
      <c r="I100" s="25">
        <v>3.01</v>
      </c>
      <c r="J100" s="14" t="s">
        <v>2151</v>
      </c>
      <c r="K100" s="14" t="s">
        <v>49</v>
      </c>
      <c r="L100" s="13">
        <v>0.08</v>
      </c>
      <c r="M100" s="13">
        <v>0.17829999999999999</v>
      </c>
      <c r="N100" s="24">
        <v>-0.01</v>
      </c>
      <c r="O100" s="24">
        <v>77.19</v>
      </c>
      <c r="P100" s="24">
        <v>-1.0000000000000001E-5</v>
      </c>
      <c r="Q100" s="13">
        <v>-3.6480244629866499E-10</v>
      </c>
      <c r="R100" s="63">
        <v>-1.5775640719655899E-11</v>
      </c>
    </row>
    <row r="101" spans="2:18" x14ac:dyDescent="0.2">
      <c r="B101" s="59" t="s">
        <v>2351</v>
      </c>
      <c r="C101" s="14" t="s">
        <v>2147</v>
      </c>
      <c r="D101" s="22">
        <v>11019581</v>
      </c>
      <c r="E101" s="91" t="s">
        <v>2460</v>
      </c>
      <c r="F101" s="14" t="s">
        <v>229</v>
      </c>
      <c r="G101" s="55" t="s">
        <v>2460</v>
      </c>
      <c r="H101" s="14" t="s">
        <v>230</v>
      </c>
      <c r="I101" s="25">
        <v>4.7</v>
      </c>
      <c r="J101" s="14" t="s">
        <v>2019</v>
      </c>
      <c r="K101" s="14" t="s">
        <v>49</v>
      </c>
      <c r="L101" s="13">
        <v>3.7999999999999999E-2</v>
      </c>
      <c r="M101" s="13">
        <v>6.54E-2</v>
      </c>
      <c r="N101" s="24">
        <v>130515.45</v>
      </c>
      <c r="O101" s="24">
        <v>88.65</v>
      </c>
      <c r="P101" s="24">
        <v>115.70195</v>
      </c>
      <c r="Q101" s="13">
        <v>4.22083544E-3</v>
      </c>
      <c r="R101" s="63">
        <v>1.82527239E-4</v>
      </c>
    </row>
    <row r="102" spans="2:18" x14ac:dyDescent="0.2">
      <c r="B102" s="59" t="s">
        <v>2352</v>
      </c>
      <c r="C102" s="14" t="s">
        <v>2147</v>
      </c>
      <c r="D102" s="22">
        <v>11019587</v>
      </c>
      <c r="E102" s="91" t="s">
        <v>2460</v>
      </c>
      <c r="F102" s="14" t="s">
        <v>229</v>
      </c>
      <c r="G102" s="55" t="s">
        <v>2460</v>
      </c>
      <c r="H102" s="14" t="s">
        <v>230</v>
      </c>
      <c r="I102" s="25">
        <v>4.71</v>
      </c>
      <c r="J102" s="14" t="s">
        <v>2019</v>
      </c>
      <c r="K102" s="14" t="s">
        <v>49</v>
      </c>
      <c r="L102" s="13">
        <v>3.7999999999999999E-2</v>
      </c>
      <c r="M102" s="13">
        <v>5.7799999999999997E-2</v>
      </c>
      <c r="N102" s="24">
        <v>2074137.43</v>
      </c>
      <c r="O102" s="24">
        <v>91.68</v>
      </c>
      <c r="P102" s="24">
        <v>1901.5691999999999</v>
      </c>
      <c r="Q102" s="13">
        <v>6.9369709596000001E-2</v>
      </c>
      <c r="R102" s="63">
        <v>2.9998472499999998E-3</v>
      </c>
    </row>
    <row r="103" spans="2:18" x14ac:dyDescent="0.2">
      <c r="B103" s="59" t="s">
        <v>2381</v>
      </c>
      <c r="C103" s="14" t="s">
        <v>2147</v>
      </c>
      <c r="D103" s="22">
        <v>11019675</v>
      </c>
      <c r="E103" s="91" t="s">
        <v>2460</v>
      </c>
      <c r="F103" s="14" t="s">
        <v>229</v>
      </c>
      <c r="G103" s="55" t="s">
        <v>2460</v>
      </c>
      <c r="H103" s="14" t="s">
        <v>230</v>
      </c>
      <c r="I103" s="25">
        <v>4.72</v>
      </c>
      <c r="J103" s="14" t="s">
        <v>2019</v>
      </c>
      <c r="K103" s="14" t="s">
        <v>49</v>
      </c>
      <c r="L103" s="13">
        <v>3.7999999999999999E-2</v>
      </c>
      <c r="M103" s="13">
        <v>5.2200000000000003E-2</v>
      </c>
      <c r="N103" s="24">
        <v>138275.82999999999</v>
      </c>
      <c r="O103" s="24">
        <v>93.99</v>
      </c>
      <c r="P103" s="24">
        <v>129.96545</v>
      </c>
      <c r="Q103" s="13">
        <v>4.7411714090000003E-3</v>
      </c>
      <c r="R103" s="63">
        <v>2.0502882399999999E-4</v>
      </c>
    </row>
    <row r="104" spans="2:18" x14ac:dyDescent="0.2">
      <c r="B104" s="59" t="s">
        <v>2403</v>
      </c>
      <c r="C104" s="14" t="s">
        <v>2147</v>
      </c>
      <c r="D104" s="22">
        <v>11020105</v>
      </c>
      <c r="E104" s="91" t="s">
        <v>2460</v>
      </c>
      <c r="F104" s="14" t="s">
        <v>229</v>
      </c>
      <c r="G104" s="55" t="s">
        <v>2460</v>
      </c>
      <c r="H104" s="14" t="s">
        <v>230</v>
      </c>
      <c r="I104" s="25">
        <v>2.98</v>
      </c>
      <c r="J104" s="14" t="s">
        <v>2019</v>
      </c>
      <c r="K104" s="14" t="s">
        <v>49</v>
      </c>
      <c r="L104" s="13">
        <v>4.2500000000000003E-2</v>
      </c>
      <c r="M104" s="13">
        <v>6.9099999999999995E-2</v>
      </c>
      <c r="N104" s="24">
        <v>625000</v>
      </c>
      <c r="O104" s="24">
        <v>100.19</v>
      </c>
      <c r="P104" s="24">
        <v>626.1875</v>
      </c>
      <c r="Q104" s="13">
        <v>2.2843473183999999E-2</v>
      </c>
      <c r="R104" s="63">
        <v>9.8785090200000005E-4</v>
      </c>
    </row>
    <row r="105" spans="2:18" x14ac:dyDescent="0.2">
      <c r="B105" s="59" t="s">
        <v>2392</v>
      </c>
      <c r="C105" s="14" t="s">
        <v>2147</v>
      </c>
      <c r="D105" s="22">
        <v>11019927</v>
      </c>
      <c r="E105" s="91" t="s">
        <v>2460</v>
      </c>
      <c r="F105" s="14" t="s">
        <v>2152</v>
      </c>
      <c r="G105" s="55" t="s">
        <v>2460</v>
      </c>
      <c r="H105" s="14" t="s">
        <v>272</v>
      </c>
      <c r="I105" s="25">
        <v>2.89</v>
      </c>
      <c r="J105" s="14" t="s">
        <v>2019</v>
      </c>
      <c r="K105" s="14" t="s">
        <v>49</v>
      </c>
      <c r="L105" s="13">
        <v>4.3999999999999997E-2</v>
      </c>
      <c r="M105" s="13">
        <v>6.93E-2</v>
      </c>
      <c r="N105" s="24">
        <v>725000</v>
      </c>
      <c r="O105" s="24">
        <v>97.91</v>
      </c>
      <c r="P105" s="24">
        <v>709.84749999999997</v>
      </c>
      <c r="Q105" s="13">
        <v>2.5895410449000001E-2</v>
      </c>
      <c r="R105" s="63">
        <v>1.119829912E-3</v>
      </c>
    </row>
    <row r="106" spans="2:18" x14ac:dyDescent="0.2">
      <c r="B106" s="59" t="s">
        <v>2380</v>
      </c>
      <c r="C106" s="14" t="s">
        <v>2147</v>
      </c>
      <c r="D106" s="22">
        <v>11019112</v>
      </c>
      <c r="E106" s="91" t="s">
        <v>2460</v>
      </c>
      <c r="F106" s="14" t="s">
        <v>2152</v>
      </c>
      <c r="G106" s="55" t="s">
        <v>2460</v>
      </c>
      <c r="H106" s="14" t="s">
        <v>272</v>
      </c>
      <c r="I106" s="25">
        <v>2.41</v>
      </c>
      <c r="J106" s="14" t="s">
        <v>2019</v>
      </c>
      <c r="K106" s="14" t="s">
        <v>49</v>
      </c>
      <c r="L106" s="13">
        <v>4.2500000000000003E-2</v>
      </c>
      <c r="M106" s="13">
        <v>8.8099999999999998E-2</v>
      </c>
      <c r="N106" s="24">
        <v>725000</v>
      </c>
      <c r="O106" s="24">
        <v>92.87</v>
      </c>
      <c r="P106" s="24">
        <v>673.3075</v>
      </c>
      <c r="Q106" s="13">
        <v>2.4562422311E-2</v>
      </c>
      <c r="R106" s="63">
        <v>1.0621857209999999E-3</v>
      </c>
    </row>
    <row r="107" spans="2:18" x14ac:dyDescent="0.2">
      <c r="B107" s="58" t="s">
        <v>2153</v>
      </c>
      <c r="C107" s="55" t="s">
        <v>2460</v>
      </c>
      <c r="D107" s="55" t="s">
        <v>2460</v>
      </c>
      <c r="E107" s="55" t="s">
        <v>2460</v>
      </c>
      <c r="F107" s="55" t="s">
        <v>2460</v>
      </c>
      <c r="G107" s="55" t="s">
        <v>2460</v>
      </c>
      <c r="H107" s="55" t="s">
        <v>2460</v>
      </c>
      <c r="I107" s="23">
        <v>2.4985623279750002</v>
      </c>
      <c r="J107" s="55" t="s">
        <v>2460</v>
      </c>
      <c r="K107" s="55" t="s">
        <v>2460</v>
      </c>
      <c r="L107" s="55" t="s">
        <v>2460</v>
      </c>
      <c r="M107" s="55" t="s">
        <v>2460</v>
      </c>
      <c r="N107" s="55" t="s">
        <v>2460</v>
      </c>
      <c r="O107" s="55" t="s">
        <v>2460</v>
      </c>
      <c r="P107" s="23">
        <v>11619.07279</v>
      </c>
      <c r="Q107" s="20">
        <v>0.42386661775099999</v>
      </c>
      <c r="R107" s="62">
        <v>1.8329831782999999E-2</v>
      </c>
    </row>
    <row r="108" spans="2:18" x14ac:dyDescent="0.2">
      <c r="B108" s="58" t="s">
        <v>2154</v>
      </c>
      <c r="C108" s="55" t="s">
        <v>2460</v>
      </c>
      <c r="D108" s="55" t="s">
        <v>2460</v>
      </c>
      <c r="E108" s="55" t="s">
        <v>2460</v>
      </c>
      <c r="F108" s="55" t="s">
        <v>2460</v>
      </c>
      <c r="G108" s="55" t="s">
        <v>2460</v>
      </c>
      <c r="H108" s="55" t="s">
        <v>2460</v>
      </c>
      <c r="I108" s="23">
        <v>2.2151677905559999</v>
      </c>
      <c r="J108" s="55" t="s">
        <v>2460</v>
      </c>
      <c r="K108" s="55" t="s">
        <v>2460</v>
      </c>
      <c r="L108" s="55" t="s">
        <v>2460</v>
      </c>
      <c r="M108" s="55" t="s">
        <v>2460</v>
      </c>
      <c r="N108" s="55" t="s">
        <v>2460</v>
      </c>
      <c r="O108" s="55" t="s">
        <v>2460</v>
      </c>
      <c r="P108" s="23">
        <v>2595.5593699999999</v>
      </c>
      <c r="Q108" s="20">
        <v>9.4686640767999999E-2</v>
      </c>
      <c r="R108" s="62">
        <v>4.0946612080000003E-3</v>
      </c>
    </row>
    <row r="109" spans="2:18" x14ac:dyDescent="0.2">
      <c r="B109" s="59" t="s">
        <v>2355</v>
      </c>
      <c r="C109" s="14" t="s">
        <v>2147</v>
      </c>
      <c r="D109" s="22">
        <v>53089165</v>
      </c>
      <c r="E109" s="91" t="s">
        <v>2460</v>
      </c>
      <c r="F109" s="14" t="s">
        <v>229</v>
      </c>
      <c r="G109" s="55" t="s">
        <v>2460</v>
      </c>
      <c r="H109" s="14" t="s">
        <v>230</v>
      </c>
      <c r="I109" s="25">
        <v>1.92</v>
      </c>
      <c r="J109" s="14" t="s">
        <v>1110</v>
      </c>
      <c r="K109" s="14" t="s">
        <v>51</v>
      </c>
      <c r="L109" s="13">
        <v>5.1999999999999998E-2</v>
      </c>
      <c r="M109" s="13">
        <v>9.5500000000000002E-2</v>
      </c>
      <c r="N109" s="24">
        <v>227124.99</v>
      </c>
      <c r="O109" s="24">
        <v>115.24</v>
      </c>
      <c r="P109" s="24">
        <v>1049.99152</v>
      </c>
      <c r="Q109" s="13">
        <v>3.8303947508000001E-2</v>
      </c>
      <c r="R109" s="63">
        <v>1.656428897E-3</v>
      </c>
    </row>
    <row r="110" spans="2:18" x14ac:dyDescent="0.2">
      <c r="B110" s="59" t="s">
        <v>2354</v>
      </c>
      <c r="C110" s="14" t="s">
        <v>2147</v>
      </c>
      <c r="D110" s="22">
        <v>53089660</v>
      </c>
      <c r="E110" s="91" t="s">
        <v>2460</v>
      </c>
      <c r="F110" s="14" t="s">
        <v>229</v>
      </c>
      <c r="G110" s="55" t="s">
        <v>2460</v>
      </c>
      <c r="H110" s="14" t="s">
        <v>230</v>
      </c>
      <c r="I110" s="25">
        <v>2.5299999999999998</v>
      </c>
      <c r="J110" s="14" t="s">
        <v>1110</v>
      </c>
      <c r="K110" s="14" t="s">
        <v>52</v>
      </c>
      <c r="L110" s="13">
        <v>5.5E-2</v>
      </c>
      <c r="M110" s="13">
        <v>9.2299999999999993E-2</v>
      </c>
      <c r="N110" s="24">
        <v>134815</v>
      </c>
      <c r="O110" s="24">
        <v>106.3</v>
      </c>
      <c r="P110" s="24">
        <v>662.21352999999999</v>
      </c>
      <c r="Q110" s="13">
        <v>2.4157711570999999E-2</v>
      </c>
      <c r="R110" s="63">
        <v>1.0446842719999999E-3</v>
      </c>
    </row>
    <row r="111" spans="2:18" x14ac:dyDescent="0.2">
      <c r="B111" s="59" t="s">
        <v>2356</v>
      </c>
      <c r="C111" s="14" t="s">
        <v>2147</v>
      </c>
      <c r="D111" s="22">
        <v>53089678</v>
      </c>
      <c r="E111" s="91" t="s">
        <v>2460</v>
      </c>
      <c r="F111" s="14" t="s">
        <v>229</v>
      </c>
      <c r="G111" s="55" t="s">
        <v>2460</v>
      </c>
      <c r="H111" s="14" t="s">
        <v>230</v>
      </c>
      <c r="I111" s="25">
        <v>2.33</v>
      </c>
      <c r="J111" s="14" t="s">
        <v>1110</v>
      </c>
      <c r="K111" s="14" t="s">
        <v>51</v>
      </c>
      <c r="L111" s="13">
        <v>7.0000000000000007E-2</v>
      </c>
      <c r="M111" s="13">
        <v>0.127</v>
      </c>
      <c r="N111" s="24">
        <v>200000</v>
      </c>
      <c r="O111" s="24">
        <v>110.1</v>
      </c>
      <c r="P111" s="24">
        <v>883.35432000000003</v>
      </c>
      <c r="Q111" s="13">
        <v>3.2224981687999997E-2</v>
      </c>
      <c r="R111" s="63">
        <v>1.3935480379999999E-3</v>
      </c>
    </row>
    <row r="112" spans="2:18" x14ac:dyDescent="0.2">
      <c r="B112" s="58" t="s">
        <v>2155</v>
      </c>
      <c r="C112" s="55" t="s">
        <v>2460</v>
      </c>
      <c r="D112" s="55" t="s">
        <v>2460</v>
      </c>
      <c r="E112" s="55" t="s">
        <v>2460</v>
      </c>
      <c r="F112" s="55" t="s">
        <v>2460</v>
      </c>
      <c r="G112" s="55" t="s">
        <v>2460</v>
      </c>
      <c r="H112" s="55" t="s">
        <v>2460</v>
      </c>
      <c r="I112" s="28" t="s">
        <v>23</v>
      </c>
      <c r="J112" s="55" t="s">
        <v>2460</v>
      </c>
      <c r="K112" s="55" t="s">
        <v>2460</v>
      </c>
      <c r="L112" s="55" t="s">
        <v>2460</v>
      </c>
      <c r="M112" s="55" t="s">
        <v>2460</v>
      </c>
      <c r="N112" s="55" t="s">
        <v>2460</v>
      </c>
      <c r="O112" s="55" t="s">
        <v>2460</v>
      </c>
      <c r="P112" s="55" t="s">
        <v>2460</v>
      </c>
      <c r="Q112" s="55" t="s">
        <v>2460</v>
      </c>
      <c r="R112" s="69" t="s">
        <v>2460</v>
      </c>
    </row>
    <row r="113" spans="2:18" x14ac:dyDescent="0.2">
      <c r="B113" s="58" t="s">
        <v>2156</v>
      </c>
      <c r="C113" s="55" t="s">
        <v>2460</v>
      </c>
      <c r="D113" s="55" t="s">
        <v>2460</v>
      </c>
      <c r="E113" s="55" t="s">
        <v>2460</v>
      </c>
      <c r="F113" s="55" t="s">
        <v>2460</v>
      </c>
      <c r="G113" s="55" t="s">
        <v>2460</v>
      </c>
      <c r="H113" s="55" t="s">
        <v>2460</v>
      </c>
      <c r="I113" s="23">
        <v>0.93788127984299996</v>
      </c>
      <c r="J113" s="55" t="s">
        <v>2460</v>
      </c>
      <c r="K113" s="55" t="s">
        <v>2460</v>
      </c>
      <c r="L113" s="55" t="s">
        <v>2460</v>
      </c>
      <c r="M113" s="55" t="s">
        <v>2460</v>
      </c>
      <c r="N113" s="55" t="s">
        <v>2460</v>
      </c>
      <c r="O113" s="55" t="s">
        <v>2460</v>
      </c>
      <c r="P113" s="23">
        <v>1063.75719</v>
      </c>
      <c r="Q113" s="20">
        <v>3.8806122516999997E-2</v>
      </c>
      <c r="R113" s="62">
        <v>1.678145124E-3</v>
      </c>
    </row>
    <row r="114" spans="2:18" x14ac:dyDescent="0.2">
      <c r="B114" s="59" t="s">
        <v>2454</v>
      </c>
      <c r="C114" s="14" t="s">
        <v>2147</v>
      </c>
      <c r="D114" s="22">
        <v>11020506</v>
      </c>
      <c r="E114" s="91" t="s">
        <v>2460</v>
      </c>
      <c r="F114" s="14" t="s">
        <v>229</v>
      </c>
      <c r="G114" s="55" t="s">
        <v>2460</v>
      </c>
      <c r="H114" s="14" t="s">
        <v>230</v>
      </c>
      <c r="I114" s="25">
        <v>3.06</v>
      </c>
      <c r="J114" s="14" t="s">
        <v>2157</v>
      </c>
      <c r="K114" s="14" t="s">
        <v>50</v>
      </c>
      <c r="L114" s="13">
        <v>0.1022</v>
      </c>
      <c r="M114" s="13">
        <v>8.8300000000000003E-2</v>
      </c>
      <c r="N114" s="24">
        <v>44737.06</v>
      </c>
      <c r="O114" s="24">
        <v>100</v>
      </c>
      <c r="P114" s="24">
        <v>162.26132000000001</v>
      </c>
      <c r="Q114" s="13">
        <v>5.9193326469999998E-3</v>
      </c>
      <c r="R114" s="63">
        <v>2.5597762799999999E-4</v>
      </c>
    </row>
    <row r="115" spans="2:18" x14ac:dyDescent="0.2">
      <c r="B115" s="59" t="s">
        <v>2450</v>
      </c>
      <c r="C115" s="14" t="s">
        <v>2147</v>
      </c>
      <c r="D115" s="22">
        <v>11020501</v>
      </c>
      <c r="E115" s="91" t="s">
        <v>2460</v>
      </c>
      <c r="F115" s="14" t="s">
        <v>229</v>
      </c>
      <c r="G115" s="55" t="s">
        <v>2460</v>
      </c>
      <c r="H115" s="14" t="s">
        <v>230</v>
      </c>
      <c r="I115" s="25">
        <v>3.06</v>
      </c>
      <c r="J115" s="14" t="s">
        <v>2157</v>
      </c>
      <c r="K115" s="14" t="s">
        <v>50</v>
      </c>
      <c r="L115" s="13">
        <v>0.1022</v>
      </c>
      <c r="M115" s="13">
        <v>8.8200000000000001E-2</v>
      </c>
      <c r="N115" s="24">
        <v>26650.7</v>
      </c>
      <c r="O115" s="24">
        <v>100.05</v>
      </c>
      <c r="P115" s="24">
        <v>96.710419999999999</v>
      </c>
      <c r="Q115" s="13">
        <v>3.5280197790000002E-3</v>
      </c>
      <c r="R115" s="63">
        <v>1.52566883E-4</v>
      </c>
    </row>
    <row r="116" spans="2:18" x14ac:dyDescent="0.2">
      <c r="B116" s="59" t="s">
        <v>2453</v>
      </c>
      <c r="C116" s="14" t="s">
        <v>2147</v>
      </c>
      <c r="D116" s="22">
        <v>11020504</v>
      </c>
      <c r="E116" s="91" t="s">
        <v>2460</v>
      </c>
      <c r="F116" s="14" t="s">
        <v>229</v>
      </c>
      <c r="G116" s="55" t="s">
        <v>2460</v>
      </c>
      <c r="H116" s="14" t="s">
        <v>230</v>
      </c>
      <c r="I116" s="25">
        <v>2.79</v>
      </c>
      <c r="J116" s="14" t="s">
        <v>2157</v>
      </c>
      <c r="K116" s="14" t="s">
        <v>50</v>
      </c>
      <c r="L116" s="13">
        <v>0.1022</v>
      </c>
      <c r="M116" s="13">
        <v>0.1852</v>
      </c>
      <c r="N116" s="24">
        <v>1885.58</v>
      </c>
      <c r="O116" s="24">
        <v>100</v>
      </c>
      <c r="P116" s="24">
        <v>6.8390000000000004</v>
      </c>
      <c r="Q116" s="13">
        <v>2.4948839300000002E-4</v>
      </c>
      <c r="R116" s="63">
        <v>1.0788960688172701E-5</v>
      </c>
    </row>
    <row r="117" spans="2:18" x14ac:dyDescent="0.2">
      <c r="B117" s="59" t="s">
        <v>2439</v>
      </c>
      <c r="C117" s="14" t="s">
        <v>2147</v>
      </c>
      <c r="D117" s="22">
        <v>11020486</v>
      </c>
      <c r="E117" s="91" t="s">
        <v>2460</v>
      </c>
      <c r="F117" s="14" t="s">
        <v>229</v>
      </c>
      <c r="G117" s="55" t="s">
        <v>2460</v>
      </c>
      <c r="H117" s="14" t="s">
        <v>230</v>
      </c>
      <c r="I117" s="25">
        <v>2.79</v>
      </c>
      <c r="J117" s="14" t="s">
        <v>2157</v>
      </c>
      <c r="K117" s="14" t="s">
        <v>50</v>
      </c>
      <c r="L117" s="13">
        <v>0.1022</v>
      </c>
      <c r="M117" s="13">
        <v>0.1852</v>
      </c>
      <c r="N117" s="24">
        <v>5031.3500000000004</v>
      </c>
      <c r="O117" s="24">
        <v>100.05</v>
      </c>
      <c r="P117" s="24">
        <v>18.257829999999998</v>
      </c>
      <c r="Q117" s="13">
        <v>6.6605010399999997E-4</v>
      </c>
      <c r="R117" s="63">
        <v>2.8802896640055501E-5</v>
      </c>
    </row>
    <row r="118" spans="2:18" x14ac:dyDescent="0.2">
      <c r="B118" s="59" t="s">
        <v>2448</v>
      </c>
      <c r="C118" s="14" t="s">
        <v>2147</v>
      </c>
      <c r="D118" s="22">
        <v>11020497</v>
      </c>
      <c r="E118" s="91" t="s">
        <v>2460</v>
      </c>
      <c r="F118" s="14" t="s">
        <v>229</v>
      </c>
      <c r="G118" s="55" t="s">
        <v>2460</v>
      </c>
      <c r="H118" s="14" t="s">
        <v>230</v>
      </c>
      <c r="I118" s="25">
        <v>2.3199999999999998</v>
      </c>
      <c r="J118" s="14" t="s">
        <v>2157</v>
      </c>
      <c r="K118" s="14" t="s">
        <v>50</v>
      </c>
      <c r="L118" s="13">
        <v>0.1022</v>
      </c>
      <c r="M118" s="13">
        <v>0.1847</v>
      </c>
      <c r="N118" s="24">
        <v>1136.6199999999999</v>
      </c>
      <c r="O118" s="24">
        <v>100.05</v>
      </c>
      <c r="P118" s="24">
        <v>4.1245799999999999</v>
      </c>
      <c r="Q118" s="13">
        <v>1.5046568700000001E-4</v>
      </c>
      <c r="R118" s="63">
        <v>6.5067892199478299E-6</v>
      </c>
    </row>
    <row r="119" spans="2:18" x14ac:dyDescent="0.2">
      <c r="B119" s="59" t="s">
        <v>2428</v>
      </c>
      <c r="C119" s="14" t="s">
        <v>2147</v>
      </c>
      <c r="D119" s="22">
        <v>11020460</v>
      </c>
      <c r="E119" s="91" t="s">
        <v>2460</v>
      </c>
      <c r="F119" s="14" t="s">
        <v>229</v>
      </c>
      <c r="G119" s="55" t="s">
        <v>2460</v>
      </c>
      <c r="H119" s="14" t="s">
        <v>230</v>
      </c>
      <c r="I119" s="25">
        <v>2.79</v>
      </c>
      <c r="J119" s="14" t="s">
        <v>2157</v>
      </c>
      <c r="K119" s="14" t="s">
        <v>50</v>
      </c>
      <c r="L119" s="13">
        <v>0.1022</v>
      </c>
      <c r="M119" s="13">
        <v>0.1852</v>
      </c>
      <c r="N119" s="24">
        <v>1003.04</v>
      </c>
      <c r="O119" s="24">
        <v>100.05</v>
      </c>
      <c r="P119" s="24">
        <v>3.63985</v>
      </c>
      <c r="Q119" s="13">
        <v>1.3278261799999999E-4</v>
      </c>
      <c r="R119" s="63">
        <v>5.7420965873439496E-6</v>
      </c>
    </row>
    <row r="120" spans="2:18" x14ac:dyDescent="0.2">
      <c r="B120" s="59" t="s">
        <v>2436</v>
      </c>
      <c r="C120" s="14" t="s">
        <v>2147</v>
      </c>
      <c r="D120" s="22">
        <v>11020478</v>
      </c>
      <c r="E120" s="91" t="s">
        <v>2460</v>
      </c>
      <c r="F120" s="14" t="s">
        <v>229</v>
      </c>
      <c r="G120" s="55" t="s">
        <v>2460</v>
      </c>
      <c r="H120" s="14" t="s">
        <v>230</v>
      </c>
      <c r="I120" s="25">
        <v>2.79</v>
      </c>
      <c r="J120" s="14" t="s">
        <v>2157</v>
      </c>
      <c r="K120" s="14" t="s">
        <v>50</v>
      </c>
      <c r="L120" s="13">
        <v>0.1022</v>
      </c>
      <c r="M120" s="13">
        <v>0.1852</v>
      </c>
      <c r="N120" s="24">
        <v>3897.87</v>
      </c>
      <c r="O120" s="24">
        <v>100.05</v>
      </c>
      <c r="P120" s="24">
        <v>14.144640000000001</v>
      </c>
      <c r="Q120" s="13">
        <v>5.1599992700000004E-4</v>
      </c>
      <c r="R120" s="63">
        <v>2.2314075874887299E-5</v>
      </c>
    </row>
    <row r="121" spans="2:18" x14ac:dyDescent="0.2">
      <c r="B121" s="59" t="s">
        <v>2444</v>
      </c>
      <c r="C121" s="14" t="s">
        <v>2147</v>
      </c>
      <c r="D121" s="22">
        <v>11020493</v>
      </c>
      <c r="E121" s="91" t="s">
        <v>2460</v>
      </c>
      <c r="F121" s="14" t="s">
        <v>229</v>
      </c>
      <c r="G121" s="55" t="s">
        <v>2460</v>
      </c>
      <c r="H121" s="14" t="s">
        <v>230</v>
      </c>
      <c r="I121" s="25">
        <v>2.65</v>
      </c>
      <c r="J121" s="14" t="s">
        <v>2157</v>
      </c>
      <c r="K121" s="14" t="s">
        <v>50</v>
      </c>
      <c r="L121" s="13">
        <v>0.1022</v>
      </c>
      <c r="M121" s="13">
        <v>0.18490000000000001</v>
      </c>
      <c r="N121" s="24">
        <v>7904.92</v>
      </c>
      <c r="O121" s="24">
        <v>100.05</v>
      </c>
      <c r="P121" s="24">
        <v>28.685479999999998</v>
      </c>
      <c r="Q121" s="13">
        <v>1.0464533269999999E-3</v>
      </c>
      <c r="R121" s="63">
        <v>4.5253182635087502E-5</v>
      </c>
    </row>
    <row r="122" spans="2:18" x14ac:dyDescent="0.2">
      <c r="B122" s="59" t="s">
        <v>2416</v>
      </c>
      <c r="C122" s="14" t="s">
        <v>2147</v>
      </c>
      <c r="D122" s="22">
        <v>11020020</v>
      </c>
      <c r="E122" s="91" t="s">
        <v>2460</v>
      </c>
      <c r="F122" s="14" t="s">
        <v>229</v>
      </c>
      <c r="G122" s="55" t="s">
        <v>2460</v>
      </c>
      <c r="H122" s="14" t="s">
        <v>230</v>
      </c>
      <c r="I122" s="25">
        <v>3.1</v>
      </c>
      <c r="J122" s="14" t="s">
        <v>2157</v>
      </c>
      <c r="K122" s="14" t="s">
        <v>50</v>
      </c>
      <c r="L122" s="13">
        <v>0.1022</v>
      </c>
      <c r="M122" s="13">
        <v>0.1822</v>
      </c>
      <c r="N122" s="24">
        <v>19022.14</v>
      </c>
      <c r="O122" s="24">
        <v>100.24</v>
      </c>
      <c r="P122" s="24">
        <v>69.15889</v>
      </c>
      <c r="Q122" s="13">
        <v>2.5229332250000002E-3</v>
      </c>
      <c r="R122" s="63">
        <v>1.0910258E-4</v>
      </c>
    </row>
    <row r="123" spans="2:18" x14ac:dyDescent="0.2">
      <c r="B123" s="59" t="s">
        <v>2432</v>
      </c>
      <c r="C123" s="14" t="s">
        <v>2147</v>
      </c>
      <c r="D123" s="22">
        <v>11020465</v>
      </c>
      <c r="E123" s="91" t="s">
        <v>2460</v>
      </c>
      <c r="F123" s="14" t="s">
        <v>229</v>
      </c>
      <c r="G123" s="55" t="s">
        <v>2460</v>
      </c>
      <c r="H123" s="14" t="s">
        <v>230</v>
      </c>
      <c r="I123" s="25">
        <v>3.1</v>
      </c>
      <c r="J123" s="14" t="s">
        <v>2157</v>
      </c>
      <c r="K123" s="14" t="s">
        <v>50</v>
      </c>
      <c r="L123" s="13">
        <v>0.1022</v>
      </c>
      <c r="M123" s="13">
        <v>0.1822</v>
      </c>
      <c r="N123" s="24">
        <v>2538.38</v>
      </c>
      <c r="O123" s="24">
        <v>100.05</v>
      </c>
      <c r="P123" s="24">
        <v>9.2113099999999992</v>
      </c>
      <c r="Q123" s="13">
        <v>3.3603084200000002E-4</v>
      </c>
      <c r="R123" s="63">
        <v>1.4531431711737301E-5</v>
      </c>
    </row>
    <row r="124" spans="2:18" x14ac:dyDescent="0.2">
      <c r="B124" s="59" t="s">
        <v>2422</v>
      </c>
      <c r="C124" s="14" t="s">
        <v>2147</v>
      </c>
      <c r="D124" s="22">
        <v>11020026</v>
      </c>
      <c r="E124" s="91" t="s">
        <v>2460</v>
      </c>
      <c r="F124" s="14" t="s">
        <v>229</v>
      </c>
      <c r="G124" s="55" t="s">
        <v>2460</v>
      </c>
      <c r="H124" s="14" t="s">
        <v>230</v>
      </c>
      <c r="I124" s="25">
        <v>3.1</v>
      </c>
      <c r="J124" s="14" t="s">
        <v>2157</v>
      </c>
      <c r="K124" s="14" t="s">
        <v>50</v>
      </c>
      <c r="L124" s="13">
        <v>0.1022</v>
      </c>
      <c r="M124" s="13">
        <v>0.1822</v>
      </c>
      <c r="N124" s="24">
        <v>4408.04</v>
      </c>
      <c r="O124" s="24">
        <v>100.05</v>
      </c>
      <c r="P124" s="24">
        <v>15.99596</v>
      </c>
      <c r="Q124" s="13">
        <v>5.8353653299999999E-4</v>
      </c>
      <c r="R124" s="63">
        <v>2.52346517925987E-5</v>
      </c>
    </row>
    <row r="125" spans="2:18" x14ac:dyDescent="0.2">
      <c r="B125" s="59" t="s">
        <v>2359</v>
      </c>
      <c r="C125" s="14" t="s">
        <v>2147</v>
      </c>
      <c r="D125" s="22">
        <v>11019035</v>
      </c>
      <c r="E125" s="91" t="s">
        <v>2460</v>
      </c>
      <c r="F125" s="14" t="s">
        <v>229</v>
      </c>
      <c r="G125" s="55" t="s">
        <v>2460</v>
      </c>
      <c r="H125" s="14" t="s">
        <v>230</v>
      </c>
      <c r="I125" s="27">
        <v>0</v>
      </c>
      <c r="J125" s="14" t="s">
        <v>2158</v>
      </c>
      <c r="K125" s="14" t="s">
        <v>50</v>
      </c>
      <c r="L125" s="13">
        <v>0.09</v>
      </c>
      <c r="M125" s="13">
        <v>0</v>
      </c>
      <c r="N125" s="24">
        <v>46666.66</v>
      </c>
      <c r="O125" s="24">
        <v>91.34</v>
      </c>
      <c r="P125" s="24">
        <v>154.60205999999999</v>
      </c>
      <c r="Q125" s="13">
        <v>5.6399209689999997E-3</v>
      </c>
      <c r="R125" s="63">
        <v>2.4389465499999999E-4</v>
      </c>
    </row>
    <row r="126" spans="2:18" x14ac:dyDescent="0.2">
      <c r="B126" s="59" t="s">
        <v>2406</v>
      </c>
      <c r="C126" s="14" t="s">
        <v>2147</v>
      </c>
      <c r="D126" s="22">
        <v>11019998</v>
      </c>
      <c r="E126" s="91" t="s">
        <v>2460</v>
      </c>
      <c r="F126" s="14" t="s">
        <v>229</v>
      </c>
      <c r="G126" s="55" t="s">
        <v>2460</v>
      </c>
      <c r="H126" s="14" t="s">
        <v>230</v>
      </c>
      <c r="I126" s="27">
        <v>0</v>
      </c>
      <c r="J126" s="14" t="s">
        <v>2157</v>
      </c>
      <c r="K126" s="14" t="s">
        <v>50</v>
      </c>
      <c r="L126" s="13">
        <v>0.1</v>
      </c>
      <c r="M126" s="13">
        <v>0</v>
      </c>
      <c r="N126" s="24">
        <v>0.01</v>
      </c>
      <c r="O126" s="24">
        <v>96.16</v>
      </c>
      <c r="P126" s="24">
        <v>3.0000000000000001E-5</v>
      </c>
      <c r="Q126" s="13">
        <v>1.09440733889599E-9</v>
      </c>
      <c r="R126" s="63">
        <v>4.7326922158967699E-11</v>
      </c>
    </row>
    <row r="127" spans="2:18" x14ac:dyDescent="0.2">
      <c r="B127" s="59" t="s">
        <v>2456</v>
      </c>
      <c r="C127" s="14" t="s">
        <v>2147</v>
      </c>
      <c r="D127" s="22">
        <v>11020491</v>
      </c>
      <c r="E127" s="91" t="s">
        <v>2460</v>
      </c>
      <c r="F127" s="14" t="s">
        <v>229</v>
      </c>
      <c r="G127" s="55" t="s">
        <v>2460</v>
      </c>
      <c r="H127" s="14" t="s">
        <v>230</v>
      </c>
      <c r="I127" s="27">
        <v>0</v>
      </c>
      <c r="J127" s="14" t="s">
        <v>2157</v>
      </c>
      <c r="K127" s="14" t="s">
        <v>50</v>
      </c>
      <c r="L127" s="13">
        <v>0.1</v>
      </c>
      <c r="M127" s="13">
        <v>0</v>
      </c>
      <c r="N127" s="24">
        <v>0.01</v>
      </c>
      <c r="O127" s="24">
        <v>100</v>
      </c>
      <c r="P127" s="24">
        <v>4.0000000000000003E-5</v>
      </c>
      <c r="Q127" s="13">
        <v>1.4592097851946599E-9</v>
      </c>
      <c r="R127" s="63">
        <v>6.3102562878623595E-11</v>
      </c>
    </row>
    <row r="128" spans="2:18" x14ac:dyDescent="0.2">
      <c r="B128" s="59" t="s">
        <v>2457</v>
      </c>
      <c r="C128" s="14" t="s">
        <v>2147</v>
      </c>
      <c r="D128" s="22">
        <v>11020004</v>
      </c>
      <c r="E128" s="91" t="s">
        <v>2460</v>
      </c>
      <c r="F128" s="14" t="s">
        <v>229</v>
      </c>
      <c r="G128" s="55" t="s">
        <v>2460</v>
      </c>
      <c r="H128" s="14" t="s">
        <v>230</v>
      </c>
      <c r="I128" s="27">
        <v>0</v>
      </c>
      <c r="J128" s="14" t="s">
        <v>2157</v>
      </c>
      <c r="K128" s="14" t="s">
        <v>50</v>
      </c>
      <c r="L128" s="13">
        <v>0.1</v>
      </c>
      <c r="M128" s="13">
        <v>0</v>
      </c>
      <c r="N128" s="24">
        <v>0.01</v>
      </c>
      <c r="O128" s="24">
        <v>104.2</v>
      </c>
      <c r="P128" s="24">
        <v>4.0000000000000003E-5</v>
      </c>
      <c r="Q128" s="13">
        <v>1.4592097851946599E-9</v>
      </c>
      <c r="R128" s="63">
        <v>6.3102562878623595E-11</v>
      </c>
    </row>
    <row r="129" spans="2:18" x14ac:dyDescent="0.2">
      <c r="B129" s="59" t="s">
        <v>2458</v>
      </c>
      <c r="C129" s="14" t="s">
        <v>2147</v>
      </c>
      <c r="D129" s="22">
        <v>11020025</v>
      </c>
      <c r="E129" s="91" t="s">
        <v>2460</v>
      </c>
      <c r="F129" s="14" t="s">
        <v>229</v>
      </c>
      <c r="G129" s="55" t="s">
        <v>2460</v>
      </c>
      <c r="H129" s="14" t="s">
        <v>230</v>
      </c>
      <c r="I129" s="27">
        <v>0</v>
      </c>
      <c r="J129" s="14" t="s">
        <v>2157</v>
      </c>
      <c r="K129" s="14" t="s">
        <v>50</v>
      </c>
      <c r="L129" s="13">
        <v>0.1</v>
      </c>
      <c r="M129" s="13">
        <v>0</v>
      </c>
      <c r="N129" s="24">
        <v>0.01</v>
      </c>
      <c r="O129" s="24">
        <v>103.35</v>
      </c>
      <c r="P129" s="24">
        <v>4.0000000000000003E-5</v>
      </c>
      <c r="Q129" s="13">
        <v>1.4592097851946599E-9</v>
      </c>
      <c r="R129" s="63">
        <v>6.3102562878623595E-11</v>
      </c>
    </row>
    <row r="130" spans="2:18" x14ac:dyDescent="0.2">
      <c r="B130" s="59" t="s">
        <v>2393</v>
      </c>
      <c r="C130" s="14" t="s">
        <v>2147</v>
      </c>
      <c r="D130" s="22">
        <v>11019984</v>
      </c>
      <c r="E130" s="91" t="s">
        <v>2460</v>
      </c>
      <c r="F130" s="14" t="s">
        <v>229</v>
      </c>
      <c r="G130" s="55" t="s">
        <v>2460</v>
      </c>
      <c r="H130" s="14" t="s">
        <v>230</v>
      </c>
      <c r="I130" s="27">
        <v>0</v>
      </c>
      <c r="J130" s="14" t="s">
        <v>2157</v>
      </c>
      <c r="K130" s="14" t="s">
        <v>50</v>
      </c>
      <c r="L130" s="13">
        <v>9.9099999999999994E-2</v>
      </c>
      <c r="M130" s="13">
        <v>0</v>
      </c>
      <c r="N130" s="24">
        <v>0.01</v>
      </c>
      <c r="O130" s="24">
        <v>95.44</v>
      </c>
      <c r="P130" s="24">
        <v>3.0000000000000001E-5</v>
      </c>
      <c r="Q130" s="13">
        <v>1.09440733889599E-9</v>
      </c>
      <c r="R130" s="63">
        <v>4.7326922158967699E-11</v>
      </c>
    </row>
    <row r="131" spans="2:18" x14ac:dyDescent="0.2">
      <c r="B131" s="59" t="s">
        <v>2459</v>
      </c>
      <c r="C131" s="14" t="s">
        <v>2147</v>
      </c>
      <c r="D131" s="22">
        <v>11019988</v>
      </c>
      <c r="E131" s="91" t="s">
        <v>2460</v>
      </c>
      <c r="F131" s="14" t="s">
        <v>229</v>
      </c>
      <c r="G131" s="55" t="s">
        <v>2460</v>
      </c>
      <c r="H131" s="14" t="s">
        <v>230</v>
      </c>
      <c r="I131" s="27">
        <v>0</v>
      </c>
      <c r="J131" s="14" t="s">
        <v>2157</v>
      </c>
      <c r="K131" s="14" t="s">
        <v>50</v>
      </c>
      <c r="L131" s="13">
        <v>9.8900000000000002E-2</v>
      </c>
      <c r="M131" s="13">
        <v>0</v>
      </c>
      <c r="N131" s="24">
        <v>0.01</v>
      </c>
      <c r="O131" s="24">
        <v>94.75</v>
      </c>
      <c r="P131" s="24">
        <v>3.0000000000000001E-5</v>
      </c>
      <c r="Q131" s="13">
        <v>1.09440733889599E-9</v>
      </c>
      <c r="R131" s="63">
        <v>4.7326922158967699E-11</v>
      </c>
    </row>
    <row r="132" spans="2:18" x14ac:dyDescent="0.2">
      <c r="B132" s="59" t="s">
        <v>2455</v>
      </c>
      <c r="C132" s="14" t="s">
        <v>2147</v>
      </c>
      <c r="D132" s="22">
        <v>11020505</v>
      </c>
      <c r="E132" s="91" t="s">
        <v>2460</v>
      </c>
      <c r="F132" s="14" t="s">
        <v>229</v>
      </c>
      <c r="G132" s="55" t="s">
        <v>2460</v>
      </c>
      <c r="H132" s="14" t="s">
        <v>230</v>
      </c>
      <c r="I132" s="14" t="s">
        <v>23</v>
      </c>
      <c r="J132" s="14" t="s">
        <v>2157</v>
      </c>
      <c r="K132" s="14" t="s">
        <v>50</v>
      </c>
      <c r="L132" s="13">
        <v>0.1</v>
      </c>
      <c r="M132" s="14" t="s">
        <v>24</v>
      </c>
      <c r="N132" s="24">
        <v>131155.67000000001</v>
      </c>
      <c r="O132" s="24">
        <v>100.93</v>
      </c>
      <c r="P132" s="24">
        <v>480.12563999999998</v>
      </c>
      <c r="Q132" s="13">
        <v>1.7515100799999999E-2</v>
      </c>
      <c r="R132" s="63">
        <v>7.5742895899999995E-4</v>
      </c>
    </row>
    <row r="133" spans="2:18" x14ac:dyDescent="0.2">
      <c r="B133" s="58" t="s">
        <v>2159</v>
      </c>
      <c r="C133" s="55" t="s">
        <v>2460</v>
      </c>
      <c r="D133" s="55" t="s">
        <v>2460</v>
      </c>
      <c r="E133" s="55" t="s">
        <v>2460</v>
      </c>
      <c r="F133" s="55" t="s">
        <v>2460</v>
      </c>
      <c r="G133" s="55" t="s">
        <v>2460</v>
      </c>
      <c r="H133" s="55" t="s">
        <v>2460</v>
      </c>
      <c r="I133" s="23">
        <v>2.7995455445489998</v>
      </c>
      <c r="J133" s="55" t="s">
        <v>2460</v>
      </c>
      <c r="K133" s="55" t="s">
        <v>2460</v>
      </c>
      <c r="L133" s="55" t="s">
        <v>2460</v>
      </c>
      <c r="M133" s="55" t="s">
        <v>2460</v>
      </c>
      <c r="N133" s="55" t="s">
        <v>2460</v>
      </c>
      <c r="O133" s="55" t="s">
        <v>2460</v>
      </c>
      <c r="P133" s="23">
        <v>7959.75623</v>
      </c>
      <c r="Q133" s="20">
        <v>0.29037385446399999</v>
      </c>
      <c r="R133" s="62">
        <v>1.255702545E-2</v>
      </c>
    </row>
    <row r="134" spans="2:18" x14ac:dyDescent="0.2">
      <c r="B134" s="59" t="s">
        <v>2357</v>
      </c>
      <c r="C134" s="14" t="s">
        <v>2147</v>
      </c>
      <c r="D134" s="22">
        <v>11019036</v>
      </c>
      <c r="E134" s="91" t="s">
        <v>2460</v>
      </c>
      <c r="F134" s="14" t="s">
        <v>229</v>
      </c>
      <c r="G134" s="55" t="s">
        <v>2460</v>
      </c>
      <c r="H134" s="14" t="s">
        <v>230</v>
      </c>
      <c r="I134" s="25">
        <v>6.02</v>
      </c>
      <c r="J134" s="14" t="s">
        <v>2158</v>
      </c>
      <c r="K134" s="14" t="s">
        <v>50</v>
      </c>
      <c r="L134" s="13">
        <v>0.05</v>
      </c>
      <c r="M134" s="13">
        <v>9.4899999999999998E-2</v>
      </c>
      <c r="N134" s="24">
        <v>36166.660000000003</v>
      </c>
      <c r="O134" s="24">
        <v>85.67</v>
      </c>
      <c r="P134" s="24">
        <v>112.37889</v>
      </c>
      <c r="Q134" s="13">
        <v>4.0996093979999999E-3</v>
      </c>
      <c r="R134" s="63">
        <v>1.77284899E-4</v>
      </c>
    </row>
    <row r="135" spans="2:18" x14ac:dyDescent="0.2">
      <c r="B135" s="59" t="s">
        <v>2414</v>
      </c>
      <c r="C135" s="14" t="s">
        <v>2147</v>
      </c>
      <c r="D135" s="22">
        <v>11020015</v>
      </c>
      <c r="E135" s="91" t="s">
        <v>2460</v>
      </c>
      <c r="F135" s="14" t="s">
        <v>229</v>
      </c>
      <c r="G135" s="55" t="s">
        <v>2460</v>
      </c>
      <c r="H135" s="14" t="s">
        <v>230</v>
      </c>
      <c r="I135" s="25">
        <v>3.29</v>
      </c>
      <c r="J135" s="14" t="s">
        <v>1097</v>
      </c>
      <c r="K135" s="14" t="s">
        <v>50</v>
      </c>
      <c r="L135" s="13">
        <v>0.15690000000000001</v>
      </c>
      <c r="M135" s="13">
        <v>0.1401</v>
      </c>
      <c r="N135" s="24">
        <v>210000</v>
      </c>
      <c r="O135" s="24">
        <v>116.39</v>
      </c>
      <c r="P135" s="24">
        <v>886.50770999999997</v>
      </c>
      <c r="Q135" s="13">
        <v>3.2340018126999999E-2</v>
      </c>
      <c r="R135" s="63">
        <v>1.3985227120000001E-3</v>
      </c>
    </row>
    <row r="136" spans="2:18" x14ac:dyDescent="0.2">
      <c r="B136" s="59" t="s">
        <v>2384</v>
      </c>
      <c r="C136" s="14" t="s">
        <v>2147</v>
      </c>
      <c r="D136" s="22">
        <v>11019975</v>
      </c>
      <c r="E136" s="91" t="s">
        <v>2460</v>
      </c>
      <c r="F136" s="14" t="s">
        <v>229</v>
      </c>
      <c r="G136" s="55" t="s">
        <v>2460</v>
      </c>
      <c r="H136" s="14" t="s">
        <v>230</v>
      </c>
      <c r="I136" s="25">
        <v>0.95</v>
      </c>
      <c r="J136" s="14" t="s">
        <v>1110</v>
      </c>
      <c r="K136" s="14" t="s">
        <v>53</v>
      </c>
      <c r="L136" s="13">
        <v>0.125</v>
      </c>
      <c r="M136" s="13">
        <v>0.1731</v>
      </c>
      <c r="N136" s="24">
        <v>505050.5</v>
      </c>
      <c r="O136" s="24">
        <v>96.48</v>
      </c>
      <c r="P136" s="24">
        <v>1334.6887099999999</v>
      </c>
      <c r="Q136" s="13">
        <v>4.8689770644999998E-2</v>
      </c>
      <c r="R136" s="63">
        <v>2.1055569559999998E-3</v>
      </c>
    </row>
    <row r="137" spans="2:18" x14ac:dyDescent="0.2">
      <c r="B137" s="59" t="s">
        <v>2345</v>
      </c>
      <c r="C137" s="14" t="s">
        <v>2147</v>
      </c>
      <c r="D137" s="22">
        <v>11019375</v>
      </c>
      <c r="E137" s="91" t="s">
        <v>2460</v>
      </c>
      <c r="F137" s="14" t="s">
        <v>195</v>
      </c>
      <c r="G137" s="55" t="s">
        <v>2460</v>
      </c>
      <c r="H137" s="14" t="s">
        <v>96</v>
      </c>
      <c r="I137" s="25">
        <v>4.62</v>
      </c>
      <c r="J137" s="14" t="s">
        <v>1110</v>
      </c>
      <c r="K137" s="14" t="s">
        <v>49</v>
      </c>
      <c r="L137" s="13">
        <v>0</v>
      </c>
      <c r="M137" s="13">
        <v>7.8E-2</v>
      </c>
      <c r="N137" s="24">
        <v>2834248.59</v>
      </c>
      <c r="O137" s="24">
        <v>83.47</v>
      </c>
      <c r="P137" s="24">
        <v>2365.7473</v>
      </c>
      <c r="Q137" s="13">
        <v>8.6303040235999995E-2</v>
      </c>
      <c r="R137" s="63">
        <v>3.7321179430000002E-3</v>
      </c>
    </row>
    <row r="138" spans="2:18" ht="13.5" thickBot="1" x14ac:dyDescent="0.25">
      <c r="B138" s="59" t="s">
        <v>2382</v>
      </c>
      <c r="C138" s="14" t="s">
        <v>2147</v>
      </c>
      <c r="D138" s="22">
        <v>11019468</v>
      </c>
      <c r="E138" s="91" t="s">
        <v>2460</v>
      </c>
      <c r="F138" s="14" t="s">
        <v>195</v>
      </c>
      <c r="G138" s="55" t="s">
        <v>2460</v>
      </c>
      <c r="H138" s="14" t="s">
        <v>2160</v>
      </c>
      <c r="I138" s="25">
        <v>3.06</v>
      </c>
      <c r="J138" s="14" t="s">
        <v>1097</v>
      </c>
      <c r="K138" s="14" t="s">
        <v>50</v>
      </c>
      <c r="L138" s="13">
        <v>8.0799999999999997E-2</v>
      </c>
      <c r="M138" s="13">
        <v>6.5000000000000002E-2</v>
      </c>
      <c r="N138" s="24">
        <v>460000</v>
      </c>
      <c r="O138" s="24">
        <v>105.41</v>
      </c>
      <c r="P138" s="24">
        <v>1758.6815200000001</v>
      </c>
      <c r="Q138" s="13">
        <v>6.4157132074999998E-2</v>
      </c>
      <c r="R138" s="63">
        <v>2.7744327790000002E-3</v>
      </c>
    </row>
    <row r="139" spans="2:18" x14ac:dyDescent="0.2">
      <c r="B139" s="73" t="s">
        <v>2358</v>
      </c>
      <c r="C139" s="74" t="s">
        <v>2147</v>
      </c>
      <c r="D139" s="83">
        <v>53089150</v>
      </c>
      <c r="E139" s="92" t="s">
        <v>2460</v>
      </c>
      <c r="F139" s="74" t="s">
        <v>195</v>
      </c>
      <c r="G139" s="70" t="s">
        <v>2460</v>
      </c>
      <c r="H139" s="74" t="s">
        <v>2160</v>
      </c>
      <c r="I139" s="90">
        <v>0.74</v>
      </c>
      <c r="J139" s="74" t="s">
        <v>2161</v>
      </c>
      <c r="K139" s="74" t="s">
        <v>50</v>
      </c>
      <c r="L139" s="76">
        <v>5.1999999999999998E-2</v>
      </c>
      <c r="M139" s="76">
        <v>8.6699999999999999E-2</v>
      </c>
      <c r="N139" s="75">
        <v>380000</v>
      </c>
      <c r="O139" s="75">
        <v>108.96</v>
      </c>
      <c r="P139" s="75">
        <v>1501.7520999999999</v>
      </c>
      <c r="Q139" s="76">
        <v>5.4784283981E-2</v>
      </c>
      <c r="R139" s="77">
        <v>2.369110157E-3</v>
      </c>
    </row>
    <row r="140" spans="2:18" ht="12.75" hidden="1" customHeight="1" x14ac:dyDescent="0.2"/>
    <row r="141" spans="2:18" ht="12.75" hidden="1" customHeight="1" x14ac:dyDescent="0.2"/>
    <row r="142" spans="2:18" ht="12.75" hidden="1" customHeight="1" x14ac:dyDescent="0.2"/>
    <row r="143" spans="2:18" ht="12.75" hidden="1" customHeight="1" x14ac:dyDescent="0.2"/>
    <row r="144" spans="2:18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Z10000"/>
  <sheetViews>
    <sheetView rightToLeft="1" topLeftCell="J1" workbookViewId="0">
      <selection activeCell="P1" sqref="P1:XFD1048576"/>
    </sheetView>
  </sheetViews>
  <sheetFormatPr defaultColWidth="0" defaultRowHeight="12.75" customHeight="1" zeroHeight="1" x14ac:dyDescent="0.2"/>
  <cols>
    <col min="1" max="1" width="9.140625" customWidth="1"/>
    <col min="2" max="2" width="36.5703125" bestFit="1" customWidth="1"/>
    <col min="3" max="3" width="41.5703125" bestFit="1" customWidth="1"/>
    <col min="4" max="4" width="16.28515625" bestFit="1" customWidth="1"/>
    <col min="5" max="5" width="10.85546875" customWidth="1"/>
    <col min="6" max="6" width="12.42578125" bestFit="1" customWidth="1"/>
    <col min="7" max="7" width="10.85546875" customWidth="1"/>
    <col min="8" max="8" width="13.7109375" bestFit="1" customWidth="1"/>
    <col min="9" max="9" width="15" bestFit="1" customWidth="1"/>
    <col min="10" max="10" width="18.85546875" bestFit="1" customWidth="1"/>
    <col min="11" max="11" width="13.7109375" bestFit="1" customWidth="1"/>
    <col min="12" max="12" width="12" customWidth="1"/>
    <col min="13" max="13" width="13.7109375" bestFit="1" customWidth="1"/>
    <col min="14" max="14" width="34" bestFit="1" customWidth="1"/>
    <col min="15" max="15" width="30.140625" bestFit="1" customWidth="1"/>
    <col min="53" max="16384" width="9.140625" hidden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12957</v>
      </c>
    </row>
    <row r="5" spans="2:15" ht="12.75" customHeight="1" x14ac:dyDescent="0.2"/>
    <row r="6" spans="2:15" ht="12.75" customHeight="1" thickBot="1" x14ac:dyDescent="0.25">
      <c r="B6" s="64" t="s">
        <v>2162</v>
      </c>
      <c r="C6" s="66" t="s">
        <v>2460</v>
      </c>
      <c r="D6" s="66" t="s">
        <v>2461</v>
      </c>
      <c r="E6" s="66" t="s">
        <v>2462</v>
      </c>
      <c r="F6" s="66" t="s">
        <v>2463</v>
      </c>
      <c r="G6" s="66" t="s">
        <v>2464</v>
      </c>
      <c r="H6" s="66" t="s">
        <v>2465</v>
      </c>
      <c r="I6" s="66" t="s">
        <v>2466</v>
      </c>
      <c r="J6" s="66" t="s">
        <v>2467</v>
      </c>
      <c r="K6" s="66" t="s">
        <v>2468</v>
      </c>
      <c r="L6" s="66" t="s">
        <v>2469</v>
      </c>
      <c r="M6" s="66" t="s">
        <v>2470</v>
      </c>
      <c r="N6" s="66" t="s">
        <v>2471</v>
      </c>
      <c r="O6" s="66" t="s">
        <v>2472</v>
      </c>
    </row>
    <row r="7" spans="2:15" ht="12.75" customHeight="1" thickBot="1" x14ac:dyDescent="0.25">
      <c r="B7" s="89" t="s">
        <v>2163</v>
      </c>
      <c r="C7" s="78" t="s">
        <v>2460</v>
      </c>
      <c r="D7" s="78" t="s">
        <v>2460</v>
      </c>
      <c r="E7" s="78" t="s">
        <v>2460</v>
      </c>
      <c r="F7" s="78" t="s">
        <v>2460</v>
      </c>
      <c r="G7" s="78" t="s">
        <v>2460</v>
      </c>
      <c r="H7" s="78" t="s">
        <v>2460</v>
      </c>
      <c r="I7" s="78" t="s">
        <v>2460</v>
      </c>
      <c r="J7" s="78" t="s">
        <v>2460</v>
      </c>
      <c r="K7" s="78" t="s">
        <v>2460</v>
      </c>
      <c r="L7" s="78" t="s">
        <v>2460</v>
      </c>
      <c r="M7" s="78" t="s">
        <v>2460</v>
      </c>
      <c r="N7" s="78" t="s">
        <v>2460</v>
      </c>
      <c r="O7" s="78" t="s">
        <v>2460</v>
      </c>
    </row>
    <row r="8" spans="2:15" ht="12.75" customHeight="1" x14ac:dyDescent="0.2">
      <c r="B8" s="57" t="s">
        <v>71</v>
      </c>
      <c r="C8" s="4" t="s">
        <v>72</v>
      </c>
      <c r="D8" s="4" t="s">
        <v>73</v>
      </c>
      <c r="E8" s="4" t="s">
        <v>74</v>
      </c>
      <c r="F8" s="4" t="s">
        <v>75</v>
      </c>
      <c r="G8" s="4" t="s">
        <v>138</v>
      </c>
      <c r="H8" s="4" t="s">
        <v>76</v>
      </c>
      <c r="I8" s="4" t="s">
        <v>217</v>
      </c>
      <c r="J8" s="4" t="s">
        <v>78</v>
      </c>
      <c r="K8" s="4" t="s">
        <v>139</v>
      </c>
      <c r="L8" s="4" t="s">
        <v>140</v>
      </c>
      <c r="M8" s="4" t="s">
        <v>9</v>
      </c>
      <c r="N8" s="4" t="s">
        <v>80</v>
      </c>
      <c r="O8" s="60" t="s">
        <v>218</v>
      </c>
    </row>
    <row r="9" spans="2:15" ht="12.75" customHeight="1" x14ac:dyDescent="0.2">
      <c r="B9" s="68" t="s">
        <v>2460</v>
      </c>
      <c r="C9" s="54" t="s">
        <v>2460</v>
      </c>
      <c r="D9" s="54" t="s">
        <v>2460</v>
      </c>
      <c r="E9" s="54" t="s">
        <v>2460</v>
      </c>
      <c r="F9" s="54" t="s">
        <v>2460</v>
      </c>
      <c r="G9" s="6" t="s">
        <v>145</v>
      </c>
      <c r="H9" s="54" t="s">
        <v>2460</v>
      </c>
      <c r="I9" s="6" t="s">
        <v>12</v>
      </c>
      <c r="J9" s="6" t="s">
        <v>12</v>
      </c>
      <c r="K9" s="6" t="s">
        <v>146</v>
      </c>
      <c r="L9" s="6" t="s">
        <v>147</v>
      </c>
      <c r="M9" s="6" t="s">
        <v>11</v>
      </c>
      <c r="N9" s="6" t="s">
        <v>12</v>
      </c>
      <c r="O9" s="61" t="s">
        <v>12</v>
      </c>
    </row>
    <row r="10" spans="2:15" ht="12.75" customHeight="1" x14ac:dyDescent="0.2">
      <c r="B10" s="68" t="s">
        <v>2460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1" t="s">
        <v>150</v>
      </c>
    </row>
    <row r="11" spans="2:15" ht="12.75" customHeight="1" x14ac:dyDescent="0.2">
      <c r="B11" s="58" t="s">
        <v>2164</v>
      </c>
      <c r="C11" s="55" t="s">
        <v>2460</v>
      </c>
      <c r="D11" s="55" t="s">
        <v>2460</v>
      </c>
      <c r="E11" s="55" t="s">
        <v>2460</v>
      </c>
      <c r="F11" s="55" t="s">
        <v>2460</v>
      </c>
      <c r="G11" s="23">
        <v>0.34284670416599999</v>
      </c>
      <c r="H11" s="55" t="s">
        <v>2460</v>
      </c>
      <c r="I11" s="55" t="s">
        <v>2460</v>
      </c>
      <c r="J11" s="55" t="s">
        <v>2460</v>
      </c>
      <c r="K11" s="55" t="s">
        <v>2460</v>
      </c>
      <c r="L11" s="55" t="s">
        <v>2460</v>
      </c>
      <c r="M11" s="23">
        <v>12556.173000000001</v>
      </c>
      <c r="N11" s="20">
        <v>1</v>
      </c>
      <c r="O11" s="62">
        <v>1.9808167405999999E-2</v>
      </c>
    </row>
    <row r="12" spans="2:15" ht="12.75" customHeight="1" x14ac:dyDescent="0.2">
      <c r="B12" s="58" t="s">
        <v>2165</v>
      </c>
      <c r="C12" s="55" t="s">
        <v>2460</v>
      </c>
      <c r="D12" s="55" t="s">
        <v>2460</v>
      </c>
      <c r="E12" s="55" t="s">
        <v>2460</v>
      </c>
      <c r="F12" s="55" t="s">
        <v>2460</v>
      </c>
      <c r="G12" s="23">
        <v>0.34284670416599999</v>
      </c>
      <c r="H12" s="55" t="s">
        <v>2460</v>
      </c>
      <c r="I12" s="55" t="s">
        <v>2460</v>
      </c>
      <c r="J12" s="55" t="s">
        <v>2460</v>
      </c>
      <c r="K12" s="55" t="s">
        <v>2460</v>
      </c>
      <c r="L12" s="55" t="s">
        <v>2460</v>
      </c>
      <c r="M12" s="23">
        <v>12556.173000000001</v>
      </c>
      <c r="N12" s="20">
        <v>1</v>
      </c>
      <c r="O12" s="62">
        <v>1.9808167405999999E-2</v>
      </c>
    </row>
    <row r="13" spans="2:15" ht="12.75" customHeight="1" x14ac:dyDescent="0.2">
      <c r="B13" s="58" t="s">
        <v>2166</v>
      </c>
      <c r="C13" s="55" t="s">
        <v>2460</v>
      </c>
      <c r="D13" s="55" t="s">
        <v>2460</v>
      </c>
      <c r="E13" s="55" t="s">
        <v>2460</v>
      </c>
      <c r="F13" s="55" t="s">
        <v>2460</v>
      </c>
      <c r="G13" s="55" t="s">
        <v>2460</v>
      </c>
      <c r="H13" s="55" t="s">
        <v>2460</v>
      </c>
      <c r="I13" s="55" t="s">
        <v>2460</v>
      </c>
      <c r="J13" s="55" t="s">
        <v>2460</v>
      </c>
      <c r="K13" s="55" t="s">
        <v>2460</v>
      </c>
      <c r="L13" s="55" t="s">
        <v>2460</v>
      </c>
      <c r="M13" s="55" t="s">
        <v>2460</v>
      </c>
      <c r="N13" s="55" t="s">
        <v>2460</v>
      </c>
      <c r="O13" s="69" t="s">
        <v>2460</v>
      </c>
    </row>
    <row r="14" spans="2:15" ht="12.75" customHeight="1" x14ac:dyDescent="0.2">
      <c r="B14" s="58" t="s">
        <v>2167</v>
      </c>
      <c r="C14" s="55" t="s">
        <v>2460</v>
      </c>
      <c r="D14" s="55" t="s">
        <v>2460</v>
      </c>
      <c r="E14" s="55" t="s">
        <v>2460</v>
      </c>
      <c r="F14" s="55" t="s">
        <v>2460</v>
      </c>
      <c r="G14" s="23">
        <v>0.34284670416599999</v>
      </c>
      <c r="H14" s="55" t="s">
        <v>2460</v>
      </c>
      <c r="I14" s="55" t="s">
        <v>2460</v>
      </c>
      <c r="J14" s="55" t="s">
        <v>2460</v>
      </c>
      <c r="K14" s="55" t="s">
        <v>2460</v>
      </c>
      <c r="L14" s="55" t="s">
        <v>2460</v>
      </c>
      <c r="M14" s="23">
        <v>12556.173000000001</v>
      </c>
      <c r="N14" s="20">
        <v>1</v>
      </c>
      <c r="O14" s="62">
        <v>1.9808167405999999E-2</v>
      </c>
    </row>
    <row r="15" spans="2:15" ht="12.75" customHeight="1" x14ac:dyDescent="0.2">
      <c r="B15" s="86" t="s">
        <v>2168</v>
      </c>
      <c r="C15" s="14" t="s">
        <v>2169</v>
      </c>
      <c r="D15" s="22">
        <v>10</v>
      </c>
      <c r="E15" s="14" t="s">
        <v>95</v>
      </c>
      <c r="F15" s="14" t="s">
        <v>96</v>
      </c>
      <c r="G15" s="25">
        <v>0.31</v>
      </c>
      <c r="H15" s="14" t="s">
        <v>49</v>
      </c>
      <c r="I15" s="13">
        <v>4.1500000000000002E-2</v>
      </c>
      <c r="J15" s="13">
        <v>4.1500000000000002E-2</v>
      </c>
      <c r="K15" s="24">
        <v>9000000</v>
      </c>
      <c r="L15" s="24">
        <v>104.2627</v>
      </c>
      <c r="M15" s="24">
        <v>9383.643</v>
      </c>
      <c r="N15" s="13">
        <v>0.74733304486899998</v>
      </c>
      <c r="O15" s="63">
        <v>1.4803298059999999E-2</v>
      </c>
    </row>
    <row r="16" spans="2:15" ht="12.75" customHeight="1" x14ac:dyDescent="0.2">
      <c r="B16" s="86" t="s">
        <v>2170</v>
      </c>
      <c r="C16" s="14" t="s">
        <v>2171</v>
      </c>
      <c r="D16" s="22">
        <v>20</v>
      </c>
      <c r="E16" s="14" t="s">
        <v>95</v>
      </c>
      <c r="F16" s="14" t="s">
        <v>96</v>
      </c>
      <c r="G16" s="25">
        <v>0.44</v>
      </c>
      <c r="H16" s="14" t="s">
        <v>49</v>
      </c>
      <c r="I16" s="13">
        <v>4.8000000000000001E-2</v>
      </c>
      <c r="J16" s="13">
        <v>4.1500000000000002E-2</v>
      </c>
      <c r="K16" s="24">
        <v>3000000</v>
      </c>
      <c r="L16" s="24">
        <v>105.751</v>
      </c>
      <c r="M16" s="24">
        <v>3172.53</v>
      </c>
      <c r="N16" s="13">
        <v>0.25266695512999998</v>
      </c>
      <c r="O16" s="63">
        <v>5.0048693450000003E-3</v>
      </c>
    </row>
    <row r="17" spans="2:15" ht="12.75" customHeight="1" x14ac:dyDescent="0.2">
      <c r="B17" s="58" t="s">
        <v>2172</v>
      </c>
      <c r="C17" s="55" t="s">
        <v>2460</v>
      </c>
      <c r="D17" s="55" t="s">
        <v>2460</v>
      </c>
      <c r="E17" s="55" t="s">
        <v>2460</v>
      </c>
      <c r="F17" s="55" t="s">
        <v>2460</v>
      </c>
      <c r="G17" s="55" t="s">
        <v>2460</v>
      </c>
      <c r="H17" s="55" t="s">
        <v>2460</v>
      </c>
      <c r="I17" s="55" t="s">
        <v>2460</v>
      </c>
      <c r="J17" s="55" t="s">
        <v>2460</v>
      </c>
      <c r="K17" s="55" t="s">
        <v>2460</v>
      </c>
      <c r="L17" s="55" t="s">
        <v>2460</v>
      </c>
      <c r="M17" s="55" t="s">
        <v>2460</v>
      </c>
      <c r="N17" s="55" t="s">
        <v>2460</v>
      </c>
      <c r="O17" s="69" t="s">
        <v>2460</v>
      </c>
    </row>
    <row r="18" spans="2:15" ht="12.75" customHeight="1" x14ac:dyDescent="0.2">
      <c r="B18" s="58" t="s">
        <v>2173</v>
      </c>
      <c r="C18" s="55" t="s">
        <v>2460</v>
      </c>
      <c r="D18" s="55" t="s">
        <v>2460</v>
      </c>
      <c r="E18" s="55" t="s">
        <v>2460</v>
      </c>
      <c r="F18" s="55" t="s">
        <v>2460</v>
      </c>
      <c r="G18" s="55" t="s">
        <v>2460</v>
      </c>
      <c r="H18" s="55" t="s">
        <v>2460</v>
      </c>
      <c r="I18" s="55" t="s">
        <v>2460</v>
      </c>
      <c r="J18" s="55" t="s">
        <v>2460</v>
      </c>
      <c r="K18" s="55" t="s">
        <v>2460</v>
      </c>
      <c r="L18" s="55" t="s">
        <v>2460</v>
      </c>
      <c r="M18" s="55" t="s">
        <v>2460</v>
      </c>
      <c r="N18" s="55" t="s">
        <v>2460</v>
      </c>
      <c r="O18" s="69" t="s">
        <v>2460</v>
      </c>
    </row>
    <row r="19" spans="2:15" ht="12.75" customHeight="1" x14ac:dyDescent="0.2">
      <c r="B19" s="58" t="s">
        <v>2174</v>
      </c>
      <c r="C19" s="55" t="s">
        <v>2460</v>
      </c>
      <c r="D19" s="55" t="s">
        <v>2460</v>
      </c>
      <c r="E19" s="55" t="s">
        <v>2460</v>
      </c>
      <c r="F19" s="55" t="s">
        <v>2460</v>
      </c>
      <c r="G19" s="55" t="s">
        <v>2460</v>
      </c>
      <c r="H19" s="55" t="s">
        <v>2460</v>
      </c>
      <c r="I19" s="55" t="s">
        <v>2460</v>
      </c>
      <c r="J19" s="55" t="s">
        <v>2460</v>
      </c>
      <c r="K19" s="55" t="s">
        <v>2460</v>
      </c>
      <c r="L19" s="55" t="s">
        <v>2460</v>
      </c>
      <c r="M19" s="55" t="s">
        <v>2460</v>
      </c>
      <c r="N19" s="55" t="s">
        <v>2460</v>
      </c>
      <c r="O19" s="69" t="s">
        <v>2460</v>
      </c>
    </row>
    <row r="20" spans="2:15" ht="12.75" customHeight="1" thickBot="1" x14ac:dyDescent="0.25">
      <c r="B20" s="58" t="s">
        <v>2175</v>
      </c>
      <c r="C20" s="55" t="s">
        <v>2460</v>
      </c>
      <c r="D20" s="55" t="s">
        <v>2460</v>
      </c>
      <c r="E20" s="55" t="s">
        <v>2460</v>
      </c>
      <c r="F20" s="55" t="s">
        <v>2460</v>
      </c>
      <c r="G20" s="55" t="s">
        <v>2460</v>
      </c>
      <c r="H20" s="55" t="s">
        <v>2460</v>
      </c>
      <c r="I20" s="55" t="s">
        <v>2460</v>
      </c>
      <c r="J20" s="55" t="s">
        <v>2460</v>
      </c>
      <c r="K20" s="55" t="s">
        <v>2460</v>
      </c>
      <c r="L20" s="55" t="s">
        <v>2460</v>
      </c>
      <c r="M20" s="55" t="s">
        <v>2460</v>
      </c>
      <c r="N20" s="55" t="s">
        <v>2460</v>
      </c>
      <c r="O20" s="69" t="s">
        <v>2460</v>
      </c>
    </row>
    <row r="21" spans="2:15" ht="12.75" customHeight="1" x14ac:dyDescent="0.2">
      <c r="B21" s="65" t="s">
        <v>2176</v>
      </c>
      <c r="C21" s="70" t="s">
        <v>2460</v>
      </c>
      <c r="D21" s="70" t="s">
        <v>2460</v>
      </c>
      <c r="E21" s="70" t="s">
        <v>2460</v>
      </c>
      <c r="F21" s="70" t="s">
        <v>2460</v>
      </c>
      <c r="G21" s="70" t="s">
        <v>2460</v>
      </c>
      <c r="H21" s="70" t="s">
        <v>2460</v>
      </c>
      <c r="I21" s="70" t="s">
        <v>2460</v>
      </c>
      <c r="J21" s="70" t="s">
        <v>2460</v>
      </c>
      <c r="K21" s="70" t="s">
        <v>2460</v>
      </c>
      <c r="L21" s="70" t="s">
        <v>2460</v>
      </c>
      <c r="M21" s="70" t="s">
        <v>2460</v>
      </c>
      <c r="N21" s="70" t="s">
        <v>2460</v>
      </c>
      <c r="O21" s="71" t="s">
        <v>2460</v>
      </c>
    </row>
    <row r="22" spans="2:15" ht="12.75" hidden="1" customHeight="1" x14ac:dyDescent="0.2"/>
    <row r="23" spans="2:15" ht="12.75" hidden="1" customHeight="1" x14ac:dyDescent="0.2"/>
    <row r="24" spans="2:15" ht="12.75" hidden="1" customHeight="1" x14ac:dyDescent="0.2"/>
    <row r="25" spans="2:15" ht="12.75" hidden="1" customHeight="1" x14ac:dyDescent="0.2"/>
    <row r="26" spans="2:15" ht="12.75" hidden="1" customHeight="1" x14ac:dyDescent="0.2"/>
    <row r="27" spans="2:15" ht="12.75" hidden="1" customHeight="1" x14ac:dyDescent="0.2"/>
    <row r="28" spans="2:15" ht="12.75" hidden="1" customHeight="1" x14ac:dyDescent="0.2"/>
    <row r="29" spans="2:15" ht="12.75" hidden="1" customHeight="1" x14ac:dyDescent="0.2"/>
    <row r="30" spans="2:15" ht="12.75" hidden="1" customHeight="1" x14ac:dyDescent="0.2"/>
    <row r="31" spans="2:15" ht="12.75" hidden="1" customHeight="1" x14ac:dyDescent="0.2"/>
    <row r="32" spans="2:15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Z10000"/>
  <sheetViews>
    <sheetView rightToLeft="1" topLeftCell="H1" workbookViewId="0">
      <selection activeCell="K1" sqref="K1:XFD1048576"/>
    </sheetView>
  </sheetViews>
  <sheetFormatPr defaultColWidth="0" defaultRowHeight="12.75" customHeight="1" zeroHeight="1" x14ac:dyDescent="0.2"/>
  <cols>
    <col min="1" max="1" width="9.140625" customWidth="1"/>
    <col min="2" max="2" width="37.85546875" bestFit="1" customWidth="1"/>
    <col min="3" max="3" width="41.5703125" bestFit="1" customWidth="1"/>
    <col min="4" max="4" width="16.28515625" bestFit="1" customWidth="1"/>
    <col min="5" max="5" width="36.5703125" bestFit="1" customWidth="1"/>
    <col min="6" max="6" width="15" bestFit="1" customWidth="1"/>
    <col min="7" max="7" width="16.28515625" bestFit="1" customWidth="1"/>
    <col min="8" max="8" width="34" bestFit="1" customWidth="1"/>
    <col min="9" max="9" width="30.140625" bestFit="1" customWidth="1"/>
    <col min="10" max="10" width="60.5703125" bestFit="1" customWidth="1"/>
    <col min="53" max="16384" width="9.140625" hidden="1"/>
  </cols>
  <sheetData>
    <row r="1" spans="2:10" ht="12.75" customHeight="1" x14ac:dyDescent="0.2">
      <c r="B1" s="1" t="s">
        <v>69</v>
      </c>
      <c r="C1" s="1" t="s">
        <v>1</v>
      </c>
    </row>
    <row r="2" spans="2:10" ht="12.75" customHeight="1" x14ac:dyDescent="0.2">
      <c r="B2" s="1" t="s">
        <v>2</v>
      </c>
      <c r="C2" s="1" t="s">
        <v>3</v>
      </c>
    </row>
    <row r="3" spans="2:10" ht="12.75" customHeight="1" x14ac:dyDescent="0.2">
      <c r="B3" s="1" t="s">
        <v>4</v>
      </c>
      <c r="C3" s="1" t="s">
        <v>5</v>
      </c>
    </row>
    <row r="4" spans="2:10" ht="12.75" customHeight="1" x14ac:dyDescent="0.2">
      <c r="B4" s="1" t="s">
        <v>6</v>
      </c>
      <c r="C4" s="2">
        <v>12957</v>
      </c>
    </row>
    <row r="5" spans="2:10" ht="12.75" customHeight="1" x14ac:dyDescent="0.2"/>
    <row r="6" spans="2:10" ht="12.75" customHeight="1" thickBot="1" x14ac:dyDescent="0.25">
      <c r="B6" s="64" t="s">
        <v>2177</v>
      </c>
      <c r="C6" s="66" t="s">
        <v>2460</v>
      </c>
      <c r="D6" s="66" t="s">
        <v>2461</v>
      </c>
      <c r="E6" s="66" t="s">
        <v>2462</v>
      </c>
      <c r="F6" s="66" t="s">
        <v>2463</v>
      </c>
      <c r="G6" s="66" t="s">
        <v>2464</v>
      </c>
      <c r="H6" s="66" t="s">
        <v>2465</v>
      </c>
      <c r="I6" s="66" t="s">
        <v>2466</v>
      </c>
      <c r="J6" s="66" t="s">
        <v>2467</v>
      </c>
    </row>
    <row r="7" spans="2:10" ht="12.75" customHeight="1" thickBot="1" x14ac:dyDescent="0.25">
      <c r="B7" s="57" t="s">
        <v>71</v>
      </c>
      <c r="C7" s="4" t="s">
        <v>2178</v>
      </c>
      <c r="D7" s="4" t="s">
        <v>2179</v>
      </c>
      <c r="E7" s="4" t="s">
        <v>2180</v>
      </c>
      <c r="F7" s="4" t="s">
        <v>76</v>
      </c>
      <c r="G7" s="4" t="s">
        <v>2181</v>
      </c>
      <c r="H7" s="4" t="s">
        <v>80</v>
      </c>
      <c r="I7" s="4" t="s">
        <v>218</v>
      </c>
      <c r="J7" s="60" t="s">
        <v>2182</v>
      </c>
    </row>
    <row r="8" spans="2:10" ht="12.75" customHeight="1" x14ac:dyDescent="0.2">
      <c r="B8" s="67" t="s">
        <v>2460</v>
      </c>
      <c r="C8" s="4" t="s">
        <v>144</v>
      </c>
      <c r="D8" s="53" t="s">
        <v>2460</v>
      </c>
      <c r="E8" s="4" t="s">
        <v>12</v>
      </c>
      <c r="F8" s="53" t="s">
        <v>2460</v>
      </c>
      <c r="G8" s="4" t="s">
        <v>11</v>
      </c>
      <c r="H8" s="4" t="s">
        <v>12</v>
      </c>
      <c r="I8" s="4" t="s">
        <v>12</v>
      </c>
      <c r="J8" s="60" t="s">
        <v>2183</v>
      </c>
    </row>
    <row r="9" spans="2:10" ht="12.75" customHeight="1" x14ac:dyDescent="0.2">
      <c r="B9" s="68" t="s">
        <v>2460</v>
      </c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1" t="s">
        <v>87</v>
      </c>
    </row>
    <row r="10" spans="2:10" ht="12.75" customHeight="1" x14ac:dyDescent="0.2">
      <c r="B10" s="58" t="s">
        <v>2184</v>
      </c>
      <c r="C10" s="55" t="s">
        <v>2460</v>
      </c>
      <c r="D10" s="55" t="s">
        <v>2460</v>
      </c>
      <c r="E10" s="55" t="s">
        <v>2460</v>
      </c>
      <c r="F10" s="55" t="s">
        <v>2460</v>
      </c>
      <c r="G10" s="23">
        <v>11880.1085</v>
      </c>
      <c r="H10" s="20">
        <v>1</v>
      </c>
      <c r="I10" s="20">
        <v>1.8741632340000001E-2</v>
      </c>
      <c r="J10" s="69" t="s">
        <v>2460</v>
      </c>
    </row>
    <row r="11" spans="2:10" ht="12.75" customHeight="1" x14ac:dyDescent="0.2">
      <c r="B11" s="58" t="s">
        <v>2185</v>
      </c>
      <c r="C11" s="55" t="s">
        <v>2460</v>
      </c>
      <c r="D11" s="55" t="s">
        <v>2460</v>
      </c>
      <c r="E11" s="55" t="s">
        <v>2460</v>
      </c>
      <c r="F11" s="55" t="s">
        <v>2460</v>
      </c>
      <c r="G11" s="23">
        <v>8842.41597</v>
      </c>
      <c r="H11" s="20">
        <v>0.744304310857</v>
      </c>
      <c r="I11" s="20">
        <v>1.3949477743E-2</v>
      </c>
      <c r="J11" s="69" t="s">
        <v>2460</v>
      </c>
    </row>
    <row r="12" spans="2:10" ht="12.75" customHeight="1" x14ac:dyDescent="0.2">
      <c r="B12" s="58" t="s">
        <v>2186</v>
      </c>
      <c r="C12" s="55" t="s">
        <v>2460</v>
      </c>
      <c r="D12" s="55" t="s">
        <v>2460</v>
      </c>
      <c r="E12" s="55" t="s">
        <v>2460</v>
      </c>
      <c r="F12" s="55" t="s">
        <v>2460</v>
      </c>
      <c r="G12" s="23">
        <v>549.44061999999997</v>
      </c>
      <c r="H12" s="20">
        <v>4.6248788047E-2</v>
      </c>
      <c r="I12" s="20">
        <v>5.020805802E-3</v>
      </c>
      <c r="J12" s="69" t="s">
        <v>2460</v>
      </c>
    </row>
    <row r="13" spans="2:10" ht="12.75" customHeight="1" x14ac:dyDescent="0.2">
      <c r="B13" s="59" t="s">
        <v>2187</v>
      </c>
      <c r="C13" s="30">
        <v>45201</v>
      </c>
      <c r="D13" s="14" t="s">
        <v>2188</v>
      </c>
      <c r="E13" s="13">
        <v>-1.3934E-2</v>
      </c>
      <c r="F13" s="14" t="s">
        <v>49</v>
      </c>
      <c r="G13" s="24">
        <v>549.44061999999997</v>
      </c>
      <c r="H13" s="13">
        <v>4.6248788047E-2</v>
      </c>
      <c r="I13" s="13">
        <v>8.6677778100000002E-4</v>
      </c>
      <c r="J13" s="93" t="s">
        <v>2189</v>
      </c>
    </row>
    <row r="14" spans="2:10" ht="12.75" customHeight="1" x14ac:dyDescent="0.2">
      <c r="B14" s="58" t="s">
        <v>2190</v>
      </c>
      <c r="C14" s="55" t="s">
        <v>2460</v>
      </c>
      <c r="D14" s="55" t="s">
        <v>2460</v>
      </c>
      <c r="E14" s="55" t="s">
        <v>2460</v>
      </c>
      <c r="F14" s="55" t="s">
        <v>2460</v>
      </c>
      <c r="G14" s="23">
        <v>8292.9753500000006</v>
      </c>
      <c r="H14" s="20">
        <v>0.69805552280899996</v>
      </c>
      <c r="I14" s="20">
        <v>1.3720826537E-2</v>
      </c>
      <c r="J14" s="69" t="s">
        <v>2460</v>
      </c>
    </row>
    <row r="15" spans="2:10" ht="12.75" customHeight="1" x14ac:dyDescent="0.2">
      <c r="B15" s="59" t="s">
        <v>2191</v>
      </c>
      <c r="C15" s="30">
        <v>45201</v>
      </c>
      <c r="D15" s="14" t="s">
        <v>2192</v>
      </c>
      <c r="E15" s="13">
        <v>-4.8036000000000002E-2</v>
      </c>
      <c r="F15" s="14" t="s">
        <v>49</v>
      </c>
      <c r="G15" s="24">
        <v>817.22450000000003</v>
      </c>
      <c r="H15" s="13">
        <v>6.8789312823999998E-2</v>
      </c>
      <c r="I15" s="13">
        <v>1.289224009E-3</v>
      </c>
      <c r="J15" s="93" t="s">
        <v>2193</v>
      </c>
    </row>
    <row r="16" spans="2:10" ht="12.75" customHeight="1" x14ac:dyDescent="0.2">
      <c r="B16" s="59" t="s">
        <v>2194</v>
      </c>
      <c r="C16" s="30">
        <v>45153</v>
      </c>
      <c r="D16" s="14" t="s">
        <v>2192</v>
      </c>
      <c r="E16" s="13">
        <v>0</v>
      </c>
      <c r="F16" s="14" t="s">
        <v>49</v>
      </c>
      <c r="G16" s="24">
        <v>1092.9296899999999</v>
      </c>
      <c r="H16" s="13">
        <v>9.1996608448000006E-2</v>
      </c>
      <c r="I16" s="13">
        <v>1.724166612E-3</v>
      </c>
      <c r="J16" s="93" t="s">
        <v>2195</v>
      </c>
    </row>
    <row r="17" spans="2:10" ht="12.75" customHeight="1" x14ac:dyDescent="0.2">
      <c r="B17" s="59" t="s">
        <v>2196</v>
      </c>
      <c r="C17" s="30">
        <v>45054</v>
      </c>
      <c r="D17" s="14" t="s">
        <v>2197</v>
      </c>
      <c r="E17" s="13">
        <v>0</v>
      </c>
      <c r="F17" s="14" t="s">
        <v>49</v>
      </c>
      <c r="G17" s="24">
        <v>1287.5988199999999</v>
      </c>
      <c r="H17" s="13">
        <v>0.108382749197</v>
      </c>
      <c r="I17" s="13">
        <v>2.0312696370000001E-3</v>
      </c>
      <c r="J17" s="93" t="s">
        <v>2198</v>
      </c>
    </row>
    <row r="18" spans="2:10" ht="12.75" customHeight="1" x14ac:dyDescent="0.2">
      <c r="B18" s="59" t="s">
        <v>2199</v>
      </c>
      <c r="C18" s="30">
        <v>45069</v>
      </c>
      <c r="D18" s="14" t="s">
        <v>2192</v>
      </c>
      <c r="E18" s="13">
        <v>0</v>
      </c>
      <c r="F18" s="14" t="s">
        <v>49</v>
      </c>
      <c r="G18" s="24">
        <v>2383.5618899999999</v>
      </c>
      <c r="H18" s="13">
        <v>0.20063469033100001</v>
      </c>
      <c r="I18" s="13">
        <v>3.7602216E-3</v>
      </c>
      <c r="J18" s="93" t="s">
        <v>2200</v>
      </c>
    </row>
    <row r="19" spans="2:10" ht="12.75" customHeight="1" x14ac:dyDescent="0.2">
      <c r="B19" s="59" t="s">
        <v>2201</v>
      </c>
      <c r="C19" s="30">
        <v>45069</v>
      </c>
      <c r="D19" s="14" t="s">
        <v>2192</v>
      </c>
      <c r="E19" s="13">
        <v>0</v>
      </c>
      <c r="F19" s="14" t="s">
        <v>49</v>
      </c>
      <c r="G19" s="24">
        <v>1497.825</v>
      </c>
      <c r="H19" s="13">
        <v>0.12607839398000001</v>
      </c>
      <c r="I19" s="13">
        <v>2.3629149060000001E-3</v>
      </c>
      <c r="J19" s="93" t="s">
        <v>2202</v>
      </c>
    </row>
    <row r="20" spans="2:10" ht="12.75" customHeight="1" x14ac:dyDescent="0.2">
      <c r="B20" s="59" t="s">
        <v>2203</v>
      </c>
      <c r="C20" s="30">
        <v>45054</v>
      </c>
      <c r="D20" s="14" t="s">
        <v>2192</v>
      </c>
      <c r="E20" s="13">
        <v>0</v>
      </c>
      <c r="F20" s="14" t="s">
        <v>49</v>
      </c>
      <c r="G20" s="24">
        <v>1213.83545</v>
      </c>
      <c r="H20" s="13">
        <v>0.102173768025</v>
      </c>
      <c r="I20" s="13">
        <v>1.914903195E-3</v>
      </c>
      <c r="J20" s="93" t="s">
        <v>2204</v>
      </c>
    </row>
    <row r="21" spans="2:10" ht="12.75" customHeight="1" x14ac:dyDescent="0.2">
      <c r="B21" s="58" t="s">
        <v>2205</v>
      </c>
      <c r="C21" s="55" t="s">
        <v>2460</v>
      </c>
      <c r="D21" s="55" t="s">
        <v>2460</v>
      </c>
      <c r="E21" s="55" t="s">
        <v>2460</v>
      </c>
      <c r="F21" s="55" t="s">
        <v>2460</v>
      </c>
      <c r="G21" s="23">
        <v>3037.6925299999998</v>
      </c>
      <c r="H21" s="20">
        <v>0.25569568914200003</v>
      </c>
      <c r="I21" s="20">
        <v>4.7921545969999996E-3</v>
      </c>
      <c r="J21" s="69" t="s">
        <v>2460</v>
      </c>
    </row>
    <row r="22" spans="2:10" ht="12.75" customHeight="1" x14ac:dyDescent="0.2">
      <c r="B22" s="58" t="s">
        <v>2206</v>
      </c>
      <c r="C22" s="55" t="s">
        <v>2460</v>
      </c>
      <c r="D22" s="55" t="s">
        <v>2460</v>
      </c>
      <c r="E22" s="55" t="s">
        <v>2460</v>
      </c>
      <c r="F22" s="55" t="s">
        <v>2460</v>
      </c>
      <c r="G22" s="23">
        <v>2633.1913199999999</v>
      </c>
      <c r="H22" s="20">
        <v>0.22164707670799999</v>
      </c>
      <c r="I22" s="20">
        <v>5.020805802E-3</v>
      </c>
      <c r="J22" s="69" t="s">
        <v>2460</v>
      </c>
    </row>
    <row r="23" spans="2:10" ht="12.75" customHeight="1" x14ac:dyDescent="0.2">
      <c r="B23" s="59" t="s">
        <v>2207</v>
      </c>
      <c r="C23" s="30">
        <v>45203</v>
      </c>
      <c r="D23" s="14" t="s">
        <v>2192</v>
      </c>
      <c r="E23" s="13">
        <v>0</v>
      </c>
      <c r="F23" s="14" t="s">
        <v>50</v>
      </c>
      <c r="G23" s="24">
        <v>181.05547999999999</v>
      </c>
      <c r="H23" s="13">
        <v>1.524022108E-2</v>
      </c>
      <c r="I23" s="13">
        <v>2.8562662E-4</v>
      </c>
      <c r="J23" s="93" t="s">
        <v>2208</v>
      </c>
    </row>
    <row r="24" spans="2:10" ht="12.75" customHeight="1" x14ac:dyDescent="0.2">
      <c r="B24" s="59" t="s">
        <v>2209</v>
      </c>
      <c r="C24" s="30">
        <v>45203</v>
      </c>
      <c r="D24" s="14" t="s">
        <v>2192</v>
      </c>
      <c r="E24" s="13">
        <v>0</v>
      </c>
      <c r="F24" s="14" t="s">
        <v>50</v>
      </c>
      <c r="G24" s="24">
        <v>86.681690000000003</v>
      </c>
      <c r="H24" s="13">
        <v>7.2963719140000001E-3</v>
      </c>
      <c r="I24" s="13">
        <v>1.3674591900000001E-4</v>
      </c>
      <c r="J24" s="93" t="s">
        <v>2210</v>
      </c>
    </row>
    <row r="25" spans="2:10" ht="12.75" customHeight="1" x14ac:dyDescent="0.2">
      <c r="B25" s="59" t="s">
        <v>2211</v>
      </c>
      <c r="C25" s="30">
        <v>45274</v>
      </c>
      <c r="D25" s="14" t="s">
        <v>2212</v>
      </c>
      <c r="E25" s="13">
        <v>2.6074E-2</v>
      </c>
      <c r="F25" s="14" t="s">
        <v>50</v>
      </c>
      <c r="G25" s="24">
        <v>605.50063999999998</v>
      </c>
      <c r="H25" s="13">
        <v>5.0967601852999998E-2</v>
      </c>
      <c r="I25" s="13">
        <v>9.5521605500000005E-4</v>
      </c>
      <c r="J25" s="93" t="s">
        <v>2213</v>
      </c>
    </row>
    <row r="26" spans="2:10" ht="12.75" customHeight="1" x14ac:dyDescent="0.2">
      <c r="B26" s="59" t="s">
        <v>2214</v>
      </c>
      <c r="C26" s="30">
        <v>45161</v>
      </c>
      <c r="D26" s="14" t="s">
        <v>2188</v>
      </c>
      <c r="E26" s="13">
        <v>0</v>
      </c>
      <c r="F26" s="14" t="s">
        <v>52</v>
      </c>
      <c r="G26" s="24">
        <v>109.25637999999999</v>
      </c>
      <c r="H26" s="13">
        <v>9.1965809899999997E-3</v>
      </c>
      <c r="I26" s="13">
        <v>1.7235893899999999E-4</v>
      </c>
      <c r="J26" s="93" t="s">
        <v>2215</v>
      </c>
    </row>
    <row r="27" spans="2:10" ht="12.75" customHeight="1" x14ac:dyDescent="0.2">
      <c r="B27" s="59" t="s">
        <v>2216</v>
      </c>
      <c r="C27" s="30">
        <v>45274</v>
      </c>
      <c r="D27" s="14" t="s">
        <v>2212</v>
      </c>
      <c r="E27" s="13">
        <v>-4.2841999999999998E-2</v>
      </c>
      <c r="F27" s="14" t="s">
        <v>50</v>
      </c>
      <c r="G27" s="24">
        <v>172.14689000000001</v>
      </c>
      <c r="H27" s="13">
        <v>1.4490346615E-2</v>
      </c>
      <c r="I27" s="13">
        <v>2.7157274799999997E-4</v>
      </c>
      <c r="J27" s="93" t="s">
        <v>2217</v>
      </c>
    </row>
    <row r="28" spans="2:10" ht="12.75" customHeight="1" x14ac:dyDescent="0.2">
      <c r="B28" s="59" t="s">
        <v>2218</v>
      </c>
      <c r="C28" s="30">
        <v>45274</v>
      </c>
      <c r="D28" s="14" t="s">
        <v>2212</v>
      </c>
      <c r="E28" s="13">
        <v>-1.5051E-2</v>
      </c>
      <c r="F28" s="14" t="s">
        <v>50</v>
      </c>
      <c r="G28" s="24">
        <v>230.06322</v>
      </c>
      <c r="H28" s="13">
        <v>1.9365414043999999E-2</v>
      </c>
      <c r="I28" s="13">
        <v>3.6293947000000002E-4</v>
      </c>
      <c r="J28" s="93" t="s">
        <v>2219</v>
      </c>
    </row>
    <row r="29" spans="2:10" ht="12.75" customHeight="1" x14ac:dyDescent="0.2">
      <c r="B29" s="59" t="s">
        <v>2220</v>
      </c>
      <c r="C29" s="30">
        <v>45274</v>
      </c>
      <c r="D29" s="14" t="s">
        <v>2212</v>
      </c>
      <c r="E29" s="13">
        <v>-4.3198E-2</v>
      </c>
      <c r="F29" s="14" t="s">
        <v>50</v>
      </c>
      <c r="G29" s="24">
        <v>152.14090999999999</v>
      </c>
      <c r="H29" s="13">
        <v>1.2806356945E-2</v>
      </c>
      <c r="I29" s="13">
        <v>2.4001203300000001E-4</v>
      </c>
      <c r="J29" s="93" t="s">
        <v>2221</v>
      </c>
    </row>
    <row r="30" spans="2:10" ht="12.75" customHeight="1" x14ac:dyDescent="0.2">
      <c r="B30" s="59" t="s">
        <v>2222</v>
      </c>
      <c r="C30" s="30">
        <v>45274</v>
      </c>
      <c r="D30" s="14" t="s">
        <v>2212</v>
      </c>
      <c r="E30" s="13">
        <v>0.1368</v>
      </c>
      <c r="F30" s="14" t="s">
        <v>50</v>
      </c>
      <c r="G30" s="24">
        <v>127.07885</v>
      </c>
      <c r="H30" s="13">
        <v>1.0696775202E-2</v>
      </c>
      <c r="I30" s="13">
        <v>2.00475028E-4</v>
      </c>
      <c r="J30" s="93" t="s">
        <v>2223</v>
      </c>
    </row>
    <row r="31" spans="2:10" ht="12.75" customHeight="1" x14ac:dyDescent="0.2">
      <c r="B31" s="59" t="s">
        <v>2224</v>
      </c>
      <c r="C31" s="30">
        <v>45274</v>
      </c>
      <c r="D31" s="14" t="s">
        <v>2212</v>
      </c>
      <c r="E31" s="13">
        <v>4.2833000000000003E-2</v>
      </c>
      <c r="F31" s="14" t="s">
        <v>50</v>
      </c>
      <c r="G31" s="24">
        <v>133.70142000000001</v>
      </c>
      <c r="H31" s="13">
        <v>1.1254225498E-2</v>
      </c>
      <c r="I31" s="13">
        <v>2.10922556E-4</v>
      </c>
      <c r="J31" s="93" t="s">
        <v>2223</v>
      </c>
    </row>
    <row r="32" spans="2:10" ht="12.75" customHeight="1" x14ac:dyDescent="0.2">
      <c r="B32" s="59" t="s">
        <v>2225</v>
      </c>
      <c r="C32" s="30">
        <v>45274</v>
      </c>
      <c r="D32" s="14" t="s">
        <v>2212</v>
      </c>
      <c r="E32" s="13">
        <v>-0.11873599999999999</v>
      </c>
      <c r="F32" s="14" t="s">
        <v>50</v>
      </c>
      <c r="G32" s="24">
        <v>473.96688999999998</v>
      </c>
      <c r="H32" s="13">
        <v>3.9895838492999998E-2</v>
      </c>
      <c r="I32" s="13">
        <v>7.47713136E-4</v>
      </c>
      <c r="J32" s="93" t="s">
        <v>2226</v>
      </c>
    </row>
    <row r="33" spans="2:10" ht="12.75" customHeight="1" x14ac:dyDescent="0.2">
      <c r="B33" s="59" t="s">
        <v>2227</v>
      </c>
      <c r="C33" s="30">
        <v>45279</v>
      </c>
      <c r="D33" s="14" t="s">
        <v>2228</v>
      </c>
      <c r="E33" s="13">
        <v>-5.3239999999999997E-3</v>
      </c>
      <c r="F33" s="14" t="s">
        <v>50</v>
      </c>
      <c r="G33" s="24">
        <v>361.59895</v>
      </c>
      <c r="H33" s="13">
        <v>3.0437344068999998E-2</v>
      </c>
      <c r="I33" s="13">
        <v>5.7044551099999995E-4</v>
      </c>
      <c r="J33" s="93" t="s">
        <v>2229</v>
      </c>
    </row>
    <row r="34" spans="2:10" ht="12.75" customHeight="1" x14ac:dyDescent="0.2">
      <c r="B34" s="58" t="s">
        <v>2230</v>
      </c>
      <c r="C34" s="55" t="s">
        <v>2460</v>
      </c>
      <c r="D34" s="55" t="s">
        <v>2460</v>
      </c>
      <c r="E34" s="55" t="s">
        <v>2460</v>
      </c>
      <c r="F34" s="55" t="s">
        <v>2460</v>
      </c>
      <c r="G34" s="23">
        <v>404.50121000000001</v>
      </c>
      <c r="H34" s="20">
        <v>3.4048612434000002E-2</v>
      </c>
      <c r="I34" s="20">
        <v>1.3720826537E-2</v>
      </c>
      <c r="J34" s="69" t="s">
        <v>2460</v>
      </c>
    </row>
    <row r="35" spans="2:10" ht="12.75" customHeight="1" x14ac:dyDescent="0.2">
      <c r="B35" s="59" t="s">
        <v>2231</v>
      </c>
      <c r="C35" s="30">
        <v>45203</v>
      </c>
      <c r="D35" s="14" t="s">
        <v>2192</v>
      </c>
      <c r="E35" s="13">
        <v>0</v>
      </c>
      <c r="F35" s="14" t="s">
        <v>50</v>
      </c>
      <c r="G35" s="24">
        <v>171.77746999999999</v>
      </c>
      <c r="H35" s="13">
        <v>1.445925094E-2</v>
      </c>
      <c r="I35" s="13">
        <v>2.7098996500000001E-4</v>
      </c>
      <c r="J35" s="93" t="s">
        <v>2232</v>
      </c>
    </row>
    <row r="36" spans="2:10" ht="12.75" customHeight="1" x14ac:dyDescent="0.2">
      <c r="B36" s="59" t="s">
        <v>2233</v>
      </c>
      <c r="C36" s="30">
        <v>45203</v>
      </c>
      <c r="D36" s="14" t="s">
        <v>2192</v>
      </c>
      <c r="E36" s="13">
        <v>0</v>
      </c>
      <c r="F36" s="14" t="s">
        <v>50</v>
      </c>
      <c r="G36" s="24">
        <v>43.664349999999999</v>
      </c>
      <c r="H36" s="13">
        <v>3.6754167689999999E-3</v>
      </c>
      <c r="I36" s="13">
        <v>6.8883309785730594E-5</v>
      </c>
      <c r="J36" s="93" t="s">
        <v>2234</v>
      </c>
    </row>
    <row r="37" spans="2:10" ht="12.75" customHeight="1" thickBot="1" x14ac:dyDescent="0.25">
      <c r="B37" s="59" t="s">
        <v>2235</v>
      </c>
      <c r="C37" s="30">
        <v>45203</v>
      </c>
      <c r="D37" s="14" t="s">
        <v>2192</v>
      </c>
      <c r="E37" s="13">
        <v>0</v>
      </c>
      <c r="F37" s="14" t="s">
        <v>50</v>
      </c>
      <c r="G37" s="24">
        <v>85.025080000000003</v>
      </c>
      <c r="H37" s="13">
        <v>7.1569279009999999E-3</v>
      </c>
      <c r="I37" s="13">
        <v>1.3413251099999999E-4</v>
      </c>
      <c r="J37" s="93" t="s">
        <v>2236</v>
      </c>
    </row>
    <row r="38" spans="2:10" ht="12.75" customHeight="1" x14ac:dyDescent="0.2">
      <c r="B38" s="73" t="s">
        <v>2237</v>
      </c>
      <c r="C38" s="94">
        <v>45203</v>
      </c>
      <c r="D38" s="74" t="s">
        <v>2192</v>
      </c>
      <c r="E38" s="76">
        <v>8.6969999999999999E-3</v>
      </c>
      <c r="F38" s="74" t="s">
        <v>50</v>
      </c>
      <c r="G38" s="75">
        <v>104.03431</v>
      </c>
      <c r="H38" s="76">
        <v>8.7570168229999992E-3</v>
      </c>
      <c r="I38" s="76">
        <v>1.6412078900000001E-4</v>
      </c>
      <c r="J38" s="95" t="s">
        <v>2238</v>
      </c>
    </row>
    <row r="39" spans="2:10" ht="12.75" hidden="1" customHeight="1" x14ac:dyDescent="0.2"/>
    <row r="40" spans="2:10" ht="12.75" hidden="1" customHeight="1" x14ac:dyDescent="0.2"/>
    <row r="41" spans="2:10" ht="12.75" hidden="1" customHeight="1" x14ac:dyDescent="0.2"/>
    <row r="42" spans="2:10" ht="12.75" hidden="1" customHeight="1" x14ac:dyDescent="0.2"/>
    <row r="43" spans="2:10" ht="12.75" hidden="1" customHeight="1" x14ac:dyDescent="0.2"/>
    <row r="44" spans="2:10" ht="12.75" hidden="1" customHeight="1" x14ac:dyDescent="0.2"/>
    <row r="45" spans="2:10" ht="12.75" hidden="1" customHeight="1" x14ac:dyDescent="0.2"/>
    <row r="46" spans="2:10" ht="12.75" hidden="1" customHeight="1" x14ac:dyDescent="0.2"/>
    <row r="47" spans="2:10" ht="12.75" hidden="1" customHeight="1" x14ac:dyDescent="0.2"/>
    <row r="48" spans="2:10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1:K12"/>
  <sheetViews>
    <sheetView rightToLeft="1" workbookViewId="0"/>
  </sheetViews>
  <sheetFormatPr defaultRowHeight="12.75" customHeight="1" x14ac:dyDescent="0.2"/>
  <cols>
    <col min="2" max="2" width="37.85546875" bestFit="1" customWidth="1"/>
    <col min="3" max="3" width="41.5703125" bestFit="1" customWidth="1"/>
    <col min="4" max="4" width="7.42578125" bestFit="1" customWidth="1"/>
    <col min="5" max="5" width="12.42578125" bestFit="1" customWidth="1"/>
    <col min="6" max="6" width="15" bestFit="1" customWidth="1"/>
    <col min="7" max="7" width="13.7109375" bestFit="1" customWidth="1"/>
    <col min="8" max="8" width="18.85546875" bestFit="1" customWidth="1"/>
    <col min="9" max="9" width="13.7109375" bestFit="1" customWidth="1"/>
    <col min="10" max="10" width="34" bestFit="1" customWidth="1"/>
    <col min="11" max="11" width="30.140625" bestFit="1" customWidth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12957</v>
      </c>
    </row>
    <row r="6" spans="2:11" ht="12.75" customHeight="1" x14ac:dyDescent="0.2">
      <c r="B6" s="46" t="s">
        <v>2239</v>
      </c>
      <c r="C6" s="47"/>
      <c r="D6" s="47"/>
      <c r="E6" s="47"/>
      <c r="F6" s="47"/>
      <c r="G6" s="47"/>
      <c r="H6" s="47"/>
      <c r="I6" s="47"/>
      <c r="J6" s="47"/>
      <c r="K6" s="48"/>
    </row>
    <row r="7" spans="2:11" ht="12.75" customHeight="1" x14ac:dyDescent="0.2">
      <c r="B7" s="4" t="s">
        <v>71</v>
      </c>
      <c r="C7" s="4" t="s">
        <v>73</v>
      </c>
      <c r="D7" s="4" t="s">
        <v>74</v>
      </c>
      <c r="E7" s="4" t="s">
        <v>75</v>
      </c>
      <c r="F7" s="4" t="s">
        <v>217</v>
      </c>
      <c r="G7" s="4" t="s">
        <v>76</v>
      </c>
      <c r="H7" s="4" t="s">
        <v>78</v>
      </c>
      <c r="I7" s="4" t="s">
        <v>9</v>
      </c>
      <c r="J7" s="4" t="s">
        <v>80</v>
      </c>
      <c r="K7" s="4" t="s">
        <v>218</v>
      </c>
    </row>
    <row r="8" spans="2:11" ht="12.75" customHeight="1" x14ac:dyDescent="0.2">
      <c r="B8" s="3"/>
      <c r="C8" s="3"/>
      <c r="D8" s="3"/>
      <c r="E8" s="3"/>
      <c r="F8" s="4" t="s">
        <v>12</v>
      </c>
      <c r="G8" s="3"/>
      <c r="H8" s="4" t="s">
        <v>12</v>
      </c>
      <c r="I8" s="4" t="s">
        <v>11</v>
      </c>
      <c r="J8" s="4" t="s">
        <v>12</v>
      </c>
      <c r="K8" s="4" t="s">
        <v>12</v>
      </c>
    </row>
    <row r="9" spans="2:11" ht="12.75" customHeight="1" x14ac:dyDescent="0.2">
      <c r="B9" s="5"/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" t="s">
        <v>87</v>
      </c>
      <c r="K9" s="6" t="s">
        <v>88</v>
      </c>
    </row>
    <row r="10" spans="2:11" ht="12.75" customHeight="1" x14ac:dyDescent="0.2">
      <c r="B10" s="18" t="s">
        <v>2240</v>
      </c>
      <c r="C10" s="9"/>
      <c r="D10" s="9"/>
      <c r="E10" s="9"/>
      <c r="F10" s="9"/>
      <c r="G10" s="9"/>
      <c r="H10" s="9"/>
      <c r="I10" s="9"/>
      <c r="J10" s="9"/>
      <c r="K10" s="9"/>
    </row>
    <row r="11" spans="2:11" ht="12.75" customHeight="1" x14ac:dyDescent="0.2">
      <c r="B11" s="18" t="s">
        <v>2241</v>
      </c>
      <c r="C11" s="9"/>
      <c r="D11" s="9"/>
      <c r="E11" s="9"/>
      <c r="F11" s="9"/>
      <c r="G11" s="9"/>
      <c r="H11" s="9"/>
      <c r="I11" s="9"/>
      <c r="J11" s="9"/>
      <c r="K11" s="9"/>
    </row>
    <row r="12" spans="2:11" ht="12.75" customHeight="1" x14ac:dyDescent="0.2">
      <c r="B12" s="18" t="s">
        <v>2242</v>
      </c>
      <c r="C12" s="9"/>
      <c r="D12" s="9"/>
      <c r="E12" s="9"/>
      <c r="F12" s="9"/>
      <c r="G12" s="9"/>
      <c r="H12" s="9"/>
      <c r="I12" s="9"/>
      <c r="J12" s="9"/>
      <c r="K12" s="9"/>
    </row>
  </sheetData>
  <mergeCells count="1">
    <mergeCell ref="B6:K6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1:K12"/>
  <sheetViews>
    <sheetView rightToLeft="1" workbookViewId="0"/>
  </sheetViews>
  <sheetFormatPr defaultRowHeight="12.75" customHeight="1" x14ac:dyDescent="0.2"/>
  <cols>
    <col min="2" max="2" width="32.7109375" bestFit="1" customWidth="1"/>
    <col min="3" max="3" width="41.5703125" bestFit="1" customWidth="1"/>
    <col min="4" max="4" width="7.42578125" bestFit="1" customWidth="1"/>
    <col min="5" max="5" width="12.42578125" bestFit="1" customWidth="1"/>
    <col min="6" max="6" width="15" bestFit="1" customWidth="1"/>
    <col min="7" max="7" width="13.7109375" bestFit="1" customWidth="1"/>
    <col min="8" max="8" width="18.85546875" bestFit="1" customWidth="1"/>
    <col min="9" max="9" width="13.7109375" bestFit="1" customWidth="1"/>
    <col min="10" max="10" width="34" bestFit="1" customWidth="1"/>
    <col min="11" max="11" width="30.140625" bestFit="1" customWidth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12957</v>
      </c>
    </row>
    <row r="6" spans="2:11" ht="12.75" customHeight="1" x14ac:dyDescent="0.2">
      <c r="B6" s="46" t="s">
        <v>2243</v>
      </c>
      <c r="C6" s="47"/>
      <c r="D6" s="47"/>
      <c r="E6" s="47"/>
      <c r="F6" s="47"/>
      <c r="G6" s="47"/>
      <c r="H6" s="47"/>
      <c r="I6" s="47"/>
      <c r="J6" s="47"/>
      <c r="K6" s="48"/>
    </row>
    <row r="7" spans="2:11" ht="12.75" customHeight="1" x14ac:dyDescent="0.2">
      <c r="B7" s="4" t="s">
        <v>71</v>
      </c>
      <c r="C7" s="4" t="s">
        <v>2244</v>
      </c>
      <c r="D7" s="4" t="s">
        <v>74</v>
      </c>
      <c r="E7" s="4" t="s">
        <v>75</v>
      </c>
      <c r="F7" s="4" t="s">
        <v>217</v>
      </c>
      <c r="G7" s="4" t="s">
        <v>76</v>
      </c>
      <c r="H7" s="4" t="s">
        <v>78</v>
      </c>
      <c r="I7" s="4" t="s">
        <v>9</v>
      </c>
      <c r="J7" s="4" t="s">
        <v>80</v>
      </c>
      <c r="K7" s="4" t="s">
        <v>218</v>
      </c>
    </row>
    <row r="8" spans="2:11" ht="12.75" customHeight="1" x14ac:dyDescent="0.2">
      <c r="B8" s="3"/>
      <c r="C8" s="3"/>
      <c r="D8" s="3"/>
      <c r="E8" s="3"/>
      <c r="F8" s="4" t="s">
        <v>12</v>
      </c>
      <c r="G8" s="3"/>
      <c r="H8" s="4" t="s">
        <v>12</v>
      </c>
      <c r="I8" s="4" t="s">
        <v>11</v>
      </c>
      <c r="J8" s="4" t="s">
        <v>12</v>
      </c>
      <c r="K8" s="4" t="s">
        <v>12</v>
      </c>
    </row>
    <row r="9" spans="2:11" ht="12.75" customHeight="1" x14ac:dyDescent="0.2">
      <c r="B9" s="5"/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" t="s">
        <v>87</v>
      </c>
      <c r="K9" s="6" t="s">
        <v>88</v>
      </c>
    </row>
    <row r="10" spans="2:11" ht="12.75" customHeight="1" x14ac:dyDescent="0.2">
      <c r="B10" s="31" t="s">
        <v>2245</v>
      </c>
      <c r="C10" s="5"/>
      <c r="D10" s="5"/>
      <c r="E10" s="5"/>
      <c r="F10" s="5"/>
      <c r="G10" s="5"/>
      <c r="H10" s="5"/>
      <c r="I10" s="5"/>
      <c r="J10" s="5"/>
      <c r="K10" s="5"/>
    </row>
    <row r="11" spans="2:11" ht="12.75" customHeight="1" x14ac:dyDescent="0.2">
      <c r="B11" s="32" t="s">
        <v>2246</v>
      </c>
      <c r="C11" s="9"/>
      <c r="D11" s="9"/>
      <c r="E11" s="9"/>
      <c r="F11" s="9"/>
      <c r="G11" s="9"/>
      <c r="H11" s="9"/>
      <c r="I11" s="9"/>
      <c r="J11" s="9"/>
      <c r="K11" s="9"/>
    </row>
    <row r="12" spans="2:11" ht="12.75" customHeight="1" x14ac:dyDescent="0.2">
      <c r="B12" s="18" t="s">
        <v>2247</v>
      </c>
      <c r="C12" s="9"/>
      <c r="D12" s="9"/>
      <c r="E12" s="9"/>
      <c r="F12" s="9"/>
      <c r="G12" s="9"/>
      <c r="H12" s="9"/>
      <c r="I12" s="9"/>
      <c r="J12" s="9"/>
      <c r="K12" s="9"/>
    </row>
  </sheetData>
  <mergeCells count="1">
    <mergeCell ref="B6:K6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Z10000"/>
  <sheetViews>
    <sheetView rightToLeft="1" workbookViewId="0">
      <selection activeCell="E1" sqref="E1:XFD1048576"/>
    </sheetView>
  </sheetViews>
  <sheetFormatPr defaultColWidth="0" defaultRowHeight="12.75" customHeight="1" zeroHeight="1" x14ac:dyDescent="0.2"/>
  <cols>
    <col min="1" max="1" width="9.140625" customWidth="1"/>
    <col min="2" max="2" width="50.42578125" bestFit="1" customWidth="1"/>
    <col min="3" max="3" width="41.5703125" bestFit="1" customWidth="1"/>
    <col min="4" max="4" width="29" bestFit="1" customWidth="1"/>
    <col min="53" max="16384" width="9.140625" hidden="1"/>
  </cols>
  <sheetData>
    <row r="1" spans="2:4" ht="12.75" customHeight="1" x14ac:dyDescent="0.2">
      <c r="B1" s="1" t="s">
        <v>69</v>
      </c>
      <c r="C1" s="1" t="s">
        <v>1</v>
      </c>
    </row>
    <row r="2" spans="2:4" ht="12.75" customHeight="1" x14ac:dyDescent="0.2">
      <c r="B2" s="1" t="s">
        <v>2</v>
      </c>
      <c r="C2" s="1" t="s">
        <v>3</v>
      </c>
    </row>
    <row r="3" spans="2:4" ht="12.75" customHeight="1" x14ac:dyDescent="0.2">
      <c r="B3" s="1" t="s">
        <v>4</v>
      </c>
      <c r="C3" s="1" t="s">
        <v>5</v>
      </c>
    </row>
    <row r="4" spans="2:4" ht="12.75" customHeight="1" x14ac:dyDescent="0.2">
      <c r="B4" s="1" t="s">
        <v>6</v>
      </c>
      <c r="C4" s="2">
        <v>12957</v>
      </c>
    </row>
    <row r="5" spans="2:4" ht="12.75" customHeight="1" x14ac:dyDescent="0.2"/>
    <row r="6" spans="2:4" ht="12.75" customHeight="1" thickBot="1" x14ac:dyDescent="0.25">
      <c r="B6" s="64" t="s">
        <v>2248</v>
      </c>
      <c r="C6" s="66" t="s">
        <v>2460</v>
      </c>
      <c r="D6" s="66" t="s">
        <v>2461</v>
      </c>
    </row>
    <row r="7" spans="2:4" ht="12.75" customHeight="1" thickBot="1" x14ac:dyDescent="0.25">
      <c r="B7" s="57" t="s">
        <v>71</v>
      </c>
      <c r="C7" s="4" t="s">
        <v>2249</v>
      </c>
      <c r="D7" s="60" t="s">
        <v>2250</v>
      </c>
    </row>
    <row r="8" spans="2:4" ht="12.75" customHeight="1" x14ac:dyDescent="0.2">
      <c r="B8" s="68" t="s">
        <v>2460</v>
      </c>
      <c r="C8" s="6" t="s">
        <v>11</v>
      </c>
      <c r="D8" s="61" t="s">
        <v>144</v>
      </c>
    </row>
    <row r="9" spans="2:4" ht="12.75" customHeight="1" x14ac:dyDescent="0.2">
      <c r="B9" s="68" t="s">
        <v>2460</v>
      </c>
      <c r="C9" s="6" t="s">
        <v>13</v>
      </c>
      <c r="D9" s="61" t="s">
        <v>14</v>
      </c>
    </row>
    <row r="10" spans="2:4" ht="12.75" customHeight="1" x14ac:dyDescent="0.2">
      <c r="B10" s="58" t="s">
        <v>2251</v>
      </c>
      <c r="C10" s="23">
        <v>31843.03631</v>
      </c>
      <c r="D10" s="69" t="s">
        <v>2460</v>
      </c>
    </row>
    <row r="11" spans="2:4" ht="12.75" customHeight="1" x14ac:dyDescent="0.2">
      <c r="B11" s="58" t="s">
        <v>2252</v>
      </c>
      <c r="C11" s="55" t="s">
        <v>2460</v>
      </c>
      <c r="D11" s="69" t="s">
        <v>2460</v>
      </c>
    </row>
    <row r="12" spans="2:4" ht="12.75" customHeight="1" x14ac:dyDescent="0.2">
      <c r="B12" s="58" t="s">
        <v>2253</v>
      </c>
      <c r="C12" s="23">
        <v>31843.03631</v>
      </c>
      <c r="D12" s="69" t="s">
        <v>2460</v>
      </c>
    </row>
    <row r="13" spans="2:4" ht="12.75" customHeight="1" x14ac:dyDescent="0.2">
      <c r="B13" s="59" t="s">
        <v>2254</v>
      </c>
      <c r="C13" s="24">
        <v>879.06874000000005</v>
      </c>
      <c r="D13" s="96">
        <v>45291</v>
      </c>
    </row>
    <row r="14" spans="2:4" ht="12.75" customHeight="1" x14ac:dyDescent="0.2">
      <c r="B14" s="59" t="s">
        <v>2255</v>
      </c>
      <c r="C14" s="24">
        <v>21.01268</v>
      </c>
      <c r="D14" s="96">
        <v>46142</v>
      </c>
    </row>
    <row r="15" spans="2:4" ht="12.75" customHeight="1" x14ac:dyDescent="0.2">
      <c r="B15" s="59" t="s">
        <v>2256</v>
      </c>
      <c r="C15" s="24">
        <v>32.903640000000003</v>
      </c>
      <c r="D15" s="96">
        <v>45657</v>
      </c>
    </row>
    <row r="16" spans="2:4" ht="12.75" customHeight="1" x14ac:dyDescent="0.2">
      <c r="B16" s="59" t="s">
        <v>2257</v>
      </c>
      <c r="C16" s="24">
        <v>761.64220999999998</v>
      </c>
      <c r="D16" s="69" t="s">
        <v>2460</v>
      </c>
    </row>
    <row r="17" spans="2:4" ht="12.75" customHeight="1" x14ac:dyDescent="0.2">
      <c r="B17" s="59" t="s">
        <v>1952</v>
      </c>
      <c r="C17" s="24">
        <v>240.56620000000001</v>
      </c>
      <c r="D17" s="96">
        <v>45291</v>
      </c>
    </row>
    <row r="18" spans="2:4" ht="12.75" customHeight="1" x14ac:dyDescent="0.2">
      <c r="B18" s="59" t="s">
        <v>2258</v>
      </c>
      <c r="C18" s="24">
        <v>67.093689999999995</v>
      </c>
      <c r="D18" s="96">
        <v>45291</v>
      </c>
    </row>
    <row r="19" spans="2:4" ht="12.75" customHeight="1" x14ac:dyDescent="0.2">
      <c r="B19" s="59" t="s">
        <v>2259</v>
      </c>
      <c r="C19" s="24">
        <v>67.093689999999995</v>
      </c>
      <c r="D19" s="96">
        <v>45291</v>
      </c>
    </row>
    <row r="20" spans="2:4" ht="12.75" customHeight="1" x14ac:dyDescent="0.2">
      <c r="B20" s="59" t="s">
        <v>2260</v>
      </c>
      <c r="C20" s="24">
        <v>246.68292</v>
      </c>
      <c r="D20" s="96">
        <v>46990</v>
      </c>
    </row>
    <row r="21" spans="2:4" ht="12.75" customHeight="1" x14ac:dyDescent="0.2">
      <c r="B21" s="59" t="s">
        <v>2261</v>
      </c>
      <c r="C21" s="24">
        <v>292.33364</v>
      </c>
      <c r="D21" s="96">
        <v>46990</v>
      </c>
    </row>
    <row r="22" spans="2:4" ht="12.75" customHeight="1" x14ac:dyDescent="0.2">
      <c r="B22" s="59" t="s">
        <v>2262</v>
      </c>
      <c r="C22" s="24">
        <v>66.164169999999999</v>
      </c>
      <c r="D22" s="96">
        <v>46624</v>
      </c>
    </row>
    <row r="23" spans="2:4" ht="12.75" customHeight="1" x14ac:dyDescent="0.2">
      <c r="B23" s="59" t="s">
        <v>2263</v>
      </c>
      <c r="C23" s="24">
        <v>226.57859999999999</v>
      </c>
      <c r="D23" s="96">
        <v>45291</v>
      </c>
    </row>
    <row r="24" spans="2:4" ht="12.75" customHeight="1" x14ac:dyDescent="0.2">
      <c r="B24" s="59" t="s">
        <v>2264</v>
      </c>
      <c r="C24" s="24">
        <v>238.75431</v>
      </c>
      <c r="D24" s="96">
        <v>45291</v>
      </c>
    </row>
    <row r="25" spans="2:4" ht="12.75" customHeight="1" x14ac:dyDescent="0.2">
      <c r="B25" s="59" t="s">
        <v>2265</v>
      </c>
      <c r="C25" s="24">
        <v>162.55655999999999</v>
      </c>
      <c r="D25" s="96">
        <v>45291</v>
      </c>
    </row>
    <row r="26" spans="2:4" ht="12.75" customHeight="1" x14ac:dyDescent="0.2">
      <c r="B26" s="59" t="s">
        <v>2266</v>
      </c>
      <c r="C26" s="24">
        <v>413.63261</v>
      </c>
      <c r="D26" s="96">
        <v>45291</v>
      </c>
    </row>
    <row r="27" spans="2:4" ht="12.75" customHeight="1" x14ac:dyDescent="0.2">
      <c r="B27" s="59" t="s">
        <v>2267</v>
      </c>
      <c r="C27" s="24">
        <v>25.73856</v>
      </c>
      <c r="D27" s="69" t="s">
        <v>2460</v>
      </c>
    </row>
    <row r="28" spans="2:4" ht="12.75" customHeight="1" x14ac:dyDescent="0.2">
      <c r="B28" s="59" t="s">
        <v>2268</v>
      </c>
      <c r="C28" s="24">
        <v>462.49718999999999</v>
      </c>
      <c r="D28" s="96">
        <v>45291</v>
      </c>
    </row>
    <row r="29" spans="2:4" ht="12.75" customHeight="1" x14ac:dyDescent="0.2">
      <c r="B29" s="59" t="s">
        <v>2269</v>
      </c>
      <c r="C29" s="24">
        <v>1113.8516999999999</v>
      </c>
      <c r="D29" s="96">
        <v>48434</v>
      </c>
    </row>
    <row r="30" spans="2:4" ht="12.75" customHeight="1" x14ac:dyDescent="0.2">
      <c r="B30" s="59" t="s">
        <v>2270</v>
      </c>
      <c r="C30" s="24">
        <v>1134.0971300000001</v>
      </c>
      <c r="D30" s="96">
        <v>45291</v>
      </c>
    </row>
    <row r="31" spans="2:4" ht="12.75" customHeight="1" x14ac:dyDescent="0.2">
      <c r="B31" s="59" t="s">
        <v>2271</v>
      </c>
      <c r="C31" s="24">
        <v>1728.79106</v>
      </c>
      <c r="D31" s="96">
        <v>45291</v>
      </c>
    </row>
    <row r="32" spans="2:4" ht="12.75" customHeight="1" x14ac:dyDescent="0.2">
      <c r="B32" s="59" t="s">
        <v>2272</v>
      </c>
      <c r="C32" s="24">
        <v>591.05969000000005</v>
      </c>
      <c r="D32" s="96">
        <v>45291</v>
      </c>
    </row>
    <row r="33" spans="2:4" ht="12.75" customHeight="1" x14ac:dyDescent="0.2">
      <c r="B33" s="59" t="s">
        <v>2273</v>
      </c>
      <c r="C33" s="24">
        <v>14.507999999999999</v>
      </c>
      <c r="D33" s="96">
        <v>45291</v>
      </c>
    </row>
    <row r="34" spans="2:4" ht="12.75" customHeight="1" x14ac:dyDescent="0.2">
      <c r="B34" s="59" t="s">
        <v>1889</v>
      </c>
      <c r="C34" s="24">
        <v>2.74804</v>
      </c>
      <c r="D34" s="96">
        <v>45291</v>
      </c>
    </row>
    <row r="35" spans="2:4" ht="12.75" customHeight="1" x14ac:dyDescent="0.2">
      <c r="B35" s="59" t="s">
        <v>2274</v>
      </c>
      <c r="C35" s="24">
        <v>72.540000000000006</v>
      </c>
      <c r="D35" s="96">
        <v>45291</v>
      </c>
    </row>
    <row r="36" spans="2:4" ht="12.75" customHeight="1" x14ac:dyDescent="0.2">
      <c r="B36" s="59" t="s">
        <v>2275</v>
      </c>
      <c r="C36" s="24">
        <v>652.86</v>
      </c>
      <c r="D36" s="69" t="s">
        <v>2460</v>
      </c>
    </row>
    <row r="37" spans="2:4" ht="12.75" customHeight="1" x14ac:dyDescent="0.2">
      <c r="B37" s="59" t="s">
        <v>2276</v>
      </c>
      <c r="C37" s="24">
        <v>67.131839999999997</v>
      </c>
      <c r="D37" s="96">
        <v>45291</v>
      </c>
    </row>
    <row r="38" spans="2:4" ht="12.75" customHeight="1" x14ac:dyDescent="0.2">
      <c r="B38" s="59" t="s">
        <v>2277</v>
      </c>
      <c r="C38" s="24">
        <v>229.12508</v>
      </c>
      <c r="D38" s="96">
        <v>46990</v>
      </c>
    </row>
    <row r="39" spans="2:4" ht="12.75" customHeight="1" x14ac:dyDescent="0.2">
      <c r="B39" s="59" t="s">
        <v>2278</v>
      </c>
      <c r="C39" s="24">
        <v>825.14252999999997</v>
      </c>
      <c r="D39" s="96">
        <v>46203</v>
      </c>
    </row>
    <row r="40" spans="2:4" ht="12.75" customHeight="1" x14ac:dyDescent="0.2">
      <c r="B40" s="59" t="s">
        <v>2279</v>
      </c>
      <c r="C40" s="24">
        <v>80.231999999999999</v>
      </c>
      <c r="D40" s="96">
        <v>47467</v>
      </c>
    </row>
    <row r="41" spans="2:4" ht="12.75" customHeight="1" x14ac:dyDescent="0.2">
      <c r="B41" s="59" t="s">
        <v>2280</v>
      </c>
      <c r="C41" s="24">
        <v>135.25684999999999</v>
      </c>
      <c r="D41" s="96">
        <v>45291</v>
      </c>
    </row>
    <row r="42" spans="2:4" x14ac:dyDescent="0.2">
      <c r="B42" s="59" t="s">
        <v>2408</v>
      </c>
      <c r="C42" s="24">
        <v>155.79052999999999</v>
      </c>
      <c r="D42" s="96">
        <v>45718</v>
      </c>
    </row>
    <row r="43" spans="2:4" x14ac:dyDescent="0.2">
      <c r="B43" s="59" t="s">
        <v>2281</v>
      </c>
      <c r="C43" s="24">
        <v>1228.9726800000001</v>
      </c>
      <c r="D43" s="96">
        <v>46234</v>
      </c>
    </row>
    <row r="44" spans="2:4" x14ac:dyDescent="0.2">
      <c r="B44" s="59" t="s">
        <v>2282</v>
      </c>
      <c r="C44" s="24">
        <v>606.82730000000004</v>
      </c>
      <c r="D44" s="96">
        <v>46430</v>
      </c>
    </row>
    <row r="45" spans="2:4" x14ac:dyDescent="0.2">
      <c r="B45" s="59" t="s">
        <v>2283</v>
      </c>
      <c r="C45" s="24">
        <v>13.60125</v>
      </c>
      <c r="D45" s="69" t="s">
        <v>2460</v>
      </c>
    </row>
    <row r="46" spans="2:4" x14ac:dyDescent="0.2">
      <c r="B46" s="59" t="s">
        <v>2284</v>
      </c>
      <c r="C46" s="24">
        <v>814.90981999999997</v>
      </c>
      <c r="D46" s="96">
        <v>46243</v>
      </c>
    </row>
    <row r="47" spans="2:4" x14ac:dyDescent="0.2">
      <c r="B47" s="59" t="s">
        <v>2285</v>
      </c>
      <c r="C47" s="24">
        <v>1729.73765</v>
      </c>
      <c r="D47" s="96">
        <v>46029</v>
      </c>
    </row>
    <row r="48" spans="2:4" x14ac:dyDescent="0.2">
      <c r="B48" s="59" t="s">
        <v>2286</v>
      </c>
      <c r="C48" s="24">
        <v>210.10721000000001</v>
      </c>
      <c r="D48" s="96">
        <v>45291</v>
      </c>
    </row>
    <row r="49" spans="2:4" x14ac:dyDescent="0.2">
      <c r="B49" s="59" t="s">
        <v>2287</v>
      </c>
      <c r="C49" s="24">
        <v>48.947920000000003</v>
      </c>
      <c r="D49" s="96">
        <v>47945</v>
      </c>
    </row>
    <row r="50" spans="2:4" x14ac:dyDescent="0.2">
      <c r="B50" s="59" t="s">
        <v>2288</v>
      </c>
      <c r="C50" s="24">
        <v>81.139499999999998</v>
      </c>
      <c r="D50" s="96">
        <v>45291</v>
      </c>
    </row>
    <row r="51" spans="2:4" x14ac:dyDescent="0.2">
      <c r="B51" s="59" t="s">
        <v>2289</v>
      </c>
      <c r="C51" s="24">
        <v>204.6</v>
      </c>
      <c r="D51" s="96">
        <v>45291</v>
      </c>
    </row>
    <row r="52" spans="2:4" x14ac:dyDescent="0.2">
      <c r="B52" s="59" t="s">
        <v>1864</v>
      </c>
      <c r="C52" s="24">
        <v>193.43997999999999</v>
      </c>
      <c r="D52" s="96">
        <v>45291</v>
      </c>
    </row>
    <row r="53" spans="2:4" x14ac:dyDescent="0.2">
      <c r="B53" s="59" t="s">
        <v>2290</v>
      </c>
      <c r="C53" s="24">
        <v>501.77488</v>
      </c>
      <c r="D53" s="96">
        <v>46990</v>
      </c>
    </row>
    <row r="54" spans="2:4" x14ac:dyDescent="0.2">
      <c r="B54" s="59" t="s">
        <v>2291</v>
      </c>
      <c r="C54" s="24">
        <v>52.773859999999999</v>
      </c>
      <c r="D54" s="96">
        <v>46112</v>
      </c>
    </row>
    <row r="55" spans="2:4" x14ac:dyDescent="0.2">
      <c r="B55" s="59" t="s">
        <v>2292</v>
      </c>
      <c r="C55" s="24">
        <v>1668.24299</v>
      </c>
      <c r="D55" s="96">
        <v>45939</v>
      </c>
    </row>
    <row r="56" spans="2:4" x14ac:dyDescent="0.2">
      <c r="B56" s="59" t="s">
        <v>2293</v>
      </c>
      <c r="C56" s="24">
        <v>597.37073999999996</v>
      </c>
      <c r="D56" s="96">
        <v>45635</v>
      </c>
    </row>
    <row r="57" spans="2:4" x14ac:dyDescent="0.2">
      <c r="B57" s="59" t="s">
        <v>2294</v>
      </c>
      <c r="C57" s="24">
        <v>118.87335</v>
      </c>
      <c r="D57" s="96">
        <v>46491</v>
      </c>
    </row>
    <row r="58" spans="2:4" x14ac:dyDescent="0.2">
      <c r="B58" s="59" t="s">
        <v>2295</v>
      </c>
      <c r="C58" s="24">
        <v>40.116</v>
      </c>
      <c r="D58" s="96">
        <v>47067</v>
      </c>
    </row>
    <row r="59" spans="2:4" x14ac:dyDescent="0.2">
      <c r="B59" s="59" t="s">
        <v>2296</v>
      </c>
      <c r="C59" s="24">
        <v>56.25</v>
      </c>
      <c r="D59" s="69" t="s">
        <v>2460</v>
      </c>
    </row>
    <row r="60" spans="2:4" x14ac:dyDescent="0.2">
      <c r="B60" s="59" t="s">
        <v>2297</v>
      </c>
      <c r="C60" s="24">
        <v>264</v>
      </c>
      <c r="D60" s="69" t="s">
        <v>2460</v>
      </c>
    </row>
    <row r="61" spans="2:4" x14ac:dyDescent="0.2">
      <c r="B61" s="59" t="s">
        <v>2298</v>
      </c>
      <c r="C61" s="24">
        <v>145.08000000000001</v>
      </c>
      <c r="D61" s="96">
        <v>46023</v>
      </c>
    </row>
    <row r="62" spans="2:4" x14ac:dyDescent="0.2">
      <c r="B62" s="59" t="s">
        <v>2299</v>
      </c>
      <c r="C62" s="24">
        <v>271.35361</v>
      </c>
      <c r="D62" s="96">
        <v>45291</v>
      </c>
    </row>
    <row r="63" spans="2:4" x14ac:dyDescent="0.2">
      <c r="B63" s="59" t="s">
        <v>1998</v>
      </c>
      <c r="C63" s="24">
        <v>136.74152000000001</v>
      </c>
      <c r="D63" s="96">
        <v>47291</v>
      </c>
    </row>
    <row r="64" spans="2:4" x14ac:dyDescent="0.2">
      <c r="B64" s="59" t="s">
        <v>2300</v>
      </c>
      <c r="C64" s="24">
        <v>659.3886</v>
      </c>
      <c r="D64" s="96">
        <v>45958</v>
      </c>
    </row>
    <row r="65" spans="2:4" x14ac:dyDescent="0.2">
      <c r="B65" s="59" t="s">
        <v>2301</v>
      </c>
      <c r="C65" s="24">
        <v>322.44029999999998</v>
      </c>
      <c r="D65" s="96">
        <v>45958</v>
      </c>
    </row>
    <row r="66" spans="2:4" x14ac:dyDescent="0.2">
      <c r="B66" s="59" t="s">
        <v>2302</v>
      </c>
      <c r="C66" s="24">
        <v>1165.0231799999999</v>
      </c>
      <c r="D66" s="69" t="s">
        <v>2460</v>
      </c>
    </row>
    <row r="67" spans="2:4" x14ac:dyDescent="0.2">
      <c r="B67" s="59" t="s">
        <v>2303</v>
      </c>
      <c r="C67" s="24">
        <v>1630.8907999999999</v>
      </c>
      <c r="D67" s="96">
        <v>46624</v>
      </c>
    </row>
    <row r="68" spans="2:4" x14ac:dyDescent="0.2">
      <c r="B68" s="59" t="s">
        <v>2304</v>
      </c>
      <c r="C68" s="24">
        <v>1151.8581799999999</v>
      </c>
      <c r="D68" s="96">
        <v>47158</v>
      </c>
    </row>
    <row r="69" spans="2:4" x14ac:dyDescent="0.2">
      <c r="B69" s="59" t="s">
        <v>1915</v>
      </c>
      <c r="C69" s="24">
        <v>211.36341999999999</v>
      </c>
      <c r="D69" s="96">
        <v>45291</v>
      </c>
    </row>
    <row r="70" spans="2:4" x14ac:dyDescent="0.2">
      <c r="B70" s="59" t="s">
        <v>2305</v>
      </c>
      <c r="C70" s="24">
        <v>325.95782000000003</v>
      </c>
      <c r="D70" s="96">
        <v>45291</v>
      </c>
    </row>
    <row r="71" spans="2:4" x14ac:dyDescent="0.2">
      <c r="B71" s="59" t="s">
        <v>2360</v>
      </c>
      <c r="C71" s="24">
        <v>2072.6286</v>
      </c>
      <c r="D71" s="96">
        <v>47559</v>
      </c>
    </row>
    <row r="72" spans="2:4" x14ac:dyDescent="0.2">
      <c r="B72" s="59" t="s">
        <v>2342</v>
      </c>
      <c r="C72" s="24">
        <v>97.253270000000001</v>
      </c>
      <c r="D72" s="96">
        <v>47269</v>
      </c>
    </row>
    <row r="73" spans="2:4" x14ac:dyDescent="0.2">
      <c r="B73" s="59" t="s">
        <v>2361</v>
      </c>
      <c r="C73" s="24">
        <v>1236.90733</v>
      </c>
      <c r="D73" s="96">
        <v>45840</v>
      </c>
    </row>
    <row r="74" spans="2:4" x14ac:dyDescent="0.2">
      <c r="B74" s="59" t="s">
        <v>2383</v>
      </c>
      <c r="C74" s="24">
        <v>314.79487</v>
      </c>
      <c r="D74" s="96">
        <v>46478</v>
      </c>
    </row>
    <row r="75" spans="2:4" x14ac:dyDescent="0.2">
      <c r="B75" s="59" t="s">
        <v>2348</v>
      </c>
      <c r="C75" s="24">
        <v>1036.39167</v>
      </c>
      <c r="D75" s="96">
        <v>46568</v>
      </c>
    </row>
    <row r="76" spans="2:4" x14ac:dyDescent="0.2">
      <c r="B76" s="59" t="s">
        <v>2362</v>
      </c>
      <c r="C76" s="24">
        <v>596.60846000000004</v>
      </c>
      <c r="D76" s="96">
        <v>47186</v>
      </c>
    </row>
    <row r="77" spans="2:4" x14ac:dyDescent="0.2">
      <c r="B77" s="59" t="s">
        <v>2427</v>
      </c>
      <c r="C77" s="24">
        <v>31.10773</v>
      </c>
      <c r="D77" s="96">
        <v>45836</v>
      </c>
    </row>
    <row r="78" spans="2:4" ht="13.5" thickBot="1" x14ac:dyDescent="0.25">
      <c r="B78" s="59" t="s">
        <v>1885</v>
      </c>
      <c r="C78" s="24">
        <v>760.16818000000001</v>
      </c>
      <c r="D78" s="96">
        <v>48343</v>
      </c>
    </row>
    <row r="79" spans="2:4" x14ac:dyDescent="0.2">
      <c r="B79" s="73" t="s">
        <v>2306</v>
      </c>
      <c r="C79" s="75">
        <v>237.93978000000001</v>
      </c>
      <c r="D79" s="97">
        <v>45291</v>
      </c>
    </row>
    <row r="80" spans="2:4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1:P18"/>
  <sheetViews>
    <sheetView rightToLeft="1" workbookViewId="0"/>
  </sheetViews>
  <sheetFormatPr defaultRowHeight="12.75" customHeight="1" x14ac:dyDescent="0.2"/>
  <cols>
    <col min="2" max="2" width="36.5703125" bestFit="1" customWidth="1"/>
    <col min="3" max="3" width="41.5703125" bestFit="1" customWidth="1"/>
    <col min="4" max="4" width="13.7109375" bestFit="1" customWidth="1"/>
    <col min="5" max="5" width="7.42578125" bestFit="1" customWidth="1"/>
    <col min="6" max="6" width="12.42578125" bestFit="1" customWidth="1"/>
    <col min="7" max="7" width="17.5703125" bestFit="1" customWidth="1"/>
    <col min="8" max="8" width="8.7109375" bestFit="1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12957</v>
      </c>
    </row>
    <row r="6" spans="2:16" ht="12.75" customHeight="1" x14ac:dyDescent="0.2">
      <c r="B6" s="46" t="s">
        <v>2307</v>
      </c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8"/>
    </row>
    <row r="7" spans="2:16" ht="12.75" customHeight="1" x14ac:dyDescent="0.2">
      <c r="B7" s="52" t="s">
        <v>2308</v>
      </c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1"/>
    </row>
    <row r="8" spans="2:16" ht="12.75" customHeight="1" x14ac:dyDescent="0.2">
      <c r="B8" s="4" t="s">
        <v>71</v>
      </c>
      <c r="C8" s="4" t="s">
        <v>72</v>
      </c>
      <c r="D8" s="4" t="s">
        <v>216</v>
      </c>
      <c r="E8" s="4" t="s">
        <v>74</v>
      </c>
      <c r="F8" s="4" t="s">
        <v>75</v>
      </c>
      <c r="G8" s="4" t="s">
        <v>137</v>
      </c>
      <c r="H8" s="4" t="s">
        <v>138</v>
      </c>
      <c r="I8" s="4" t="s">
        <v>76</v>
      </c>
      <c r="J8" s="4" t="s">
        <v>77</v>
      </c>
      <c r="K8" s="4" t="s">
        <v>2309</v>
      </c>
      <c r="L8" s="4" t="s">
        <v>139</v>
      </c>
      <c r="M8" s="4" t="s">
        <v>2310</v>
      </c>
      <c r="N8" s="4" t="s">
        <v>142</v>
      </c>
      <c r="O8" s="4" t="s">
        <v>80</v>
      </c>
      <c r="P8" s="4" t="s">
        <v>218</v>
      </c>
    </row>
    <row r="9" spans="2:16" ht="12.75" customHeight="1" x14ac:dyDescent="0.2">
      <c r="B9" s="5"/>
      <c r="C9" s="5"/>
      <c r="D9" s="5"/>
      <c r="E9" s="5"/>
      <c r="F9" s="5"/>
      <c r="G9" s="6" t="s">
        <v>144</v>
      </c>
      <c r="H9" s="6" t="s">
        <v>145</v>
      </c>
      <c r="I9" s="5"/>
      <c r="J9" s="6" t="s">
        <v>12</v>
      </c>
      <c r="K9" s="6" t="s">
        <v>12</v>
      </c>
      <c r="L9" s="6" t="s">
        <v>146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</row>
    <row r="11" spans="2:16" ht="12.75" customHeight="1" x14ac:dyDescent="0.2">
      <c r="B11" s="18" t="s">
        <v>2311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2312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2313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2314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2315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2316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2:16" ht="12.75" customHeight="1" x14ac:dyDescent="0.2">
      <c r="B17" s="18" t="s">
        <v>2317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</row>
    <row r="18" spans="2:16" ht="12.75" customHeight="1" x14ac:dyDescent="0.2">
      <c r="B18" s="18" t="s">
        <v>2318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</sheetData>
  <mergeCells count="2">
    <mergeCell ref="B6:P6"/>
    <mergeCell ref="B7:P7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1:P18"/>
  <sheetViews>
    <sheetView rightToLeft="1" workbookViewId="0"/>
  </sheetViews>
  <sheetFormatPr defaultRowHeight="12.75" customHeight="1" x14ac:dyDescent="0.2"/>
  <cols>
    <col min="2" max="2" width="36.5703125" bestFit="1" customWidth="1"/>
    <col min="3" max="3" width="41.5703125" bestFit="1" customWidth="1"/>
    <col min="4" max="4" width="13.7109375" bestFit="1" customWidth="1"/>
    <col min="5" max="5" width="7.42578125" bestFit="1" customWidth="1"/>
    <col min="6" max="6" width="12.42578125" bestFit="1" customWidth="1"/>
    <col min="7" max="7" width="17.5703125" bestFit="1" customWidth="1"/>
    <col min="8" max="8" width="8.7109375" bestFit="1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12957</v>
      </c>
    </row>
    <row r="6" spans="2:16" ht="12.75" customHeight="1" x14ac:dyDescent="0.2">
      <c r="B6" s="46" t="s">
        <v>2319</v>
      </c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8"/>
    </row>
    <row r="7" spans="2:16" ht="12.75" customHeight="1" x14ac:dyDescent="0.2">
      <c r="B7" s="52" t="s">
        <v>2320</v>
      </c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1"/>
    </row>
    <row r="8" spans="2:16" ht="12.75" customHeight="1" x14ac:dyDescent="0.2">
      <c r="B8" s="4" t="s">
        <v>71</v>
      </c>
      <c r="C8" s="4" t="s">
        <v>72</v>
      </c>
      <c r="D8" s="4" t="s">
        <v>216</v>
      </c>
      <c r="E8" s="4" t="s">
        <v>74</v>
      </c>
      <c r="F8" s="4" t="s">
        <v>75</v>
      </c>
      <c r="G8" s="4" t="s">
        <v>137</v>
      </c>
      <c r="H8" s="4" t="s">
        <v>138</v>
      </c>
      <c r="I8" s="4" t="s">
        <v>76</v>
      </c>
      <c r="J8" s="4" t="s">
        <v>77</v>
      </c>
      <c r="K8" s="4" t="s">
        <v>2309</v>
      </c>
      <c r="L8" s="4" t="s">
        <v>139</v>
      </c>
      <c r="M8" s="4" t="s">
        <v>2310</v>
      </c>
      <c r="N8" s="4" t="s">
        <v>142</v>
      </c>
      <c r="O8" s="4" t="s">
        <v>80</v>
      </c>
      <c r="P8" s="4" t="s">
        <v>218</v>
      </c>
    </row>
    <row r="9" spans="2:16" ht="12.75" customHeight="1" x14ac:dyDescent="0.2">
      <c r="B9" s="5"/>
      <c r="C9" s="5"/>
      <c r="D9" s="5"/>
      <c r="E9" s="5"/>
      <c r="F9" s="5"/>
      <c r="G9" s="6" t="s">
        <v>144</v>
      </c>
      <c r="H9" s="6" t="s">
        <v>145</v>
      </c>
      <c r="I9" s="5"/>
      <c r="J9" s="6" t="s">
        <v>12</v>
      </c>
      <c r="K9" s="6" t="s">
        <v>12</v>
      </c>
      <c r="L9" s="6" t="s">
        <v>146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</row>
    <row r="11" spans="2:16" ht="12.75" customHeight="1" x14ac:dyDescent="0.2">
      <c r="B11" s="18" t="s">
        <v>2321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2322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2323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2324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2325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2326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2:16" ht="12.75" customHeight="1" x14ac:dyDescent="0.2">
      <c r="B17" s="18" t="s">
        <v>2327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</row>
    <row r="18" spans="2:16" ht="12.75" customHeight="1" x14ac:dyDescent="0.2">
      <c r="B18" s="18" t="s">
        <v>2328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</sheetData>
  <mergeCells count="2">
    <mergeCell ref="B6:P6"/>
    <mergeCell ref="B7:P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10000"/>
  <sheetViews>
    <sheetView rightToLeft="1" topLeftCell="O1" workbookViewId="0">
      <selection activeCell="S1" sqref="S1:XFD1048576"/>
    </sheetView>
  </sheetViews>
  <sheetFormatPr defaultColWidth="0" defaultRowHeight="12.75" customHeight="1" zeroHeight="1" x14ac:dyDescent="0.2"/>
  <cols>
    <col min="1" max="1" width="9.140625" customWidth="1"/>
    <col min="2" max="2" width="61.85546875" bestFit="1" customWidth="1"/>
    <col min="3" max="3" width="41.5703125" bestFit="1" customWidth="1"/>
    <col min="4" max="4" width="15" bestFit="1" customWidth="1"/>
    <col min="5" max="5" width="10.85546875" customWidth="1"/>
    <col min="6" max="6" width="12.42578125" bestFit="1" customWidth="1"/>
    <col min="7" max="7" width="17.5703125" bestFit="1" customWidth="1"/>
    <col min="8" max="8" width="10.85546875" customWidth="1"/>
    <col min="9" max="9" width="15" bestFit="1" customWidth="1"/>
    <col min="10" max="10" width="16.28515625" bestFit="1" customWidth="1"/>
    <col min="11" max="11" width="18.85546875" bestFit="1" customWidth="1"/>
    <col min="12" max="12" width="15" bestFit="1" customWidth="1"/>
    <col min="13" max="13" width="12" customWidth="1"/>
    <col min="14" max="14" width="23.85546875" bestFit="1" customWidth="1"/>
    <col min="15" max="15" width="15" bestFit="1" customWidth="1"/>
    <col min="16" max="16" width="29" bestFit="1" customWidth="1"/>
    <col min="17" max="17" width="34" bestFit="1" customWidth="1"/>
    <col min="18" max="18" width="32.7109375" bestFit="1" customWidth="1"/>
    <col min="53" max="16384" width="9.140625" hidden="1"/>
  </cols>
  <sheetData>
    <row r="1" spans="2:18" ht="12.75" customHeight="1" x14ac:dyDescent="0.2">
      <c r="B1" s="1" t="s">
        <v>69</v>
      </c>
      <c r="C1" s="1" t="s">
        <v>1</v>
      </c>
    </row>
    <row r="2" spans="2:18" ht="12.75" customHeight="1" x14ac:dyDescent="0.2">
      <c r="B2" s="1" t="s">
        <v>2</v>
      </c>
      <c r="C2" s="1" t="s">
        <v>3</v>
      </c>
    </row>
    <row r="3" spans="2:18" ht="12.75" customHeight="1" x14ac:dyDescent="0.2">
      <c r="B3" s="1" t="s">
        <v>4</v>
      </c>
      <c r="C3" s="1" t="s">
        <v>5</v>
      </c>
    </row>
    <row r="4" spans="2:18" ht="12.75" customHeight="1" x14ac:dyDescent="0.2">
      <c r="B4" s="1" t="s">
        <v>6</v>
      </c>
      <c r="C4" s="2">
        <v>12957</v>
      </c>
    </row>
    <row r="5" spans="2:18" ht="12.75" customHeight="1" x14ac:dyDescent="0.2"/>
    <row r="6" spans="2:18" ht="12.75" customHeight="1" thickBot="1" x14ac:dyDescent="0.25">
      <c r="B6" s="64" t="s">
        <v>134</v>
      </c>
      <c r="C6" s="66" t="s">
        <v>2460</v>
      </c>
      <c r="D6" s="66" t="s">
        <v>2461</v>
      </c>
      <c r="E6" s="66" t="s">
        <v>2462</v>
      </c>
      <c r="F6" s="66" t="s">
        <v>2463</v>
      </c>
      <c r="G6" s="66" t="s">
        <v>2464</v>
      </c>
      <c r="H6" s="66" t="s">
        <v>2465</v>
      </c>
      <c r="I6" s="66" t="s">
        <v>2466</v>
      </c>
      <c r="J6" s="66" t="s">
        <v>2467</v>
      </c>
      <c r="K6" s="66" t="s">
        <v>2468</v>
      </c>
      <c r="L6" s="66" t="s">
        <v>2469</v>
      </c>
      <c r="M6" s="66" t="s">
        <v>2470</v>
      </c>
      <c r="N6" s="66" t="s">
        <v>2471</v>
      </c>
      <c r="O6" s="66" t="s">
        <v>2472</v>
      </c>
      <c r="P6" s="66" t="s">
        <v>2473</v>
      </c>
      <c r="Q6" s="66" t="s">
        <v>2474</v>
      </c>
      <c r="R6" s="66" t="s">
        <v>2475</v>
      </c>
    </row>
    <row r="7" spans="2:18" ht="12.75" customHeight="1" thickBot="1" x14ac:dyDescent="0.25">
      <c r="B7" s="72" t="s">
        <v>135</v>
      </c>
      <c r="C7" s="78" t="s">
        <v>2460</v>
      </c>
      <c r="D7" s="78" t="s">
        <v>2460</v>
      </c>
      <c r="E7" s="78" t="s">
        <v>2460</v>
      </c>
      <c r="F7" s="78" t="s">
        <v>2460</v>
      </c>
      <c r="G7" s="78" t="s">
        <v>2460</v>
      </c>
      <c r="H7" s="78" t="s">
        <v>2460</v>
      </c>
      <c r="I7" s="78" t="s">
        <v>2460</v>
      </c>
      <c r="J7" s="78" t="s">
        <v>2460</v>
      </c>
      <c r="K7" s="78" t="s">
        <v>2460</v>
      </c>
      <c r="L7" s="78" t="s">
        <v>2460</v>
      </c>
      <c r="M7" s="78" t="s">
        <v>2460</v>
      </c>
      <c r="N7" s="78" t="s">
        <v>2460</v>
      </c>
      <c r="O7" s="78" t="s">
        <v>2460</v>
      </c>
      <c r="P7" s="78" t="s">
        <v>2460</v>
      </c>
      <c r="Q7" s="78" t="s">
        <v>2460</v>
      </c>
      <c r="R7" s="78" t="s">
        <v>2460</v>
      </c>
    </row>
    <row r="8" spans="2:18" ht="12.75" customHeight="1" x14ac:dyDescent="0.2">
      <c r="B8" s="57" t="s">
        <v>71</v>
      </c>
      <c r="C8" s="4" t="s">
        <v>72</v>
      </c>
      <c r="D8" s="4" t="s">
        <v>136</v>
      </c>
      <c r="E8" s="4" t="s">
        <v>74</v>
      </c>
      <c r="F8" s="4" t="s">
        <v>75</v>
      </c>
      <c r="G8" s="4" t="s">
        <v>137</v>
      </c>
      <c r="H8" s="4" t="s">
        <v>138</v>
      </c>
      <c r="I8" s="4" t="s">
        <v>76</v>
      </c>
      <c r="J8" s="4" t="s">
        <v>77</v>
      </c>
      <c r="K8" s="4" t="s">
        <v>78</v>
      </c>
      <c r="L8" s="4" t="s">
        <v>139</v>
      </c>
      <c r="M8" s="4" t="s">
        <v>140</v>
      </c>
      <c r="N8" s="4" t="s">
        <v>141</v>
      </c>
      <c r="O8" s="4" t="s">
        <v>79</v>
      </c>
      <c r="P8" s="4" t="s">
        <v>142</v>
      </c>
      <c r="Q8" s="4" t="s">
        <v>80</v>
      </c>
      <c r="R8" s="60" t="s">
        <v>143</v>
      </c>
    </row>
    <row r="9" spans="2:18" ht="12.75" customHeight="1" x14ac:dyDescent="0.2">
      <c r="B9" s="68" t="s">
        <v>2460</v>
      </c>
      <c r="C9" s="54" t="s">
        <v>2460</v>
      </c>
      <c r="D9" s="54" t="s">
        <v>2460</v>
      </c>
      <c r="E9" s="54" t="s">
        <v>2460</v>
      </c>
      <c r="F9" s="54" t="s">
        <v>2460</v>
      </c>
      <c r="G9" s="6" t="s">
        <v>144</v>
      </c>
      <c r="H9" s="6" t="s">
        <v>145</v>
      </c>
      <c r="I9" s="54" t="s">
        <v>2460</v>
      </c>
      <c r="J9" s="6" t="s">
        <v>12</v>
      </c>
      <c r="K9" s="6" t="s">
        <v>12</v>
      </c>
      <c r="L9" s="6" t="s">
        <v>146</v>
      </c>
      <c r="M9" s="6" t="s">
        <v>147</v>
      </c>
      <c r="N9" s="6" t="s">
        <v>11</v>
      </c>
      <c r="O9" s="6" t="s">
        <v>11</v>
      </c>
      <c r="P9" s="6" t="s">
        <v>12</v>
      </c>
      <c r="Q9" s="6" t="s">
        <v>12</v>
      </c>
      <c r="R9" s="61" t="s">
        <v>12</v>
      </c>
    </row>
    <row r="10" spans="2:18" ht="12.75" customHeight="1" x14ac:dyDescent="0.2">
      <c r="B10" s="68" t="s">
        <v>2460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  <c r="Q10" s="6" t="s">
        <v>152</v>
      </c>
      <c r="R10" s="61" t="s">
        <v>153</v>
      </c>
    </row>
    <row r="11" spans="2:18" ht="12.75" customHeight="1" x14ac:dyDescent="0.2">
      <c r="B11" s="58" t="s">
        <v>154</v>
      </c>
      <c r="C11" s="55" t="s">
        <v>2460</v>
      </c>
      <c r="D11" s="55" t="s">
        <v>2460</v>
      </c>
      <c r="E11" s="55" t="s">
        <v>2460</v>
      </c>
      <c r="F11" s="55" t="s">
        <v>2460</v>
      </c>
      <c r="G11" s="55" t="s">
        <v>2460</v>
      </c>
      <c r="H11" s="23">
        <v>1.831237124606</v>
      </c>
      <c r="I11" s="55" t="s">
        <v>2460</v>
      </c>
      <c r="J11" s="55" t="s">
        <v>2460</v>
      </c>
      <c r="K11" s="55" t="s">
        <v>2460</v>
      </c>
      <c r="L11" s="55" t="s">
        <v>2460</v>
      </c>
      <c r="M11" s="55" t="s">
        <v>2460</v>
      </c>
      <c r="N11" s="55" t="s">
        <v>2460</v>
      </c>
      <c r="O11" s="23">
        <v>121487.75106</v>
      </c>
      <c r="P11" s="55" t="s">
        <v>2460</v>
      </c>
      <c r="Q11" s="20">
        <v>1</v>
      </c>
      <c r="R11" s="62">
        <v>0.191654711256</v>
      </c>
    </row>
    <row r="12" spans="2:18" ht="12.75" customHeight="1" x14ac:dyDescent="0.2">
      <c r="B12" s="58" t="s">
        <v>155</v>
      </c>
      <c r="C12" s="55" t="s">
        <v>2460</v>
      </c>
      <c r="D12" s="55" t="s">
        <v>2460</v>
      </c>
      <c r="E12" s="55" t="s">
        <v>2460</v>
      </c>
      <c r="F12" s="55" t="s">
        <v>2460</v>
      </c>
      <c r="G12" s="55" t="s">
        <v>2460</v>
      </c>
      <c r="H12" s="23">
        <v>4.559751871424</v>
      </c>
      <c r="I12" s="55" t="s">
        <v>2460</v>
      </c>
      <c r="J12" s="55" t="s">
        <v>2460</v>
      </c>
      <c r="K12" s="55" t="s">
        <v>2460</v>
      </c>
      <c r="L12" s="55" t="s">
        <v>2460</v>
      </c>
      <c r="M12" s="55" t="s">
        <v>2460</v>
      </c>
      <c r="N12" s="55" t="s">
        <v>2460</v>
      </c>
      <c r="O12" s="23">
        <v>103662.85635</v>
      </c>
      <c r="P12" s="55" t="s">
        <v>2460</v>
      </c>
      <c r="Q12" s="20">
        <v>0.85327825600100005</v>
      </c>
      <c r="R12" s="62">
        <v>0.16353479777499999</v>
      </c>
    </row>
    <row r="13" spans="2:18" ht="12.75" customHeight="1" x14ac:dyDescent="0.2">
      <c r="B13" s="58" t="s">
        <v>156</v>
      </c>
      <c r="C13" s="55" t="s">
        <v>2460</v>
      </c>
      <c r="D13" s="55" t="s">
        <v>2460</v>
      </c>
      <c r="E13" s="55" t="s">
        <v>2460</v>
      </c>
      <c r="F13" s="55" t="s">
        <v>2460</v>
      </c>
      <c r="G13" s="55" t="s">
        <v>2460</v>
      </c>
      <c r="H13" s="23">
        <v>5.0040606834060002</v>
      </c>
      <c r="I13" s="55" t="s">
        <v>2460</v>
      </c>
      <c r="J13" s="55" t="s">
        <v>2460</v>
      </c>
      <c r="K13" s="55" t="s">
        <v>2460</v>
      </c>
      <c r="L13" s="55" t="s">
        <v>2460</v>
      </c>
      <c r="M13" s="55" t="s">
        <v>2460</v>
      </c>
      <c r="N13" s="55" t="s">
        <v>2460</v>
      </c>
      <c r="O13" s="23">
        <v>78979.270550000001</v>
      </c>
      <c r="P13" s="55" t="s">
        <v>2460</v>
      </c>
      <c r="Q13" s="20">
        <v>0.65010068801900001</v>
      </c>
      <c r="R13" s="62">
        <v>0.12459485964899999</v>
      </c>
    </row>
    <row r="14" spans="2:18" ht="12.75" customHeight="1" x14ac:dyDescent="0.2">
      <c r="B14" s="58" t="s">
        <v>157</v>
      </c>
      <c r="C14" s="55" t="s">
        <v>2460</v>
      </c>
      <c r="D14" s="55" t="s">
        <v>2460</v>
      </c>
      <c r="E14" s="55" t="s">
        <v>2460</v>
      </c>
      <c r="F14" s="55" t="s">
        <v>2460</v>
      </c>
      <c r="G14" s="55" t="s">
        <v>2460</v>
      </c>
      <c r="H14" s="23">
        <v>5.0040606834060002</v>
      </c>
      <c r="I14" s="55" t="s">
        <v>2460</v>
      </c>
      <c r="J14" s="55" t="s">
        <v>2460</v>
      </c>
      <c r="K14" s="55" t="s">
        <v>2460</v>
      </c>
      <c r="L14" s="55" t="s">
        <v>2460</v>
      </c>
      <c r="M14" s="55" t="s">
        <v>2460</v>
      </c>
      <c r="N14" s="55" t="s">
        <v>2460</v>
      </c>
      <c r="O14" s="23">
        <v>78979.270550000001</v>
      </c>
      <c r="P14" s="55" t="s">
        <v>2460</v>
      </c>
      <c r="Q14" s="20">
        <v>0.65010068801900001</v>
      </c>
      <c r="R14" s="62">
        <v>0.12459485964899999</v>
      </c>
    </row>
    <row r="15" spans="2:18" ht="12.75" customHeight="1" x14ac:dyDescent="0.2">
      <c r="B15" s="59" t="s">
        <v>158</v>
      </c>
      <c r="C15" s="14" t="s">
        <v>159</v>
      </c>
      <c r="D15" s="14" t="s">
        <v>160</v>
      </c>
      <c r="E15" s="14" t="s">
        <v>161</v>
      </c>
      <c r="F15" s="14" t="s">
        <v>162</v>
      </c>
      <c r="G15" s="55" t="s">
        <v>2460</v>
      </c>
      <c r="H15" s="24">
        <v>5.34</v>
      </c>
      <c r="I15" s="14" t="s">
        <v>49</v>
      </c>
      <c r="J15" s="13">
        <v>5.0000000000000001E-3</v>
      </c>
      <c r="K15" s="13">
        <v>1.26E-2</v>
      </c>
      <c r="L15" s="24">
        <v>23802748</v>
      </c>
      <c r="M15" s="24">
        <v>107.42</v>
      </c>
      <c r="N15" s="24">
        <v>0</v>
      </c>
      <c r="O15" s="24">
        <v>25568.911899999999</v>
      </c>
      <c r="P15" s="13">
        <v>1.171075424E-3</v>
      </c>
      <c r="Q15" s="13">
        <v>0.21046493722099999</v>
      </c>
      <c r="R15" s="63">
        <v>4.0336596772000001E-2</v>
      </c>
    </row>
    <row r="16" spans="2:18" ht="12.75" customHeight="1" x14ac:dyDescent="0.2">
      <c r="B16" s="59" t="s">
        <v>163</v>
      </c>
      <c r="C16" s="14" t="s">
        <v>164</v>
      </c>
      <c r="D16" s="14" t="s">
        <v>160</v>
      </c>
      <c r="E16" s="14" t="s">
        <v>161</v>
      </c>
      <c r="F16" s="14" t="s">
        <v>162</v>
      </c>
      <c r="G16" s="55" t="s">
        <v>2460</v>
      </c>
      <c r="H16" s="24">
        <v>3.37</v>
      </c>
      <c r="I16" s="14" t="s">
        <v>49</v>
      </c>
      <c r="J16" s="13">
        <v>7.4999999999999997E-3</v>
      </c>
      <c r="K16" s="13">
        <v>1.1599999999999999E-2</v>
      </c>
      <c r="L16" s="24">
        <v>9555093</v>
      </c>
      <c r="M16" s="24">
        <v>111.6</v>
      </c>
      <c r="N16" s="24">
        <v>0</v>
      </c>
      <c r="O16" s="24">
        <v>10663.48379</v>
      </c>
      <c r="P16" s="13">
        <v>4.5632247000000002E-4</v>
      </c>
      <c r="Q16" s="13">
        <v>8.7774147573999997E-2</v>
      </c>
      <c r="R16" s="63">
        <v>1.6822328909000001E-2</v>
      </c>
    </row>
    <row r="17" spans="2:18" ht="12.75" customHeight="1" x14ac:dyDescent="0.2">
      <c r="B17" s="59" t="s">
        <v>165</v>
      </c>
      <c r="C17" s="14" t="s">
        <v>166</v>
      </c>
      <c r="D17" s="14" t="s">
        <v>160</v>
      </c>
      <c r="E17" s="14" t="s">
        <v>161</v>
      </c>
      <c r="F17" s="14" t="s">
        <v>162</v>
      </c>
      <c r="G17" s="55" t="s">
        <v>2460</v>
      </c>
      <c r="H17" s="24">
        <v>1.83</v>
      </c>
      <c r="I17" s="14" t="s">
        <v>49</v>
      </c>
      <c r="J17" s="13">
        <v>7.4999999999999997E-3</v>
      </c>
      <c r="K17" s="13">
        <v>1.2500000000000001E-2</v>
      </c>
      <c r="L17" s="24">
        <v>16171927</v>
      </c>
      <c r="M17" s="24">
        <v>111.09</v>
      </c>
      <c r="N17" s="24">
        <v>0</v>
      </c>
      <c r="O17" s="24">
        <v>17965.393700000001</v>
      </c>
      <c r="P17" s="13">
        <v>7.4515642000000002E-4</v>
      </c>
      <c r="Q17" s="13">
        <v>0.147878230877</v>
      </c>
      <c r="R17" s="63">
        <v>2.8341559639000001E-2</v>
      </c>
    </row>
    <row r="18" spans="2:18" ht="12.75" customHeight="1" x14ac:dyDescent="0.2">
      <c r="B18" s="59" t="s">
        <v>167</v>
      </c>
      <c r="C18" s="14" t="s">
        <v>168</v>
      </c>
      <c r="D18" s="14" t="s">
        <v>160</v>
      </c>
      <c r="E18" s="14" t="s">
        <v>161</v>
      </c>
      <c r="F18" s="14" t="s">
        <v>162</v>
      </c>
      <c r="G18" s="55" t="s">
        <v>2460</v>
      </c>
      <c r="H18" s="24">
        <v>2.58</v>
      </c>
      <c r="I18" s="14" t="s">
        <v>49</v>
      </c>
      <c r="J18" s="13">
        <v>1E-3</v>
      </c>
      <c r="K18" s="13">
        <v>1.1299999999999999E-2</v>
      </c>
      <c r="L18" s="24">
        <v>980772</v>
      </c>
      <c r="M18" s="24">
        <v>108.67</v>
      </c>
      <c r="N18" s="24">
        <v>0</v>
      </c>
      <c r="O18" s="24">
        <v>1065.80493</v>
      </c>
      <c r="P18" s="13">
        <v>4.8868622713048302E-5</v>
      </c>
      <c r="Q18" s="13">
        <v>8.7729414750000005E-3</v>
      </c>
      <c r="R18" s="63">
        <v>1.6813755650000001E-3</v>
      </c>
    </row>
    <row r="19" spans="2:18" ht="12.75" customHeight="1" x14ac:dyDescent="0.2">
      <c r="B19" s="59" t="s">
        <v>169</v>
      </c>
      <c r="C19" s="14" t="s">
        <v>170</v>
      </c>
      <c r="D19" s="14" t="s">
        <v>160</v>
      </c>
      <c r="E19" s="14" t="s">
        <v>161</v>
      </c>
      <c r="F19" s="14" t="s">
        <v>162</v>
      </c>
      <c r="G19" s="55" t="s">
        <v>2460</v>
      </c>
      <c r="H19" s="24">
        <v>7.89</v>
      </c>
      <c r="I19" s="14" t="s">
        <v>49</v>
      </c>
      <c r="J19" s="13">
        <v>1E-3</v>
      </c>
      <c r="K19" s="13">
        <v>1.46E-2</v>
      </c>
      <c r="L19" s="24">
        <v>23644742</v>
      </c>
      <c r="M19" s="24">
        <v>100.3</v>
      </c>
      <c r="N19" s="24">
        <v>0</v>
      </c>
      <c r="O19" s="24">
        <v>23715.676230000001</v>
      </c>
      <c r="P19" s="13">
        <v>9.1644244300000002E-4</v>
      </c>
      <c r="Q19" s="13">
        <v>0.19521043087100001</v>
      </c>
      <c r="R19" s="63">
        <v>3.7412998762000001E-2</v>
      </c>
    </row>
    <row r="20" spans="2:18" ht="12.75" customHeight="1" x14ac:dyDescent="0.2">
      <c r="B20" s="58" t="s">
        <v>171</v>
      </c>
      <c r="C20" s="55" t="s">
        <v>2460</v>
      </c>
      <c r="D20" s="55" t="s">
        <v>2460</v>
      </c>
      <c r="E20" s="55" t="s">
        <v>2460</v>
      </c>
      <c r="F20" s="55" t="s">
        <v>2460</v>
      </c>
      <c r="G20" s="55" t="s">
        <v>2460</v>
      </c>
      <c r="H20" s="23">
        <v>3.138111346678</v>
      </c>
      <c r="I20" s="55" t="s">
        <v>2460</v>
      </c>
      <c r="J20" s="55" t="s">
        <v>2460</v>
      </c>
      <c r="K20" s="55" t="s">
        <v>2460</v>
      </c>
      <c r="L20" s="55" t="s">
        <v>2460</v>
      </c>
      <c r="M20" s="55" t="s">
        <v>2460</v>
      </c>
      <c r="N20" s="55" t="s">
        <v>2460</v>
      </c>
      <c r="O20" s="23">
        <v>24683.585800000001</v>
      </c>
      <c r="P20" s="55" t="s">
        <v>2460</v>
      </c>
      <c r="Q20" s="20">
        <v>0.20317756798200001</v>
      </c>
      <c r="R20" s="62">
        <v>3.8939938124999997E-2</v>
      </c>
    </row>
    <row r="21" spans="2:18" ht="12.75" customHeight="1" x14ac:dyDescent="0.2">
      <c r="B21" s="58" t="s">
        <v>172</v>
      </c>
      <c r="C21" s="55" t="s">
        <v>2460</v>
      </c>
      <c r="D21" s="55" t="s">
        <v>2460</v>
      </c>
      <c r="E21" s="55" t="s">
        <v>2460</v>
      </c>
      <c r="F21" s="55" t="s">
        <v>2460</v>
      </c>
      <c r="G21" s="55" t="s">
        <v>2460</v>
      </c>
      <c r="H21" s="23">
        <v>0.01</v>
      </c>
      <c r="I21" s="55" t="s">
        <v>2460</v>
      </c>
      <c r="J21" s="55" t="s">
        <v>2460</v>
      </c>
      <c r="K21" s="55" t="s">
        <v>2460</v>
      </c>
      <c r="L21" s="55" t="s">
        <v>2460</v>
      </c>
      <c r="M21" s="55" t="s">
        <v>2460</v>
      </c>
      <c r="N21" s="55" t="s">
        <v>2460</v>
      </c>
      <c r="O21" s="23">
        <v>7934.7377299999998</v>
      </c>
      <c r="P21" s="55" t="s">
        <v>2460</v>
      </c>
      <c r="Q21" s="20">
        <v>6.5313067867000002E-2</v>
      </c>
      <c r="R21" s="62">
        <v>1.2517557162999999E-2</v>
      </c>
    </row>
    <row r="22" spans="2:18" ht="12.75" customHeight="1" x14ac:dyDescent="0.2">
      <c r="B22" s="59" t="s">
        <v>173</v>
      </c>
      <c r="C22" s="14" t="s">
        <v>174</v>
      </c>
      <c r="D22" s="14" t="s">
        <v>160</v>
      </c>
      <c r="E22" s="14" t="s">
        <v>161</v>
      </c>
      <c r="F22" s="14" t="s">
        <v>162</v>
      </c>
      <c r="G22" s="55" t="s">
        <v>2460</v>
      </c>
      <c r="H22" s="24">
        <v>0.01</v>
      </c>
      <c r="I22" s="14" t="s">
        <v>49</v>
      </c>
      <c r="J22" s="13">
        <v>0</v>
      </c>
      <c r="K22" s="13">
        <v>3.7199999999999997E-2</v>
      </c>
      <c r="L22" s="24">
        <v>7936325</v>
      </c>
      <c r="M22" s="24">
        <v>99.98</v>
      </c>
      <c r="N22" s="24">
        <v>0</v>
      </c>
      <c r="O22" s="24">
        <v>7934.7377299999998</v>
      </c>
      <c r="P22" s="13">
        <v>1.5262163399999999E-4</v>
      </c>
      <c r="Q22" s="13">
        <v>6.5313067867000002E-2</v>
      </c>
      <c r="R22" s="63">
        <v>1.2517557162999999E-2</v>
      </c>
    </row>
    <row r="23" spans="2:18" ht="12.75" customHeight="1" x14ac:dyDescent="0.2">
      <c r="B23" s="58" t="s">
        <v>175</v>
      </c>
      <c r="C23" s="55" t="s">
        <v>2460</v>
      </c>
      <c r="D23" s="55" t="s">
        <v>2460</v>
      </c>
      <c r="E23" s="55" t="s">
        <v>2460</v>
      </c>
      <c r="F23" s="55" t="s">
        <v>2460</v>
      </c>
      <c r="G23" s="55" t="s">
        <v>2460</v>
      </c>
      <c r="H23" s="23">
        <v>4.6200486728990002</v>
      </c>
      <c r="I23" s="55" t="s">
        <v>2460</v>
      </c>
      <c r="J23" s="55" t="s">
        <v>2460</v>
      </c>
      <c r="K23" s="55" t="s">
        <v>2460</v>
      </c>
      <c r="L23" s="55" t="s">
        <v>2460</v>
      </c>
      <c r="M23" s="55" t="s">
        <v>2460</v>
      </c>
      <c r="N23" s="55" t="s">
        <v>2460</v>
      </c>
      <c r="O23" s="23">
        <v>16748.84807</v>
      </c>
      <c r="P23" s="55" t="s">
        <v>2460</v>
      </c>
      <c r="Q23" s="20">
        <v>0.13786450011500001</v>
      </c>
      <c r="R23" s="62">
        <v>2.6422380961999999E-2</v>
      </c>
    </row>
    <row r="24" spans="2:18" ht="12.75" customHeight="1" x14ac:dyDescent="0.2">
      <c r="B24" s="59" t="s">
        <v>176</v>
      </c>
      <c r="C24" s="14" t="s">
        <v>177</v>
      </c>
      <c r="D24" s="14" t="s">
        <v>160</v>
      </c>
      <c r="E24" s="14" t="s">
        <v>161</v>
      </c>
      <c r="F24" s="14" t="s">
        <v>162</v>
      </c>
      <c r="G24" s="55" t="s">
        <v>2460</v>
      </c>
      <c r="H24" s="24">
        <v>4.67</v>
      </c>
      <c r="I24" s="14" t="s">
        <v>49</v>
      </c>
      <c r="J24" s="13">
        <v>3.7499999999999999E-2</v>
      </c>
      <c r="K24" s="13">
        <v>3.7100000000000001E-2</v>
      </c>
      <c r="L24" s="24">
        <v>9333400</v>
      </c>
      <c r="M24" s="24">
        <v>102.8</v>
      </c>
      <c r="N24" s="24">
        <v>0</v>
      </c>
      <c r="O24" s="24">
        <v>9594.7351999999992</v>
      </c>
      <c r="P24" s="13">
        <v>7.2880849500000003E-4</v>
      </c>
      <c r="Q24" s="13">
        <v>7.8976976000999996E-2</v>
      </c>
      <c r="R24" s="63">
        <v>1.5136309531E-2</v>
      </c>
    </row>
    <row r="25" spans="2:18" ht="12.75" customHeight="1" x14ac:dyDescent="0.2">
      <c r="B25" s="59" t="s">
        <v>178</v>
      </c>
      <c r="C25" s="14" t="s">
        <v>179</v>
      </c>
      <c r="D25" s="14" t="s">
        <v>160</v>
      </c>
      <c r="E25" s="14" t="s">
        <v>161</v>
      </c>
      <c r="F25" s="14" t="s">
        <v>162</v>
      </c>
      <c r="G25" s="55" t="s">
        <v>2460</v>
      </c>
      <c r="H25" s="24">
        <v>2.14</v>
      </c>
      <c r="I25" s="14" t="s">
        <v>49</v>
      </c>
      <c r="J25" s="13">
        <v>5.0000000000000001E-3</v>
      </c>
      <c r="K25" s="13">
        <v>3.7600000000000001E-2</v>
      </c>
      <c r="L25" s="24">
        <v>235000</v>
      </c>
      <c r="M25" s="24">
        <v>93.78</v>
      </c>
      <c r="N25" s="24">
        <v>0</v>
      </c>
      <c r="O25" s="24">
        <v>220.38300000000001</v>
      </c>
      <c r="P25" s="13">
        <v>8.7943358489499799E-6</v>
      </c>
      <c r="Q25" s="13">
        <v>1.8140347320000001E-3</v>
      </c>
      <c r="R25" s="63">
        <v>3.4766830200000002E-4</v>
      </c>
    </row>
    <row r="26" spans="2:18" ht="12.75" customHeight="1" x14ac:dyDescent="0.2">
      <c r="B26" s="59" t="s">
        <v>180</v>
      </c>
      <c r="C26" s="14" t="s">
        <v>181</v>
      </c>
      <c r="D26" s="14" t="s">
        <v>160</v>
      </c>
      <c r="E26" s="14" t="s">
        <v>161</v>
      </c>
      <c r="F26" s="14" t="s">
        <v>162</v>
      </c>
      <c r="G26" s="55" t="s">
        <v>2460</v>
      </c>
      <c r="H26" s="24">
        <v>6.02</v>
      </c>
      <c r="I26" s="14" t="s">
        <v>49</v>
      </c>
      <c r="J26" s="13">
        <v>0.01</v>
      </c>
      <c r="K26" s="13">
        <v>3.8100000000000002E-2</v>
      </c>
      <c r="L26" s="24">
        <v>565000</v>
      </c>
      <c r="M26" s="24">
        <v>85.38</v>
      </c>
      <c r="N26" s="24">
        <v>0</v>
      </c>
      <c r="O26" s="24">
        <v>482.39699999999999</v>
      </c>
      <c r="P26" s="13">
        <v>1.4964726554309899E-5</v>
      </c>
      <c r="Q26" s="13">
        <v>3.9707459870000003E-3</v>
      </c>
      <c r="R26" s="63">
        <v>7.6101217499999999E-4</v>
      </c>
    </row>
    <row r="27" spans="2:18" ht="12.75" customHeight="1" x14ac:dyDescent="0.2">
      <c r="B27" s="59" t="s">
        <v>182</v>
      </c>
      <c r="C27" s="14" t="s">
        <v>183</v>
      </c>
      <c r="D27" s="14" t="s">
        <v>160</v>
      </c>
      <c r="E27" s="14" t="s">
        <v>161</v>
      </c>
      <c r="F27" s="14" t="s">
        <v>162</v>
      </c>
      <c r="G27" s="55" t="s">
        <v>2460</v>
      </c>
      <c r="H27" s="24">
        <v>11.85</v>
      </c>
      <c r="I27" s="14" t="s">
        <v>49</v>
      </c>
      <c r="J27" s="13">
        <v>1.4999999999999999E-2</v>
      </c>
      <c r="K27" s="13">
        <v>4.3299999999999998E-2</v>
      </c>
      <c r="L27" s="24">
        <v>300000</v>
      </c>
      <c r="M27" s="24">
        <v>72.52</v>
      </c>
      <c r="N27" s="24">
        <v>0</v>
      </c>
      <c r="O27" s="24">
        <v>217.56</v>
      </c>
      <c r="P27" s="13">
        <v>1.1861385477038201E-5</v>
      </c>
      <c r="Q27" s="13">
        <v>1.790797822E-3</v>
      </c>
      <c r="R27" s="63">
        <v>3.4321483900000001E-4</v>
      </c>
    </row>
    <row r="28" spans="2:18" ht="12.75" customHeight="1" x14ac:dyDescent="0.2">
      <c r="B28" s="59" t="s">
        <v>184</v>
      </c>
      <c r="C28" s="14" t="s">
        <v>185</v>
      </c>
      <c r="D28" s="14" t="s">
        <v>160</v>
      </c>
      <c r="E28" s="14" t="s">
        <v>161</v>
      </c>
      <c r="F28" s="14" t="s">
        <v>162</v>
      </c>
      <c r="G28" s="55" t="s">
        <v>2460</v>
      </c>
      <c r="H28" s="24">
        <v>4.5199999999999996</v>
      </c>
      <c r="I28" s="14" t="s">
        <v>49</v>
      </c>
      <c r="J28" s="13">
        <v>2.2499999999999999E-2</v>
      </c>
      <c r="K28" s="13">
        <v>3.6700000000000003E-2</v>
      </c>
      <c r="L28" s="24">
        <v>5411585</v>
      </c>
      <c r="M28" s="24">
        <v>94.49</v>
      </c>
      <c r="N28" s="24">
        <v>0</v>
      </c>
      <c r="O28" s="24">
        <v>5113.4066700000003</v>
      </c>
      <c r="P28" s="13">
        <v>2.00062144E-4</v>
      </c>
      <c r="Q28" s="13">
        <v>4.2089894869E-2</v>
      </c>
      <c r="R28" s="63">
        <v>8.0667266470000002E-3</v>
      </c>
    </row>
    <row r="29" spans="2:18" ht="12.75" customHeight="1" x14ac:dyDescent="0.2">
      <c r="B29" s="59" t="s">
        <v>186</v>
      </c>
      <c r="C29" s="14" t="s">
        <v>187</v>
      </c>
      <c r="D29" s="14" t="s">
        <v>160</v>
      </c>
      <c r="E29" s="14" t="s">
        <v>161</v>
      </c>
      <c r="F29" s="14" t="s">
        <v>162</v>
      </c>
      <c r="G29" s="55" t="s">
        <v>2460</v>
      </c>
      <c r="H29" s="24">
        <v>3.13</v>
      </c>
      <c r="I29" s="14" t="s">
        <v>49</v>
      </c>
      <c r="J29" s="13">
        <v>0.02</v>
      </c>
      <c r="K29" s="13">
        <v>3.6499999999999998E-2</v>
      </c>
      <c r="L29" s="24">
        <v>1160400</v>
      </c>
      <c r="M29" s="24">
        <v>96.55</v>
      </c>
      <c r="N29" s="24">
        <v>0</v>
      </c>
      <c r="O29" s="24">
        <v>1120.3661999999999</v>
      </c>
      <c r="P29" s="13">
        <v>4.6325065490025303E-5</v>
      </c>
      <c r="Q29" s="13">
        <v>9.2220507020000005E-3</v>
      </c>
      <c r="R29" s="63">
        <v>1.767449464E-3</v>
      </c>
    </row>
    <row r="30" spans="2:18" ht="12.75" customHeight="1" x14ac:dyDescent="0.2">
      <c r="B30" s="58" t="s">
        <v>188</v>
      </c>
      <c r="C30" s="55" t="s">
        <v>2460</v>
      </c>
      <c r="D30" s="55" t="s">
        <v>2460</v>
      </c>
      <c r="E30" s="55" t="s">
        <v>2460</v>
      </c>
      <c r="F30" s="55" t="s">
        <v>2460</v>
      </c>
      <c r="G30" s="55" t="s">
        <v>2460</v>
      </c>
      <c r="H30" s="55" t="s">
        <v>2460</v>
      </c>
      <c r="I30" s="55" t="s">
        <v>2460</v>
      </c>
      <c r="J30" s="55" t="s">
        <v>2460</v>
      </c>
      <c r="K30" s="55" t="s">
        <v>2460</v>
      </c>
      <c r="L30" s="55" t="s">
        <v>2460</v>
      </c>
      <c r="M30" s="55" t="s">
        <v>2460</v>
      </c>
      <c r="N30" s="55" t="s">
        <v>2460</v>
      </c>
      <c r="O30" s="55" t="s">
        <v>2460</v>
      </c>
      <c r="P30" s="55" t="s">
        <v>2460</v>
      </c>
      <c r="Q30" s="55" t="s">
        <v>2460</v>
      </c>
      <c r="R30" s="69" t="s">
        <v>2460</v>
      </c>
    </row>
    <row r="31" spans="2:18" ht="12.75" customHeight="1" x14ac:dyDescent="0.2">
      <c r="B31" s="58" t="s">
        <v>189</v>
      </c>
      <c r="C31" s="55" t="s">
        <v>2460</v>
      </c>
      <c r="D31" s="55" t="s">
        <v>2460</v>
      </c>
      <c r="E31" s="55" t="s">
        <v>2460</v>
      </c>
      <c r="F31" s="55" t="s">
        <v>2460</v>
      </c>
      <c r="G31" s="55" t="s">
        <v>2460</v>
      </c>
      <c r="H31" s="55" t="s">
        <v>2460</v>
      </c>
      <c r="I31" s="55" t="s">
        <v>2460</v>
      </c>
      <c r="J31" s="55" t="s">
        <v>2460</v>
      </c>
      <c r="K31" s="55" t="s">
        <v>2460</v>
      </c>
      <c r="L31" s="55" t="s">
        <v>2460</v>
      </c>
      <c r="M31" s="55" t="s">
        <v>2460</v>
      </c>
      <c r="N31" s="55" t="s">
        <v>2460</v>
      </c>
      <c r="O31" s="55" t="s">
        <v>2460</v>
      </c>
      <c r="P31" s="55" t="s">
        <v>2460</v>
      </c>
      <c r="Q31" s="55" t="s">
        <v>2460</v>
      </c>
      <c r="R31" s="69" t="s">
        <v>2460</v>
      </c>
    </row>
    <row r="32" spans="2:18" ht="12.75" customHeight="1" x14ac:dyDescent="0.2">
      <c r="B32" s="58" t="s">
        <v>190</v>
      </c>
      <c r="C32" s="55" t="s">
        <v>2460</v>
      </c>
      <c r="D32" s="55" t="s">
        <v>2460</v>
      </c>
      <c r="E32" s="55" t="s">
        <v>2460</v>
      </c>
      <c r="F32" s="55" t="s">
        <v>2460</v>
      </c>
      <c r="G32" s="55" t="s">
        <v>2460</v>
      </c>
      <c r="H32" s="23">
        <v>8.9819779357999993E-2</v>
      </c>
      <c r="I32" s="55" t="s">
        <v>2460</v>
      </c>
      <c r="J32" s="55" t="s">
        <v>2460</v>
      </c>
      <c r="K32" s="55" t="s">
        <v>2460</v>
      </c>
      <c r="L32" s="55" t="s">
        <v>2460</v>
      </c>
      <c r="M32" s="55" t="s">
        <v>2460</v>
      </c>
      <c r="N32" s="55" t="s">
        <v>2460</v>
      </c>
      <c r="O32" s="23">
        <v>17824.89471</v>
      </c>
      <c r="P32" s="55" t="s">
        <v>2460</v>
      </c>
      <c r="Q32" s="20">
        <v>0.146721743998</v>
      </c>
      <c r="R32" s="62">
        <v>2.8119913481E-2</v>
      </c>
    </row>
    <row r="33" spans="2:18" ht="12.75" customHeight="1" x14ac:dyDescent="0.2">
      <c r="B33" s="58" t="s">
        <v>191</v>
      </c>
      <c r="C33" s="55" t="s">
        <v>2460</v>
      </c>
      <c r="D33" s="55" t="s">
        <v>2460</v>
      </c>
      <c r="E33" s="55" t="s">
        <v>2460</v>
      </c>
      <c r="F33" s="55" t="s">
        <v>2460</v>
      </c>
      <c r="G33" s="55" t="s">
        <v>2460</v>
      </c>
      <c r="H33" s="23">
        <v>1.046000004016</v>
      </c>
      <c r="I33" s="55" t="s">
        <v>2460</v>
      </c>
      <c r="J33" s="55" t="s">
        <v>2460</v>
      </c>
      <c r="K33" s="55" t="s">
        <v>2460</v>
      </c>
      <c r="L33" s="55" t="s">
        <v>2460</v>
      </c>
      <c r="M33" s="55" t="s">
        <v>2460</v>
      </c>
      <c r="N33" s="55" t="s">
        <v>2460</v>
      </c>
      <c r="O33" s="23">
        <v>434.08415000000002</v>
      </c>
      <c r="P33" s="55" t="s">
        <v>2460</v>
      </c>
      <c r="Q33" s="20">
        <v>3.5730692700000001E-3</v>
      </c>
      <c r="R33" s="62">
        <v>6.8479555900000002E-4</v>
      </c>
    </row>
    <row r="34" spans="2:18" ht="12.75" customHeight="1" x14ac:dyDescent="0.2">
      <c r="B34" s="59" t="s">
        <v>192</v>
      </c>
      <c r="C34" s="14" t="s">
        <v>193</v>
      </c>
      <c r="D34" s="14" t="s">
        <v>194</v>
      </c>
      <c r="E34" s="14" t="s">
        <v>195</v>
      </c>
      <c r="F34" s="14" t="s">
        <v>196</v>
      </c>
      <c r="G34" s="55" t="s">
        <v>2460</v>
      </c>
      <c r="H34" s="24">
        <v>6.2759999999999998</v>
      </c>
      <c r="I34" s="14" t="s">
        <v>50</v>
      </c>
      <c r="J34" s="13">
        <v>6.5000000000000002E-2</v>
      </c>
      <c r="K34" s="13">
        <v>5.2760000000000001E-2</v>
      </c>
      <c r="L34" s="24">
        <v>110000</v>
      </c>
      <c r="M34" s="24">
        <v>108.80119999999999</v>
      </c>
      <c r="N34" s="24">
        <v>0</v>
      </c>
      <c r="O34" s="24">
        <v>434.08415000000002</v>
      </c>
      <c r="P34" s="13">
        <v>7.3333333333333304E-5</v>
      </c>
      <c r="Q34" s="13">
        <v>3.5730692700000001E-3</v>
      </c>
      <c r="R34" s="63">
        <v>6.8479555900000002E-4</v>
      </c>
    </row>
    <row r="35" spans="2:18" ht="12.75" customHeight="1" x14ac:dyDescent="0.2">
      <c r="B35" s="58" t="s">
        <v>197</v>
      </c>
      <c r="C35" s="55" t="s">
        <v>2460</v>
      </c>
      <c r="D35" s="55" t="s">
        <v>2460</v>
      </c>
      <c r="E35" s="55" t="s">
        <v>2460</v>
      </c>
      <c r="F35" s="55" t="s">
        <v>2460</v>
      </c>
      <c r="G35" s="55" t="s">
        <v>2460</v>
      </c>
      <c r="H35" s="23">
        <v>7.4237218571999997E-2</v>
      </c>
      <c r="I35" s="55" t="s">
        <v>2460</v>
      </c>
      <c r="J35" s="55" t="s">
        <v>2460</v>
      </c>
      <c r="K35" s="55" t="s">
        <v>2460</v>
      </c>
      <c r="L35" s="55" t="s">
        <v>2460</v>
      </c>
      <c r="M35" s="55" t="s">
        <v>2460</v>
      </c>
      <c r="N35" s="55" t="s">
        <v>2460</v>
      </c>
      <c r="O35" s="23">
        <v>17390.810560000002</v>
      </c>
      <c r="P35" s="55" t="s">
        <v>2460</v>
      </c>
      <c r="Q35" s="20">
        <v>0.143148674728</v>
      </c>
      <c r="R35" s="62">
        <v>2.7435117921E-2</v>
      </c>
    </row>
    <row r="36" spans="2:18" ht="12.75" customHeight="1" x14ac:dyDescent="0.2">
      <c r="B36" s="59" t="s">
        <v>198</v>
      </c>
      <c r="C36" s="14" t="s">
        <v>199</v>
      </c>
      <c r="D36" s="14" t="s">
        <v>200</v>
      </c>
      <c r="E36" s="14" t="s">
        <v>201</v>
      </c>
      <c r="F36" s="14" t="s">
        <v>202</v>
      </c>
      <c r="G36" s="55" t="s">
        <v>2460</v>
      </c>
      <c r="H36" s="24">
        <v>6.6000000000000003E-2</v>
      </c>
      <c r="I36" s="14" t="s">
        <v>50</v>
      </c>
      <c r="J36" s="13">
        <v>0</v>
      </c>
      <c r="K36" s="13">
        <v>5.3589999999999999E-2</v>
      </c>
      <c r="L36" s="24">
        <v>300000</v>
      </c>
      <c r="M36" s="24">
        <v>99.634200000000007</v>
      </c>
      <c r="N36" s="24">
        <v>0</v>
      </c>
      <c r="O36" s="24">
        <v>1084.1197299999999</v>
      </c>
      <c r="P36" s="13">
        <v>1.2013070220399801E-6</v>
      </c>
      <c r="Q36" s="13">
        <v>8.9236957679999993E-3</v>
      </c>
      <c r="R36" s="63">
        <v>1.710268335E-3</v>
      </c>
    </row>
    <row r="37" spans="2:18" ht="12.75" customHeight="1" x14ac:dyDescent="0.2">
      <c r="B37" s="59" t="s">
        <v>203</v>
      </c>
      <c r="C37" s="14" t="s">
        <v>204</v>
      </c>
      <c r="D37" s="14" t="s">
        <v>205</v>
      </c>
      <c r="E37" s="14" t="s">
        <v>201</v>
      </c>
      <c r="F37" s="14" t="s">
        <v>202</v>
      </c>
      <c r="G37" s="55" t="s">
        <v>2460</v>
      </c>
      <c r="H37" s="24">
        <v>0.85</v>
      </c>
      <c r="I37" s="14" t="s">
        <v>50</v>
      </c>
      <c r="J37" s="13">
        <v>0</v>
      </c>
      <c r="K37" s="13">
        <v>4.8149999999999998E-2</v>
      </c>
      <c r="L37" s="24">
        <v>1400000</v>
      </c>
      <c r="M37" s="24">
        <v>96.130099999999999</v>
      </c>
      <c r="N37" s="24">
        <v>0</v>
      </c>
      <c r="O37" s="24">
        <v>4881.2942199999998</v>
      </c>
      <c r="P37" s="13">
        <v>2.86902883373978E-5</v>
      </c>
      <c r="Q37" s="13">
        <v>4.0179311719000001E-2</v>
      </c>
      <c r="R37" s="63">
        <v>7.7005543860000003E-3</v>
      </c>
    </row>
    <row r="38" spans="2:18" ht="12.75" customHeight="1" thickBot="1" x14ac:dyDescent="0.25">
      <c r="B38" s="59" t="s">
        <v>206</v>
      </c>
      <c r="C38" s="14" t="s">
        <v>207</v>
      </c>
      <c r="D38" s="14" t="s">
        <v>208</v>
      </c>
      <c r="E38" s="14" t="s">
        <v>209</v>
      </c>
      <c r="F38" s="14" t="s">
        <v>196</v>
      </c>
      <c r="G38" s="55" t="s">
        <v>2460</v>
      </c>
      <c r="H38" s="24">
        <v>0.7</v>
      </c>
      <c r="I38" s="14" t="s">
        <v>50</v>
      </c>
      <c r="J38" s="13">
        <v>3.7499999999999999E-3</v>
      </c>
      <c r="K38" s="13">
        <v>4.9950000000000001E-2</v>
      </c>
      <c r="L38" s="24">
        <v>1012000</v>
      </c>
      <c r="M38" s="24">
        <v>96.969700000000003</v>
      </c>
      <c r="N38" s="24">
        <v>0</v>
      </c>
      <c r="O38" s="24">
        <v>3559.2961100000002</v>
      </c>
      <c r="P38" s="13">
        <v>1.57691348790825E-5</v>
      </c>
      <c r="Q38" s="13">
        <v>2.9297571804E-2</v>
      </c>
      <c r="R38" s="63">
        <v>5.6150176639999999E-3</v>
      </c>
    </row>
    <row r="39" spans="2:18" ht="12.75" customHeight="1" x14ac:dyDescent="0.2">
      <c r="B39" s="73" t="s">
        <v>210</v>
      </c>
      <c r="C39" s="74" t="s">
        <v>211</v>
      </c>
      <c r="D39" s="74" t="s">
        <v>212</v>
      </c>
      <c r="E39" s="74" t="s">
        <v>209</v>
      </c>
      <c r="F39" s="74" t="s">
        <v>196</v>
      </c>
      <c r="G39" s="70" t="s">
        <v>2460</v>
      </c>
      <c r="H39" s="75">
        <v>0.65500000000000003</v>
      </c>
      <c r="I39" s="74" t="s">
        <v>50</v>
      </c>
      <c r="J39" s="76">
        <v>1.8749999999999999E-2</v>
      </c>
      <c r="K39" s="76">
        <v>5.0849999999999999E-2</v>
      </c>
      <c r="L39" s="75">
        <v>2200000</v>
      </c>
      <c r="M39" s="75">
        <v>98.580100000000002</v>
      </c>
      <c r="N39" s="75">
        <v>0</v>
      </c>
      <c r="O39" s="75">
        <v>7866.1004999999996</v>
      </c>
      <c r="P39" s="76">
        <v>7.6182561119191107E-5</v>
      </c>
      <c r="Q39" s="76">
        <v>6.4748095436000005E-2</v>
      </c>
      <c r="R39" s="77">
        <v>1.2409277535000001E-2</v>
      </c>
    </row>
    <row r="40" spans="2:18" ht="12.75" hidden="1" customHeight="1" x14ac:dyDescent="0.2"/>
    <row r="41" spans="2:18" ht="12.75" hidden="1" customHeight="1" x14ac:dyDescent="0.2"/>
    <row r="42" spans="2:18" ht="12.75" hidden="1" customHeight="1" x14ac:dyDescent="0.2"/>
    <row r="43" spans="2:18" ht="12.75" hidden="1" customHeight="1" x14ac:dyDescent="0.2"/>
    <row r="44" spans="2:18" ht="12.75" hidden="1" customHeight="1" x14ac:dyDescent="0.2"/>
    <row r="45" spans="2:18" ht="12.75" hidden="1" customHeight="1" x14ac:dyDescent="0.2"/>
    <row r="46" spans="2:18" ht="12.75" hidden="1" customHeight="1" x14ac:dyDescent="0.2"/>
    <row r="47" spans="2:18" ht="12.75" hidden="1" customHeight="1" x14ac:dyDescent="0.2"/>
    <row r="48" spans="2:1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1:P19"/>
  <sheetViews>
    <sheetView rightToLeft="1" workbookViewId="0"/>
  </sheetViews>
  <sheetFormatPr defaultRowHeight="12.75" customHeight="1" x14ac:dyDescent="0.2"/>
  <cols>
    <col min="2" max="2" width="44.140625" bestFit="1" customWidth="1"/>
    <col min="3" max="3" width="41.5703125" bestFit="1" customWidth="1"/>
    <col min="4" max="4" width="13.7109375" bestFit="1" customWidth="1"/>
    <col min="5" max="5" width="7.42578125" bestFit="1" customWidth="1"/>
    <col min="6" max="6" width="12.42578125" bestFit="1" customWidth="1"/>
    <col min="7" max="7" width="17.5703125" bestFit="1" customWidth="1"/>
    <col min="8" max="8" width="8.7109375" bestFit="1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12957</v>
      </c>
    </row>
    <row r="6" spans="2:16" ht="12.75" customHeight="1" x14ac:dyDescent="0.2">
      <c r="B6" s="46" t="s">
        <v>2329</v>
      </c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8"/>
    </row>
    <row r="7" spans="2:16" ht="12.75" customHeight="1" x14ac:dyDescent="0.2">
      <c r="B7" s="52" t="s">
        <v>2330</v>
      </c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1"/>
    </row>
    <row r="8" spans="2:16" ht="12.75" customHeight="1" x14ac:dyDescent="0.2">
      <c r="B8" s="4" t="s">
        <v>71</v>
      </c>
      <c r="C8" s="4" t="s">
        <v>72</v>
      </c>
      <c r="D8" s="4" t="s">
        <v>216</v>
      </c>
      <c r="E8" s="4" t="s">
        <v>74</v>
      </c>
      <c r="F8" s="4" t="s">
        <v>75</v>
      </c>
      <c r="G8" s="4" t="s">
        <v>137</v>
      </c>
      <c r="H8" s="4" t="s">
        <v>138</v>
      </c>
      <c r="I8" s="4" t="s">
        <v>76</v>
      </c>
      <c r="J8" s="4" t="s">
        <v>77</v>
      </c>
      <c r="K8" s="4" t="s">
        <v>2309</v>
      </c>
      <c r="L8" s="4" t="s">
        <v>139</v>
      </c>
      <c r="M8" s="4" t="s">
        <v>2310</v>
      </c>
      <c r="N8" s="4" t="s">
        <v>142</v>
      </c>
      <c r="O8" s="4" t="s">
        <v>80</v>
      </c>
      <c r="P8" s="4" t="s">
        <v>218</v>
      </c>
    </row>
    <row r="9" spans="2:16" ht="12.75" customHeight="1" x14ac:dyDescent="0.2">
      <c r="B9" s="5"/>
      <c r="C9" s="5"/>
      <c r="D9" s="5"/>
      <c r="E9" s="5"/>
      <c r="F9" s="5"/>
      <c r="G9" s="6" t="s">
        <v>144</v>
      </c>
      <c r="H9" s="6" t="s">
        <v>145</v>
      </c>
      <c r="I9" s="5"/>
      <c r="J9" s="6" t="s">
        <v>12</v>
      </c>
      <c r="K9" s="6" t="s">
        <v>12</v>
      </c>
      <c r="L9" s="6" t="s">
        <v>146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</row>
    <row r="11" spans="2:16" ht="12.75" customHeight="1" x14ac:dyDescent="0.2">
      <c r="B11" s="18" t="s">
        <v>2331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2332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2333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2334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2335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2336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2:16" ht="12.75" customHeight="1" x14ac:dyDescent="0.2">
      <c r="B17" s="18" t="s">
        <v>2337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</row>
    <row r="18" spans="2:16" ht="12.75" customHeight="1" x14ac:dyDescent="0.2">
      <c r="B18" s="18" t="s">
        <v>2338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  <row r="19" spans="2:16" ht="12.75" customHeight="1" x14ac:dyDescent="0.2">
      <c r="B19" s="18" t="s">
        <v>2339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</row>
  </sheetData>
  <mergeCells count="2">
    <mergeCell ref="B6:P6"/>
    <mergeCell ref="B7:P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000"/>
  <sheetViews>
    <sheetView rightToLeft="1" topLeftCell="O1" workbookViewId="0">
      <selection activeCell="U1" sqref="U1:XFD1048576"/>
    </sheetView>
  </sheetViews>
  <sheetFormatPr defaultColWidth="0" defaultRowHeight="12.75" customHeight="1" zeroHeight="1" x14ac:dyDescent="0.2"/>
  <cols>
    <col min="1" max="1" width="9.140625" customWidth="1"/>
    <col min="2" max="2" width="36.5703125" bestFit="1" customWidth="1"/>
    <col min="3" max="3" width="41.5703125" bestFit="1" customWidth="1"/>
    <col min="4" max="4" width="15" bestFit="1" customWidth="1"/>
    <col min="5" max="5" width="13.7109375" bestFit="1" customWidth="1"/>
    <col min="6" max="6" width="16.28515625" bestFit="1" customWidth="1"/>
    <col min="7" max="7" width="20.140625" bestFit="1" customWidth="1"/>
    <col min="8" max="8" width="10.85546875" customWidth="1"/>
    <col min="9" max="9" width="12.42578125" bestFit="1" customWidth="1"/>
    <col min="10" max="10" width="17.5703125" bestFit="1" customWidth="1"/>
    <col min="11" max="11" width="10.85546875" customWidth="1"/>
    <col min="12" max="12" width="13.7109375" bestFit="1" customWidth="1"/>
    <col min="13" max="13" width="15" bestFit="1" customWidth="1"/>
    <col min="14" max="14" width="18.85546875" bestFit="1" customWidth="1"/>
    <col min="15" max="15" width="12.42578125" bestFit="1" customWidth="1"/>
    <col min="16" max="16" width="12" customWidth="1"/>
    <col min="17" max="17" width="13.7109375" bestFit="1" customWidth="1"/>
    <col min="18" max="18" width="29" bestFit="1" customWidth="1"/>
    <col min="19" max="19" width="34" bestFit="1" customWidth="1"/>
    <col min="20" max="20" width="30.140625" bestFit="1" customWidth="1"/>
    <col min="53" max="16384" width="9.140625" hidden="1"/>
  </cols>
  <sheetData>
    <row r="1" spans="2:20" ht="12.75" customHeight="1" x14ac:dyDescent="0.2">
      <c r="B1" s="1" t="s">
        <v>69</v>
      </c>
      <c r="C1" s="1" t="s">
        <v>1</v>
      </c>
    </row>
    <row r="2" spans="2:20" ht="12.75" customHeight="1" x14ac:dyDescent="0.2">
      <c r="B2" s="1" t="s">
        <v>2</v>
      </c>
      <c r="C2" s="1" t="s">
        <v>3</v>
      </c>
    </row>
    <row r="3" spans="2:20" ht="12.75" customHeight="1" x14ac:dyDescent="0.2">
      <c r="B3" s="1" t="s">
        <v>4</v>
      </c>
      <c r="C3" s="1" t="s">
        <v>5</v>
      </c>
    </row>
    <row r="4" spans="2:20" ht="12.75" customHeight="1" x14ac:dyDescent="0.2">
      <c r="B4" s="1" t="s">
        <v>6</v>
      </c>
      <c r="C4" s="2">
        <v>12957</v>
      </c>
    </row>
    <row r="5" spans="2:20" ht="12.75" customHeight="1" x14ac:dyDescent="0.2"/>
    <row r="6" spans="2:20" ht="12.75" customHeight="1" thickBot="1" x14ac:dyDescent="0.25">
      <c r="B6" s="64" t="s">
        <v>213</v>
      </c>
      <c r="C6" s="66" t="s">
        <v>2460</v>
      </c>
      <c r="D6" s="66" t="s">
        <v>2461</v>
      </c>
      <c r="E6" s="66" t="s">
        <v>2462</v>
      </c>
      <c r="F6" s="66" t="s">
        <v>2463</v>
      </c>
      <c r="G6" s="66" t="s">
        <v>2464</v>
      </c>
      <c r="H6" s="66" t="s">
        <v>2465</v>
      </c>
      <c r="I6" s="66" t="s">
        <v>2466</v>
      </c>
      <c r="J6" s="66" t="s">
        <v>2467</v>
      </c>
      <c r="K6" s="66" t="s">
        <v>2468</v>
      </c>
      <c r="L6" s="66" t="s">
        <v>2469</v>
      </c>
      <c r="M6" s="66" t="s">
        <v>2470</v>
      </c>
      <c r="N6" s="66" t="s">
        <v>2471</v>
      </c>
      <c r="O6" s="66" t="s">
        <v>2472</v>
      </c>
      <c r="P6" s="66" t="s">
        <v>2473</v>
      </c>
      <c r="Q6" s="66" t="s">
        <v>2474</v>
      </c>
      <c r="R6" s="66" t="s">
        <v>2475</v>
      </c>
      <c r="S6" s="66" t="s">
        <v>2476</v>
      </c>
      <c r="T6" s="66" t="s">
        <v>2477</v>
      </c>
    </row>
    <row r="7" spans="2:20" ht="12.75" customHeight="1" thickBot="1" x14ac:dyDescent="0.25">
      <c r="B7" s="72" t="s">
        <v>214</v>
      </c>
      <c r="C7" s="78" t="s">
        <v>2460</v>
      </c>
      <c r="D7" s="78" t="s">
        <v>2460</v>
      </c>
      <c r="E7" s="78" t="s">
        <v>2460</v>
      </c>
      <c r="F7" s="78" t="s">
        <v>2460</v>
      </c>
      <c r="G7" s="78" t="s">
        <v>2460</v>
      </c>
      <c r="H7" s="78" t="s">
        <v>2460</v>
      </c>
      <c r="I7" s="78" t="s">
        <v>2460</v>
      </c>
      <c r="J7" s="78" t="s">
        <v>2460</v>
      </c>
      <c r="K7" s="78" t="s">
        <v>2460</v>
      </c>
      <c r="L7" s="78" t="s">
        <v>2460</v>
      </c>
      <c r="M7" s="78" t="s">
        <v>2460</v>
      </c>
      <c r="N7" s="78" t="s">
        <v>2460</v>
      </c>
      <c r="O7" s="78" t="s">
        <v>2460</v>
      </c>
      <c r="P7" s="78" t="s">
        <v>2460</v>
      </c>
      <c r="Q7" s="78" t="s">
        <v>2460</v>
      </c>
      <c r="R7" s="78" t="s">
        <v>2460</v>
      </c>
      <c r="S7" s="78" t="s">
        <v>2460</v>
      </c>
      <c r="T7" s="78" t="s">
        <v>2460</v>
      </c>
    </row>
    <row r="8" spans="2:20" ht="12.75" customHeight="1" x14ac:dyDescent="0.2">
      <c r="B8" s="57" t="s">
        <v>71</v>
      </c>
      <c r="C8" s="4" t="s">
        <v>72</v>
      </c>
      <c r="D8" s="4" t="s">
        <v>136</v>
      </c>
      <c r="E8" s="4" t="s">
        <v>215</v>
      </c>
      <c r="F8" s="4" t="s">
        <v>73</v>
      </c>
      <c r="G8" s="4" t="s">
        <v>216</v>
      </c>
      <c r="H8" s="4" t="s">
        <v>74</v>
      </c>
      <c r="I8" s="4" t="s">
        <v>75</v>
      </c>
      <c r="J8" s="4" t="s">
        <v>137</v>
      </c>
      <c r="K8" s="4" t="s">
        <v>138</v>
      </c>
      <c r="L8" s="4" t="s">
        <v>76</v>
      </c>
      <c r="M8" s="4" t="s">
        <v>217</v>
      </c>
      <c r="N8" s="4" t="s">
        <v>78</v>
      </c>
      <c r="O8" s="4" t="s">
        <v>139</v>
      </c>
      <c r="P8" s="4" t="s">
        <v>140</v>
      </c>
      <c r="Q8" s="4" t="s">
        <v>79</v>
      </c>
      <c r="R8" s="4" t="s">
        <v>142</v>
      </c>
      <c r="S8" s="4" t="s">
        <v>80</v>
      </c>
      <c r="T8" s="60" t="s">
        <v>218</v>
      </c>
    </row>
    <row r="9" spans="2:20" ht="12.75" customHeight="1" x14ac:dyDescent="0.2">
      <c r="B9" s="68" t="s">
        <v>2460</v>
      </c>
      <c r="C9" s="54" t="s">
        <v>2460</v>
      </c>
      <c r="D9" s="54" t="s">
        <v>2460</v>
      </c>
      <c r="E9" s="54" t="s">
        <v>2460</v>
      </c>
      <c r="F9" s="54" t="s">
        <v>2460</v>
      </c>
      <c r="G9" s="54" t="s">
        <v>2460</v>
      </c>
      <c r="H9" s="54" t="s">
        <v>2460</v>
      </c>
      <c r="I9" s="54" t="s">
        <v>2460</v>
      </c>
      <c r="J9" s="6" t="s">
        <v>144</v>
      </c>
      <c r="K9" s="6" t="s">
        <v>145</v>
      </c>
      <c r="L9" s="54" t="s">
        <v>2460</v>
      </c>
      <c r="M9" s="6" t="s">
        <v>12</v>
      </c>
      <c r="N9" s="6" t="s">
        <v>12</v>
      </c>
      <c r="O9" s="6" t="s">
        <v>146</v>
      </c>
      <c r="P9" s="6" t="s">
        <v>147</v>
      </c>
      <c r="Q9" s="6" t="s">
        <v>11</v>
      </c>
      <c r="R9" s="6" t="s">
        <v>12</v>
      </c>
      <c r="S9" s="6" t="s">
        <v>12</v>
      </c>
      <c r="T9" s="61" t="s">
        <v>12</v>
      </c>
    </row>
    <row r="10" spans="2:20" ht="12.75" customHeight="1" x14ac:dyDescent="0.2">
      <c r="B10" s="68" t="s">
        <v>2460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  <c r="Q10" s="6" t="s">
        <v>152</v>
      </c>
      <c r="R10" s="6" t="s">
        <v>153</v>
      </c>
      <c r="S10" s="6" t="s">
        <v>219</v>
      </c>
      <c r="T10" s="61" t="s">
        <v>220</v>
      </c>
    </row>
    <row r="11" spans="2:20" ht="12.75" customHeight="1" x14ac:dyDescent="0.2">
      <c r="B11" s="58" t="s">
        <v>221</v>
      </c>
      <c r="C11" s="55" t="s">
        <v>2460</v>
      </c>
      <c r="D11" s="55" t="s">
        <v>2460</v>
      </c>
      <c r="E11" s="55" t="s">
        <v>2460</v>
      </c>
      <c r="F11" s="55" t="s">
        <v>2460</v>
      </c>
      <c r="G11" s="55" t="s">
        <v>2460</v>
      </c>
      <c r="H11" s="55" t="s">
        <v>2460</v>
      </c>
      <c r="I11" s="55" t="s">
        <v>2460</v>
      </c>
      <c r="J11" s="55" t="s">
        <v>2460</v>
      </c>
      <c r="K11" s="23">
        <v>0.46</v>
      </c>
      <c r="L11" s="55" t="s">
        <v>2460</v>
      </c>
      <c r="M11" s="55" t="s">
        <v>2460</v>
      </c>
      <c r="N11" s="55" t="s">
        <v>2460</v>
      </c>
      <c r="O11" s="55" t="s">
        <v>2460</v>
      </c>
      <c r="P11" s="55" t="s">
        <v>2460</v>
      </c>
      <c r="Q11" s="23">
        <v>405.85151999999999</v>
      </c>
      <c r="R11" s="55" t="s">
        <v>2460</v>
      </c>
      <c r="S11" s="20">
        <v>1</v>
      </c>
      <c r="T11" s="62">
        <v>6.4025677600000001E-4</v>
      </c>
    </row>
    <row r="12" spans="2:20" ht="12.75" customHeight="1" x14ac:dyDescent="0.2">
      <c r="B12" s="58" t="s">
        <v>222</v>
      </c>
      <c r="C12" s="55" t="s">
        <v>2460</v>
      </c>
      <c r="D12" s="55" t="s">
        <v>2460</v>
      </c>
      <c r="E12" s="55" t="s">
        <v>2460</v>
      </c>
      <c r="F12" s="55" t="s">
        <v>2460</v>
      </c>
      <c r="G12" s="55" t="s">
        <v>2460</v>
      </c>
      <c r="H12" s="55" t="s">
        <v>2460</v>
      </c>
      <c r="I12" s="55" t="s">
        <v>2460</v>
      </c>
      <c r="J12" s="55" t="s">
        <v>2460</v>
      </c>
      <c r="K12" s="23">
        <v>0.46</v>
      </c>
      <c r="L12" s="55" t="s">
        <v>2460</v>
      </c>
      <c r="M12" s="55" t="s">
        <v>2460</v>
      </c>
      <c r="N12" s="55" t="s">
        <v>2460</v>
      </c>
      <c r="O12" s="55" t="s">
        <v>2460</v>
      </c>
      <c r="P12" s="55" t="s">
        <v>2460</v>
      </c>
      <c r="Q12" s="23">
        <v>405.85151999999999</v>
      </c>
      <c r="R12" s="55" t="s">
        <v>2460</v>
      </c>
      <c r="S12" s="20">
        <v>1</v>
      </c>
      <c r="T12" s="62">
        <v>6.4025677600000001E-4</v>
      </c>
    </row>
    <row r="13" spans="2:20" ht="12.75" customHeight="1" x14ac:dyDescent="0.2">
      <c r="B13" s="58" t="s">
        <v>223</v>
      </c>
      <c r="C13" s="55" t="s">
        <v>2460</v>
      </c>
      <c r="D13" s="55" t="s">
        <v>2460</v>
      </c>
      <c r="E13" s="55" t="s">
        <v>2460</v>
      </c>
      <c r="F13" s="55" t="s">
        <v>2460</v>
      </c>
      <c r="G13" s="55" t="s">
        <v>2460</v>
      </c>
      <c r="H13" s="55" t="s">
        <v>2460</v>
      </c>
      <c r="I13" s="55" t="s">
        <v>2460</v>
      </c>
      <c r="J13" s="55" t="s">
        <v>2460</v>
      </c>
      <c r="K13" s="55" t="s">
        <v>2460</v>
      </c>
      <c r="L13" s="55" t="s">
        <v>2460</v>
      </c>
      <c r="M13" s="55" t="s">
        <v>2460</v>
      </c>
      <c r="N13" s="55" t="s">
        <v>2460</v>
      </c>
      <c r="O13" s="55" t="s">
        <v>2460</v>
      </c>
      <c r="P13" s="55" t="s">
        <v>2460</v>
      </c>
      <c r="Q13" s="55" t="s">
        <v>2460</v>
      </c>
      <c r="R13" s="55" t="s">
        <v>2460</v>
      </c>
      <c r="S13" s="55" t="s">
        <v>2460</v>
      </c>
      <c r="T13" s="69" t="s">
        <v>2460</v>
      </c>
    </row>
    <row r="14" spans="2:20" ht="12.75" customHeight="1" x14ac:dyDescent="0.2">
      <c r="B14" s="58" t="s">
        <v>224</v>
      </c>
      <c r="C14" s="55" t="s">
        <v>2460</v>
      </c>
      <c r="D14" s="55" t="s">
        <v>2460</v>
      </c>
      <c r="E14" s="55" t="s">
        <v>2460</v>
      </c>
      <c r="F14" s="55" t="s">
        <v>2460</v>
      </c>
      <c r="G14" s="55" t="s">
        <v>2460</v>
      </c>
      <c r="H14" s="55" t="s">
        <v>2460</v>
      </c>
      <c r="I14" s="55" t="s">
        <v>2460</v>
      </c>
      <c r="J14" s="55" t="s">
        <v>2460</v>
      </c>
      <c r="K14" s="23">
        <v>0.46</v>
      </c>
      <c r="L14" s="55" t="s">
        <v>2460</v>
      </c>
      <c r="M14" s="55" t="s">
        <v>2460</v>
      </c>
      <c r="N14" s="55" t="s">
        <v>2460</v>
      </c>
      <c r="O14" s="55" t="s">
        <v>2460</v>
      </c>
      <c r="P14" s="55" t="s">
        <v>2460</v>
      </c>
      <c r="Q14" s="23">
        <v>405.85151999999999</v>
      </c>
      <c r="R14" s="55" t="s">
        <v>2460</v>
      </c>
      <c r="S14" s="20">
        <v>1</v>
      </c>
      <c r="T14" s="62">
        <v>6.4025677600000001E-4</v>
      </c>
    </row>
    <row r="15" spans="2:20" ht="12.75" customHeight="1" x14ac:dyDescent="0.2">
      <c r="B15" s="59" t="s">
        <v>225</v>
      </c>
      <c r="C15" s="14" t="s">
        <v>226</v>
      </c>
      <c r="D15" s="14" t="s">
        <v>160</v>
      </c>
      <c r="E15" s="14" t="s">
        <v>227</v>
      </c>
      <c r="F15" s="22">
        <v>513257873</v>
      </c>
      <c r="G15" s="14" t="s">
        <v>228</v>
      </c>
      <c r="H15" s="14" t="s">
        <v>229</v>
      </c>
      <c r="I15" s="14" t="s">
        <v>230</v>
      </c>
      <c r="J15" s="55" t="s">
        <v>2460</v>
      </c>
      <c r="K15" s="25">
        <v>0.46</v>
      </c>
      <c r="L15" s="14" t="s">
        <v>49</v>
      </c>
      <c r="M15" s="13">
        <v>5.9499999999999997E-2</v>
      </c>
      <c r="N15" s="13">
        <v>6.2700000000000006E-2</v>
      </c>
      <c r="O15" s="24">
        <v>39400</v>
      </c>
      <c r="P15" s="26">
        <v>1030.08</v>
      </c>
      <c r="Q15" s="24">
        <v>405.85151999999999</v>
      </c>
      <c r="R15" s="13">
        <v>2.6266666660000001E-3</v>
      </c>
      <c r="S15" s="13">
        <v>1</v>
      </c>
      <c r="T15" s="63">
        <v>6.4025677600000001E-4</v>
      </c>
    </row>
    <row r="16" spans="2:20" ht="12.75" customHeight="1" x14ac:dyDescent="0.2">
      <c r="B16" s="58" t="s">
        <v>231</v>
      </c>
      <c r="C16" s="55" t="s">
        <v>2460</v>
      </c>
      <c r="D16" s="55" t="s">
        <v>2460</v>
      </c>
      <c r="E16" s="55" t="s">
        <v>2460</v>
      </c>
      <c r="F16" s="55" t="s">
        <v>2460</v>
      </c>
      <c r="G16" s="55" t="s">
        <v>2460</v>
      </c>
      <c r="H16" s="55" t="s">
        <v>2460</v>
      </c>
      <c r="I16" s="55" t="s">
        <v>2460</v>
      </c>
      <c r="J16" s="55" t="s">
        <v>2460</v>
      </c>
      <c r="K16" s="55" t="s">
        <v>2460</v>
      </c>
      <c r="L16" s="55" t="s">
        <v>2460</v>
      </c>
      <c r="M16" s="55" t="s">
        <v>2460</v>
      </c>
      <c r="N16" s="55" t="s">
        <v>2460</v>
      </c>
      <c r="O16" s="55" t="s">
        <v>2460</v>
      </c>
      <c r="P16" s="55" t="s">
        <v>2460</v>
      </c>
      <c r="Q16" s="55" t="s">
        <v>2460</v>
      </c>
      <c r="R16" s="55" t="s">
        <v>2460</v>
      </c>
      <c r="S16" s="55" t="s">
        <v>2460</v>
      </c>
      <c r="T16" s="69" t="s">
        <v>2460</v>
      </c>
    </row>
    <row r="17" spans="2:20" ht="12.75" customHeight="1" x14ac:dyDescent="0.2">
      <c r="B17" s="58" t="s">
        <v>232</v>
      </c>
      <c r="C17" s="55" t="s">
        <v>2460</v>
      </c>
      <c r="D17" s="55" t="s">
        <v>2460</v>
      </c>
      <c r="E17" s="55" t="s">
        <v>2460</v>
      </c>
      <c r="F17" s="55" t="s">
        <v>2460</v>
      </c>
      <c r="G17" s="55" t="s">
        <v>2460</v>
      </c>
      <c r="H17" s="55" t="s">
        <v>2460</v>
      </c>
      <c r="I17" s="55" t="s">
        <v>2460</v>
      </c>
      <c r="J17" s="55" t="s">
        <v>2460</v>
      </c>
      <c r="K17" s="55" t="s">
        <v>2460</v>
      </c>
      <c r="L17" s="55" t="s">
        <v>2460</v>
      </c>
      <c r="M17" s="55" t="s">
        <v>2460</v>
      </c>
      <c r="N17" s="55" t="s">
        <v>2460</v>
      </c>
      <c r="O17" s="55" t="s">
        <v>2460</v>
      </c>
      <c r="P17" s="55" t="s">
        <v>2460</v>
      </c>
      <c r="Q17" s="55" t="s">
        <v>2460</v>
      </c>
      <c r="R17" s="55" t="s">
        <v>2460</v>
      </c>
      <c r="S17" s="55" t="s">
        <v>2460</v>
      </c>
      <c r="T17" s="69" t="s">
        <v>2460</v>
      </c>
    </row>
    <row r="18" spans="2:20" ht="12.75" customHeight="1" thickBot="1" x14ac:dyDescent="0.25">
      <c r="B18" s="58" t="s">
        <v>233</v>
      </c>
      <c r="C18" s="55" t="s">
        <v>2460</v>
      </c>
      <c r="D18" s="55" t="s">
        <v>2460</v>
      </c>
      <c r="E18" s="55" t="s">
        <v>2460</v>
      </c>
      <c r="F18" s="55" t="s">
        <v>2460</v>
      </c>
      <c r="G18" s="55" t="s">
        <v>2460</v>
      </c>
      <c r="H18" s="55" t="s">
        <v>2460</v>
      </c>
      <c r="I18" s="55" t="s">
        <v>2460</v>
      </c>
      <c r="J18" s="55" t="s">
        <v>2460</v>
      </c>
      <c r="K18" s="55" t="s">
        <v>2460</v>
      </c>
      <c r="L18" s="55" t="s">
        <v>2460</v>
      </c>
      <c r="M18" s="55" t="s">
        <v>2460</v>
      </c>
      <c r="N18" s="55" t="s">
        <v>2460</v>
      </c>
      <c r="O18" s="55" t="s">
        <v>2460</v>
      </c>
      <c r="P18" s="55" t="s">
        <v>2460</v>
      </c>
      <c r="Q18" s="55" t="s">
        <v>2460</v>
      </c>
      <c r="R18" s="55" t="s">
        <v>2460</v>
      </c>
      <c r="S18" s="55" t="s">
        <v>2460</v>
      </c>
      <c r="T18" s="69" t="s">
        <v>2460</v>
      </c>
    </row>
    <row r="19" spans="2:20" ht="12.75" customHeight="1" x14ac:dyDescent="0.2">
      <c r="B19" s="65" t="s">
        <v>234</v>
      </c>
      <c r="C19" s="70" t="s">
        <v>2460</v>
      </c>
      <c r="D19" s="70" t="s">
        <v>2460</v>
      </c>
      <c r="E19" s="70" t="s">
        <v>2460</v>
      </c>
      <c r="F19" s="70" t="s">
        <v>2460</v>
      </c>
      <c r="G19" s="70" t="s">
        <v>2460</v>
      </c>
      <c r="H19" s="70" t="s">
        <v>2460</v>
      </c>
      <c r="I19" s="70" t="s">
        <v>2460</v>
      </c>
      <c r="J19" s="70" t="s">
        <v>2460</v>
      </c>
      <c r="K19" s="70" t="s">
        <v>2460</v>
      </c>
      <c r="L19" s="70" t="s">
        <v>2460</v>
      </c>
      <c r="M19" s="70" t="s">
        <v>2460</v>
      </c>
      <c r="N19" s="70" t="s">
        <v>2460</v>
      </c>
      <c r="O19" s="70" t="s">
        <v>2460</v>
      </c>
      <c r="P19" s="70" t="s">
        <v>2460</v>
      </c>
      <c r="Q19" s="70" t="s">
        <v>2460</v>
      </c>
      <c r="R19" s="70" t="s">
        <v>2460</v>
      </c>
      <c r="S19" s="70" t="s">
        <v>2460</v>
      </c>
      <c r="T19" s="71" t="s">
        <v>2460</v>
      </c>
    </row>
    <row r="20" spans="2:20" ht="12.75" hidden="1" customHeight="1" x14ac:dyDescent="0.2"/>
    <row r="21" spans="2:20" ht="12.75" hidden="1" customHeight="1" x14ac:dyDescent="0.2"/>
    <row r="22" spans="2:20" ht="12.75" hidden="1" customHeight="1" x14ac:dyDescent="0.2"/>
    <row r="23" spans="2:20" ht="12.75" hidden="1" customHeight="1" x14ac:dyDescent="0.2"/>
    <row r="24" spans="2:20" ht="12.75" hidden="1" customHeight="1" x14ac:dyDescent="0.2"/>
    <row r="25" spans="2:20" ht="12.75" hidden="1" customHeight="1" x14ac:dyDescent="0.2"/>
    <row r="26" spans="2:20" ht="12.75" hidden="1" customHeight="1" x14ac:dyDescent="0.2"/>
    <row r="27" spans="2:20" ht="12.75" hidden="1" customHeight="1" x14ac:dyDescent="0.2"/>
    <row r="28" spans="2:20" ht="12.75" hidden="1" customHeight="1" x14ac:dyDescent="0.2"/>
    <row r="29" spans="2:20" ht="12.75" hidden="1" customHeight="1" x14ac:dyDescent="0.2"/>
    <row r="30" spans="2:20" ht="12.75" hidden="1" customHeight="1" x14ac:dyDescent="0.2"/>
    <row r="31" spans="2:20" ht="12.75" hidden="1" customHeight="1" x14ac:dyDescent="0.2"/>
    <row r="32" spans="2:20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Z10000"/>
  <sheetViews>
    <sheetView rightToLeft="1" topLeftCell="O1" workbookViewId="0">
      <selection activeCell="V1" sqref="V1:XFD1048576"/>
    </sheetView>
  </sheetViews>
  <sheetFormatPr defaultColWidth="0" defaultRowHeight="12.75" customHeight="1" zeroHeight="1" x14ac:dyDescent="0.2"/>
  <cols>
    <col min="1" max="1" width="9.140625" customWidth="1"/>
    <col min="2" max="2" width="27.7109375" bestFit="1" customWidth="1"/>
    <col min="3" max="3" width="21.140625" customWidth="1"/>
    <col min="4" max="5" width="10.85546875" customWidth="1"/>
    <col min="6" max="6" width="11.7109375" bestFit="1" customWidth="1"/>
    <col min="7" max="7" width="21.140625" customWidth="1"/>
    <col min="8" max="9" width="10.85546875" customWidth="1"/>
    <col min="10" max="10" width="12.85546875" bestFit="1" customWidth="1"/>
    <col min="11" max="11" width="10.85546875" customWidth="1"/>
    <col min="12" max="12" width="13.28515625" bestFit="1" customWidth="1"/>
    <col min="13" max="13" width="12" customWidth="1"/>
    <col min="14" max="14" width="13.28515625" bestFit="1" customWidth="1"/>
    <col min="15" max="16" width="12" customWidth="1"/>
    <col min="17" max="17" width="17.7109375" bestFit="1" customWidth="1"/>
    <col min="18" max="18" width="12" customWidth="1"/>
    <col min="19" max="19" width="21.7109375" bestFit="1" customWidth="1"/>
    <col min="20" max="20" width="25.28515625" bestFit="1" customWidth="1"/>
    <col min="21" max="21" width="22.85546875" bestFit="1" customWidth="1"/>
    <col min="53" max="16384" width="9.140625" hidden="1"/>
  </cols>
  <sheetData>
    <row r="1" spans="2:21" ht="12.75" customHeight="1" x14ac:dyDescent="0.2">
      <c r="B1" s="1" t="s">
        <v>69</v>
      </c>
      <c r="C1" s="1" t="s">
        <v>1</v>
      </c>
    </row>
    <row r="2" spans="2:21" ht="12.75" customHeight="1" x14ac:dyDescent="0.2">
      <c r="B2" s="1" t="s">
        <v>2</v>
      </c>
      <c r="C2" s="1" t="s">
        <v>3</v>
      </c>
    </row>
    <row r="3" spans="2:21" ht="12.75" customHeight="1" x14ac:dyDescent="0.2">
      <c r="B3" s="1" t="s">
        <v>4</v>
      </c>
      <c r="C3" s="1" t="s">
        <v>5</v>
      </c>
    </row>
    <row r="4" spans="2:21" ht="12.75" customHeight="1" x14ac:dyDescent="0.2">
      <c r="B4" s="1" t="s">
        <v>6</v>
      </c>
      <c r="C4" s="2">
        <v>12957</v>
      </c>
    </row>
    <row r="5" spans="2:21" ht="12.75" customHeight="1" x14ac:dyDescent="0.2"/>
    <row r="6" spans="2:21" ht="12.75" customHeight="1" thickBot="1" x14ac:dyDescent="0.25">
      <c r="B6" s="64" t="s">
        <v>235</v>
      </c>
      <c r="C6" s="66" t="s">
        <v>2460</v>
      </c>
      <c r="D6" s="66" t="s">
        <v>2461</v>
      </c>
      <c r="E6" s="66" t="s">
        <v>2462</v>
      </c>
      <c r="F6" s="66" t="s">
        <v>2463</v>
      </c>
      <c r="G6" s="66" t="s">
        <v>2464</v>
      </c>
      <c r="H6" s="66" t="s">
        <v>2465</v>
      </c>
      <c r="I6" s="66" t="s">
        <v>2466</v>
      </c>
      <c r="J6" s="66" t="s">
        <v>2467</v>
      </c>
      <c r="K6" s="66" t="s">
        <v>2468</v>
      </c>
      <c r="L6" s="66" t="s">
        <v>2469</v>
      </c>
      <c r="M6" s="66" t="s">
        <v>2470</v>
      </c>
      <c r="N6" s="66" t="s">
        <v>2471</v>
      </c>
      <c r="O6" s="66" t="s">
        <v>2472</v>
      </c>
      <c r="P6" s="66" t="s">
        <v>2473</v>
      </c>
      <c r="Q6" s="66" t="s">
        <v>2474</v>
      </c>
      <c r="R6" s="66" t="s">
        <v>2475</v>
      </c>
      <c r="S6" s="66" t="s">
        <v>2476</v>
      </c>
      <c r="T6" s="66" t="s">
        <v>2477</v>
      </c>
      <c r="U6" s="66" t="s">
        <v>2478</v>
      </c>
    </row>
    <row r="7" spans="2:21" ht="12.75" customHeight="1" thickBot="1" x14ac:dyDescent="0.25">
      <c r="B7" s="72" t="s">
        <v>236</v>
      </c>
      <c r="C7" s="78" t="s">
        <v>2460</v>
      </c>
      <c r="D7" s="78" t="s">
        <v>2460</v>
      </c>
      <c r="E7" s="78" t="s">
        <v>2460</v>
      </c>
      <c r="F7" s="78" t="s">
        <v>2460</v>
      </c>
      <c r="G7" s="78" t="s">
        <v>2460</v>
      </c>
      <c r="H7" s="78" t="s">
        <v>2460</v>
      </c>
      <c r="I7" s="78" t="s">
        <v>2460</v>
      </c>
      <c r="J7" s="78" t="s">
        <v>2460</v>
      </c>
      <c r="K7" s="78" t="s">
        <v>2460</v>
      </c>
      <c r="L7" s="78" t="s">
        <v>2460</v>
      </c>
      <c r="M7" s="78" t="s">
        <v>2460</v>
      </c>
      <c r="N7" s="78" t="s">
        <v>2460</v>
      </c>
      <c r="O7" s="78" t="s">
        <v>2460</v>
      </c>
      <c r="P7" s="78" t="s">
        <v>2460</v>
      </c>
      <c r="Q7" s="78" t="s">
        <v>2460</v>
      </c>
      <c r="R7" s="78" t="s">
        <v>2460</v>
      </c>
      <c r="S7" s="78" t="s">
        <v>2460</v>
      </c>
      <c r="T7" s="78" t="s">
        <v>2460</v>
      </c>
      <c r="U7" s="78" t="s">
        <v>2460</v>
      </c>
    </row>
    <row r="8" spans="2:21" ht="12.75" customHeight="1" thickBot="1" x14ac:dyDescent="0.25">
      <c r="B8" s="57" t="s">
        <v>71</v>
      </c>
      <c r="C8" s="4" t="s">
        <v>72</v>
      </c>
      <c r="D8" s="4" t="s">
        <v>136</v>
      </c>
      <c r="E8" s="4" t="s">
        <v>215</v>
      </c>
      <c r="F8" s="4" t="s">
        <v>73</v>
      </c>
      <c r="G8" s="4" t="s">
        <v>216</v>
      </c>
      <c r="H8" s="4" t="s">
        <v>74</v>
      </c>
      <c r="I8" s="4" t="s">
        <v>75</v>
      </c>
      <c r="J8" s="4" t="s">
        <v>137</v>
      </c>
      <c r="K8" s="4" t="s">
        <v>138</v>
      </c>
      <c r="L8" s="4" t="s">
        <v>76</v>
      </c>
      <c r="M8" s="4" t="s">
        <v>77</v>
      </c>
      <c r="N8" s="4" t="s">
        <v>237</v>
      </c>
      <c r="O8" s="4" t="s">
        <v>139</v>
      </c>
      <c r="P8" s="4" t="s">
        <v>140</v>
      </c>
      <c r="Q8" s="4" t="s">
        <v>141</v>
      </c>
      <c r="R8" s="4" t="s">
        <v>79</v>
      </c>
      <c r="S8" s="4" t="s">
        <v>142</v>
      </c>
      <c r="T8" s="4" t="s">
        <v>80</v>
      </c>
      <c r="U8" s="60" t="s">
        <v>218</v>
      </c>
    </row>
    <row r="9" spans="2:21" ht="12.75" customHeight="1" thickBot="1" x14ac:dyDescent="0.25">
      <c r="B9" s="68" t="s">
        <v>2460</v>
      </c>
      <c r="C9" s="54" t="s">
        <v>2460</v>
      </c>
      <c r="D9" s="54" t="s">
        <v>2460</v>
      </c>
      <c r="E9" s="54" t="s">
        <v>2460</v>
      </c>
      <c r="F9" s="54" t="s">
        <v>2460</v>
      </c>
      <c r="G9" s="54" t="s">
        <v>2460</v>
      </c>
      <c r="H9" s="54" t="s">
        <v>2460</v>
      </c>
      <c r="I9" s="54" t="s">
        <v>2460</v>
      </c>
      <c r="J9" s="6" t="s">
        <v>144</v>
      </c>
      <c r="K9" s="6" t="s">
        <v>145</v>
      </c>
      <c r="L9" s="54" t="s">
        <v>2460</v>
      </c>
      <c r="M9" s="6" t="s">
        <v>12</v>
      </c>
      <c r="N9" s="6" t="s">
        <v>12</v>
      </c>
      <c r="O9" s="6" t="s">
        <v>146</v>
      </c>
      <c r="P9" s="6" t="s">
        <v>147</v>
      </c>
      <c r="Q9" s="6" t="s">
        <v>11</v>
      </c>
      <c r="R9" s="6" t="s">
        <v>11</v>
      </c>
      <c r="S9" s="6" t="s">
        <v>12</v>
      </c>
      <c r="T9" s="6" t="s">
        <v>12</v>
      </c>
      <c r="U9" s="61" t="s">
        <v>12</v>
      </c>
    </row>
    <row r="10" spans="2:21" ht="12.75" customHeight="1" thickBot="1" x14ac:dyDescent="0.25">
      <c r="B10" s="68" t="s">
        <v>2460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  <c r="Q10" s="6" t="s">
        <v>152</v>
      </c>
      <c r="R10" s="6" t="s">
        <v>153</v>
      </c>
      <c r="S10" s="6" t="s">
        <v>219</v>
      </c>
      <c r="T10" s="6" t="s">
        <v>220</v>
      </c>
      <c r="U10" s="61" t="s">
        <v>238</v>
      </c>
    </row>
    <row r="11" spans="2:21" ht="12.75" customHeight="1" thickBot="1" x14ac:dyDescent="0.25">
      <c r="B11" s="58" t="s">
        <v>239</v>
      </c>
      <c r="C11" s="55" t="s">
        <v>2460</v>
      </c>
      <c r="D11" s="55" t="s">
        <v>2460</v>
      </c>
      <c r="E11" s="55" t="s">
        <v>2460</v>
      </c>
      <c r="F11" s="55" t="s">
        <v>2460</v>
      </c>
      <c r="G11" s="55" t="s">
        <v>2460</v>
      </c>
      <c r="H11" s="55" t="s">
        <v>2460</v>
      </c>
      <c r="I11" s="55" t="s">
        <v>2460</v>
      </c>
      <c r="J11" s="55" t="s">
        <v>2460</v>
      </c>
      <c r="K11" s="23">
        <v>2.8584058269670001</v>
      </c>
      <c r="L11" s="55" t="s">
        <v>2460</v>
      </c>
      <c r="M11" s="55" t="s">
        <v>2460</v>
      </c>
      <c r="N11" s="55" t="s">
        <v>2460</v>
      </c>
      <c r="O11" s="55" t="s">
        <v>2460</v>
      </c>
      <c r="P11" s="55" t="s">
        <v>2460</v>
      </c>
      <c r="Q11" s="55" t="s">
        <v>2460</v>
      </c>
      <c r="R11" s="23">
        <f>+R12+R403</f>
        <v>240474.89406000002</v>
      </c>
      <c r="S11" s="55" t="s">
        <v>2460</v>
      </c>
      <c r="T11" s="20">
        <f t="shared" ref="T11:U11" si="0">+T12+T403</f>
        <v>1</v>
      </c>
      <c r="U11" s="62">
        <f t="shared" si="0"/>
        <v>0.37941757665376458</v>
      </c>
    </row>
    <row r="12" spans="2:21" ht="12.75" customHeight="1" thickBot="1" x14ac:dyDescent="0.25">
      <c r="B12" s="58" t="s">
        <v>240</v>
      </c>
      <c r="C12" s="55" t="s">
        <v>2460</v>
      </c>
      <c r="D12" s="55" t="s">
        <v>2460</v>
      </c>
      <c r="E12" s="55" t="s">
        <v>2460</v>
      </c>
      <c r="F12" s="55" t="s">
        <v>2460</v>
      </c>
      <c r="G12" s="55" t="s">
        <v>2460</v>
      </c>
      <c r="H12" s="55" t="s">
        <v>2460</v>
      </c>
      <c r="I12" s="55" t="s">
        <v>2460</v>
      </c>
      <c r="J12" s="55" t="s">
        <v>2460</v>
      </c>
      <c r="K12" s="23">
        <v>3.5556921684199998</v>
      </c>
      <c r="L12" s="55" t="s">
        <v>2460</v>
      </c>
      <c r="M12" s="55" t="s">
        <v>2460</v>
      </c>
      <c r="N12" s="55" t="s">
        <v>2460</v>
      </c>
      <c r="O12" s="55" t="s">
        <v>2460</v>
      </c>
      <c r="P12" s="55" t="s">
        <v>2460</v>
      </c>
      <c r="Q12" s="55" t="s">
        <v>2460</v>
      </c>
      <c r="R12" s="23">
        <f>+R13+R215+R387</f>
        <v>184614.91631000003</v>
      </c>
      <c r="S12" s="55" t="s">
        <v>2460</v>
      </c>
      <c r="T12" s="20">
        <f t="shared" ref="T12:U12" si="1">+T13+T215+T387</f>
        <v>0.76770973132828346</v>
      </c>
      <c r="U12" s="62">
        <f t="shared" si="1"/>
        <v>0.29128256583408996</v>
      </c>
    </row>
    <row r="13" spans="2:21" ht="12.75" customHeight="1" thickBot="1" x14ac:dyDescent="0.25">
      <c r="B13" s="58" t="s">
        <v>241</v>
      </c>
      <c r="C13" s="55" t="s">
        <v>2460</v>
      </c>
      <c r="D13" s="55" t="s">
        <v>2460</v>
      </c>
      <c r="E13" s="55" t="s">
        <v>2460</v>
      </c>
      <c r="F13" s="55" t="s">
        <v>2460</v>
      </c>
      <c r="G13" s="55" t="s">
        <v>2460</v>
      </c>
      <c r="H13" s="55" t="s">
        <v>2460</v>
      </c>
      <c r="I13" s="55" t="s">
        <v>2460</v>
      </c>
      <c r="J13" s="55" t="s">
        <v>2460</v>
      </c>
      <c r="K13" s="23">
        <v>3.9629257295059999</v>
      </c>
      <c r="L13" s="55" t="s">
        <v>2460</v>
      </c>
      <c r="M13" s="55" t="s">
        <v>2460</v>
      </c>
      <c r="N13" s="55" t="s">
        <v>2460</v>
      </c>
      <c r="O13" s="55" t="s">
        <v>2460</v>
      </c>
      <c r="P13" s="55" t="s">
        <v>2460</v>
      </c>
      <c r="Q13" s="55" t="s">
        <v>2460</v>
      </c>
      <c r="R13" s="23">
        <f>SUM(R14:R214)</f>
        <v>114268.86861000006</v>
      </c>
      <c r="S13" s="55" t="s">
        <v>2460</v>
      </c>
      <c r="T13" s="20">
        <f t="shared" ref="T13:U13" si="2">SUM(T14:T214)</f>
        <v>0.47518003514117041</v>
      </c>
      <c r="U13" s="62">
        <f t="shared" si="2"/>
        <v>0.18029165740751357</v>
      </c>
    </row>
    <row r="14" spans="2:21" ht="12.75" customHeight="1" thickBot="1" x14ac:dyDescent="0.25">
      <c r="B14" s="59" t="s">
        <v>242</v>
      </c>
      <c r="C14" s="14" t="s">
        <v>243</v>
      </c>
      <c r="D14" s="14" t="s">
        <v>160</v>
      </c>
      <c r="E14" s="14" t="s">
        <v>227</v>
      </c>
      <c r="F14" s="22">
        <v>1153</v>
      </c>
      <c r="G14" s="14" t="s">
        <v>244</v>
      </c>
      <c r="H14" s="14" t="s">
        <v>95</v>
      </c>
      <c r="I14" s="14" t="s">
        <v>96</v>
      </c>
      <c r="J14" s="55" t="s">
        <v>2460</v>
      </c>
      <c r="K14" s="24">
        <v>1.69</v>
      </c>
      <c r="L14" s="14" t="s">
        <v>49</v>
      </c>
      <c r="M14" s="13">
        <v>1E-3</v>
      </c>
      <c r="N14" s="13">
        <v>1.8599999999999998E-2</v>
      </c>
      <c r="O14" s="24">
        <v>519000</v>
      </c>
      <c r="P14" s="26">
        <v>107.57</v>
      </c>
      <c r="Q14" s="24">
        <v>0</v>
      </c>
      <c r="R14" s="24">
        <v>558.28830000000005</v>
      </c>
      <c r="S14" s="13">
        <v>3.4600000000000001E-4</v>
      </c>
      <c r="T14" s="13">
        <f>+R14/$R$11</f>
        <v>2.3216074267640744E-3</v>
      </c>
      <c r="U14" s="63">
        <f>+R14/'סכום נכסי הקרן'!$C$42</f>
        <v>8.8085866380420744E-4</v>
      </c>
    </row>
    <row r="15" spans="2:21" ht="12.75" customHeight="1" thickBot="1" x14ac:dyDescent="0.25">
      <c r="B15" s="59" t="s">
        <v>245</v>
      </c>
      <c r="C15" s="14" t="s">
        <v>246</v>
      </c>
      <c r="D15" s="14" t="s">
        <v>160</v>
      </c>
      <c r="E15" s="14" t="s">
        <v>227</v>
      </c>
      <c r="F15" s="22">
        <v>1153</v>
      </c>
      <c r="G15" s="14" t="s">
        <v>244</v>
      </c>
      <c r="H15" s="14" t="s">
        <v>95</v>
      </c>
      <c r="I15" s="14" t="s">
        <v>96</v>
      </c>
      <c r="J15" s="55" t="s">
        <v>2460</v>
      </c>
      <c r="K15" s="24">
        <v>0.48</v>
      </c>
      <c r="L15" s="14" t="s">
        <v>49</v>
      </c>
      <c r="M15" s="13">
        <v>5.0000000000000001E-3</v>
      </c>
      <c r="N15" s="13">
        <v>3.0200000000000001E-2</v>
      </c>
      <c r="O15" s="24">
        <v>110002.2</v>
      </c>
      <c r="P15" s="26">
        <v>110.5</v>
      </c>
      <c r="Q15" s="24">
        <v>0</v>
      </c>
      <c r="R15" s="24">
        <v>121.55243</v>
      </c>
      <c r="S15" s="13">
        <v>9.7327906900000001E-4</v>
      </c>
      <c r="T15" s="13">
        <f t="shared" ref="T15:T78" si="3">+R15/$R$11</f>
        <v>5.0546827549354022E-4</v>
      </c>
      <c r="U15" s="63">
        <f>+R15/'סכום נכסי הקרן'!$C$42</f>
        <v>1.9178354816311652E-4</v>
      </c>
    </row>
    <row r="16" spans="2:21" ht="12.75" customHeight="1" thickBot="1" x14ac:dyDescent="0.25">
      <c r="B16" s="59" t="s">
        <v>247</v>
      </c>
      <c r="C16" s="14" t="s">
        <v>248</v>
      </c>
      <c r="D16" s="14" t="s">
        <v>160</v>
      </c>
      <c r="E16" s="14" t="s">
        <v>227</v>
      </c>
      <c r="F16" s="22">
        <v>748</v>
      </c>
      <c r="G16" s="14" t="s">
        <v>244</v>
      </c>
      <c r="H16" s="14" t="s">
        <v>95</v>
      </c>
      <c r="I16" s="14" t="s">
        <v>96</v>
      </c>
      <c r="J16" s="55" t="s">
        <v>2460</v>
      </c>
      <c r="K16" s="24">
        <v>4.2300000000000004</v>
      </c>
      <c r="L16" s="14" t="s">
        <v>49</v>
      </c>
      <c r="M16" s="13">
        <v>2E-3</v>
      </c>
      <c r="N16" s="13">
        <v>2.0199999999999999E-2</v>
      </c>
      <c r="O16" s="24">
        <v>1237824.9099999999</v>
      </c>
      <c r="P16" s="26">
        <v>100.68</v>
      </c>
      <c r="Q16" s="24">
        <v>0</v>
      </c>
      <c r="R16" s="24">
        <v>1246.2421200000001</v>
      </c>
      <c r="S16" s="13">
        <v>3.0261188E-4</v>
      </c>
      <c r="T16" s="13">
        <f t="shared" si="3"/>
        <v>5.1824209128835492E-3</v>
      </c>
      <c r="U16" s="63">
        <f>+R16/'סכום נכסי הקרן'!$C$42</f>
        <v>1.9663015839660671E-3</v>
      </c>
    </row>
    <row r="17" spans="2:21" ht="12.75" customHeight="1" thickBot="1" x14ac:dyDescent="0.25">
      <c r="B17" s="59" t="s">
        <v>249</v>
      </c>
      <c r="C17" s="14" t="s">
        <v>250</v>
      </c>
      <c r="D17" s="14" t="s">
        <v>160</v>
      </c>
      <c r="E17" s="14" t="s">
        <v>227</v>
      </c>
      <c r="F17" s="22">
        <v>1739</v>
      </c>
      <c r="G17" s="14" t="s">
        <v>228</v>
      </c>
      <c r="H17" s="14" t="s">
        <v>95</v>
      </c>
      <c r="I17" s="14" t="s">
        <v>96</v>
      </c>
      <c r="J17" s="55" t="s">
        <v>2460</v>
      </c>
      <c r="K17" s="24">
        <v>2.2000000000000002</v>
      </c>
      <c r="L17" s="14" t="s">
        <v>49</v>
      </c>
      <c r="M17" s="13">
        <v>8.3000000000000001E-3</v>
      </c>
      <c r="N17" s="13">
        <v>1.7500000000000002E-2</v>
      </c>
      <c r="O17" s="24">
        <v>263500</v>
      </c>
      <c r="P17" s="26">
        <v>110.19</v>
      </c>
      <c r="Q17" s="24">
        <v>0</v>
      </c>
      <c r="R17" s="24">
        <v>290.35064999999997</v>
      </c>
      <c r="S17" s="13">
        <v>2.2201587699999999E-4</v>
      </c>
      <c r="T17" s="13">
        <f t="shared" si="3"/>
        <v>1.2074052517413965E-3</v>
      </c>
      <c r="U17" s="63">
        <f>+R17/'סכום נכסי הקרן'!$C$42</f>
        <v>4.5811077465474927E-4</v>
      </c>
    </row>
    <row r="18" spans="2:21" ht="12.75" customHeight="1" thickBot="1" x14ac:dyDescent="0.25">
      <c r="B18" s="59" t="s">
        <v>251</v>
      </c>
      <c r="C18" s="14" t="s">
        <v>252</v>
      </c>
      <c r="D18" s="14" t="s">
        <v>160</v>
      </c>
      <c r="E18" s="14" t="s">
        <v>227</v>
      </c>
      <c r="F18" s="22">
        <v>1739</v>
      </c>
      <c r="G18" s="14" t="s">
        <v>228</v>
      </c>
      <c r="H18" s="14" t="s">
        <v>95</v>
      </c>
      <c r="I18" s="14" t="s">
        <v>96</v>
      </c>
      <c r="J18" s="55" t="s">
        <v>2460</v>
      </c>
      <c r="K18" s="24">
        <v>5.7</v>
      </c>
      <c r="L18" s="14" t="s">
        <v>49</v>
      </c>
      <c r="M18" s="13">
        <v>1.6500000000000001E-2</v>
      </c>
      <c r="N18" s="13">
        <v>2.41E-2</v>
      </c>
      <c r="O18" s="24">
        <v>850000</v>
      </c>
      <c r="P18" s="26">
        <v>107.75</v>
      </c>
      <c r="Q18" s="24">
        <v>0</v>
      </c>
      <c r="R18" s="24">
        <v>915.875</v>
      </c>
      <c r="S18" s="13">
        <v>4.0177271500000002E-4</v>
      </c>
      <c r="T18" s="13">
        <f t="shared" si="3"/>
        <v>3.8086096412687609E-3</v>
      </c>
      <c r="U18" s="63">
        <f>+R18/'סכום נכסי הקרן'!$C$42</f>
        <v>1.4450534405103571E-3</v>
      </c>
    </row>
    <row r="19" spans="2:21" ht="12.75" customHeight="1" thickBot="1" x14ac:dyDescent="0.25">
      <c r="B19" s="59" t="s">
        <v>253</v>
      </c>
      <c r="C19" s="14" t="s">
        <v>254</v>
      </c>
      <c r="D19" s="14" t="s">
        <v>160</v>
      </c>
      <c r="E19" s="14" t="s">
        <v>227</v>
      </c>
      <c r="F19" s="22">
        <v>604</v>
      </c>
      <c r="G19" s="14" t="s">
        <v>244</v>
      </c>
      <c r="H19" s="14" t="s">
        <v>95</v>
      </c>
      <c r="I19" s="14" t="s">
        <v>96</v>
      </c>
      <c r="J19" s="55" t="s">
        <v>2460</v>
      </c>
      <c r="K19" s="24">
        <v>1.47</v>
      </c>
      <c r="L19" s="14" t="s">
        <v>49</v>
      </c>
      <c r="M19" s="13">
        <v>8.3000000000000001E-3</v>
      </c>
      <c r="N19" s="13">
        <v>1.9E-2</v>
      </c>
      <c r="O19" s="24">
        <v>2412461</v>
      </c>
      <c r="P19" s="26">
        <v>110.14</v>
      </c>
      <c r="Q19" s="24">
        <v>0</v>
      </c>
      <c r="R19" s="24">
        <v>2657.08455</v>
      </c>
      <c r="S19" s="13">
        <v>7.9307806699999996E-4</v>
      </c>
      <c r="T19" s="13">
        <f t="shared" si="3"/>
        <v>1.1049322052459416E-2</v>
      </c>
      <c r="U19" s="63">
        <f>+R19/'סכום נכסי הקרן'!$C$42</f>
        <v>4.1923069968111525E-3</v>
      </c>
    </row>
    <row r="20" spans="2:21" ht="12.75" customHeight="1" thickBot="1" x14ac:dyDescent="0.25">
      <c r="B20" s="59" t="s">
        <v>255</v>
      </c>
      <c r="C20" s="14" t="s">
        <v>256</v>
      </c>
      <c r="D20" s="14" t="s">
        <v>160</v>
      </c>
      <c r="E20" s="14" t="s">
        <v>227</v>
      </c>
      <c r="F20" s="22">
        <v>604</v>
      </c>
      <c r="G20" s="14" t="s">
        <v>244</v>
      </c>
      <c r="H20" s="14" t="s">
        <v>95</v>
      </c>
      <c r="I20" s="14" t="s">
        <v>96</v>
      </c>
      <c r="J20" s="55" t="s">
        <v>2460</v>
      </c>
      <c r="K20" s="24">
        <v>3.9</v>
      </c>
      <c r="L20" s="14" t="s">
        <v>49</v>
      </c>
      <c r="M20" s="13">
        <v>1E-3</v>
      </c>
      <c r="N20" s="13">
        <v>1.9300000000000001E-2</v>
      </c>
      <c r="O20" s="24">
        <v>2708770</v>
      </c>
      <c r="P20" s="26">
        <v>101.31</v>
      </c>
      <c r="Q20" s="24">
        <v>0</v>
      </c>
      <c r="R20" s="24">
        <v>2744.2548900000002</v>
      </c>
      <c r="S20" s="13">
        <v>8.6342041000000004E-4</v>
      </c>
      <c r="T20" s="13">
        <f t="shared" si="3"/>
        <v>1.1411814529442276E-2</v>
      </c>
      <c r="U20" s="63">
        <f>+R20/'סכום נכסי הקרן'!$C$42</f>
        <v>4.3298430139832094E-3</v>
      </c>
    </row>
    <row r="21" spans="2:21" ht="12.75" customHeight="1" thickBot="1" x14ac:dyDescent="0.25">
      <c r="B21" s="59" t="s">
        <v>257</v>
      </c>
      <c r="C21" s="14" t="s">
        <v>258</v>
      </c>
      <c r="D21" s="14" t="s">
        <v>160</v>
      </c>
      <c r="E21" s="14" t="s">
        <v>227</v>
      </c>
      <c r="F21" s="22">
        <v>604</v>
      </c>
      <c r="G21" s="14" t="s">
        <v>244</v>
      </c>
      <c r="H21" s="14" t="s">
        <v>95</v>
      </c>
      <c r="I21" s="14" t="s">
        <v>96</v>
      </c>
      <c r="J21" s="55" t="s">
        <v>2460</v>
      </c>
      <c r="K21" s="24">
        <v>5.89</v>
      </c>
      <c r="L21" s="14" t="s">
        <v>49</v>
      </c>
      <c r="M21" s="13">
        <v>1E-3</v>
      </c>
      <c r="N21" s="13">
        <v>2.12E-2</v>
      </c>
      <c r="O21" s="24">
        <v>690000</v>
      </c>
      <c r="P21" s="26">
        <v>96.64</v>
      </c>
      <c r="Q21" s="24">
        <v>0</v>
      </c>
      <c r="R21" s="24">
        <v>666.81600000000003</v>
      </c>
      <c r="S21" s="13">
        <v>2.7746155600000001E-4</v>
      </c>
      <c r="T21" s="13">
        <f t="shared" si="3"/>
        <v>2.7729131667009912E-3</v>
      </c>
      <c r="U21" s="63">
        <f>+R21/'סכום נכסי הקרן'!$C$42</f>
        <v>1.0520919939810065E-3</v>
      </c>
    </row>
    <row r="22" spans="2:21" ht="12.75" customHeight="1" thickBot="1" x14ac:dyDescent="0.25">
      <c r="B22" s="59" t="s">
        <v>259</v>
      </c>
      <c r="C22" s="14" t="s">
        <v>260</v>
      </c>
      <c r="D22" s="14" t="s">
        <v>160</v>
      </c>
      <c r="E22" s="14" t="s">
        <v>227</v>
      </c>
      <c r="F22" s="22">
        <v>604</v>
      </c>
      <c r="G22" s="14" t="s">
        <v>244</v>
      </c>
      <c r="H22" s="14" t="s">
        <v>95</v>
      </c>
      <c r="I22" s="14" t="s">
        <v>96</v>
      </c>
      <c r="J22" s="55" t="s">
        <v>2460</v>
      </c>
      <c r="K22" s="24">
        <v>3.3</v>
      </c>
      <c r="L22" s="14" t="s">
        <v>49</v>
      </c>
      <c r="M22" s="13">
        <v>1.8599999999999998E-2</v>
      </c>
      <c r="N22" s="13">
        <v>1.9400000000000001E-2</v>
      </c>
      <c r="O22" s="24">
        <v>685000</v>
      </c>
      <c r="P22" s="26">
        <v>99.82</v>
      </c>
      <c r="Q22" s="24">
        <v>0</v>
      </c>
      <c r="R22" s="24">
        <v>683.76700000000005</v>
      </c>
      <c r="S22" s="13">
        <v>5.5779033500000003E-4</v>
      </c>
      <c r="T22" s="13">
        <f t="shared" si="3"/>
        <v>2.8434028536442387E-3</v>
      </c>
      <c r="U22" s="63">
        <f>+R22/'סכום נכסי הקרן'!$C$42</f>
        <v>1.0788370201800961E-3</v>
      </c>
    </row>
    <row r="23" spans="2:21" ht="12.75" customHeight="1" thickBot="1" x14ac:dyDescent="0.25">
      <c r="B23" s="59" t="s">
        <v>261</v>
      </c>
      <c r="C23" s="14" t="s">
        <v>262</v>
      </c>
      <c r="D23" s="14" t="s">
        <v>160</v>
      </c>
      <c r="E23" s="14" t="s">
        <v>227</v>
      </c>
      <c r="F23" s="22">
        <v>604</v>
      </c>
      <c r="G23" s="14" t="s">
        <v>244</v>
      </c>
      <c r="H23" s="14" t="s">
        <v>95</v>
      </c>
      <c r="I23" s="14" t="s">
        <v>96</v>
      </c>
      <c r="J23" s="55" t="s">
        <v>2460</v>
      </c>
      <c r="K23" s="24">
        <v>5.77</v>
      </c>
      <c r="L23" s="14" t="s">
        <v>49</v>
      </c>
      <c r="M23" s="13">
        <v>2.0199999999999999E-2</v>
      </c>
      <c r="N23" s="13">
        <v>2.1299999999999999E-2</v>
      </c>
      <c r="O23" s="24">
        <v>450000</v>
      </c>
      <c r="P23" s="26">
        <v>99.47</v>
      </c>
      <c r="Q23" s="24">
        <v>0</v>
      </c>
      <c r="R23" s="24">
        <v>447.61500000000001</v>
      </c>
      <c r="S23" s="13">
        <v>2.1199196100000001E-4</v>
      </c>
      <c r="T23" s="13">
        <f t="shared" si="3"/>
        <v>1.8613793416967562E-3</v>
      </c>
      <c r="U23" s="63">
        <f>+R23/'סכום נכסי הקרן'!$C$42</f>
        <v>7.0624003905996285E-4</v>
      </c>
    </row>
    <row r="24" spans="2:21" ht="12.75" customHeight="1" thickBot="1" x14ac:dyDescent="0.25">
      <c r="B24" s="59" t="s">
        <v>263</v>
      </c>
      <c r="C24" s="14" t="s">
        <v>264</v>
      </c>
      <c r="D24" s="14" t="s">
        <v>160</v>
      </c>
      <c r="E24" s="14" t="s">
        <v>227</v>
      </c>
      <c r="F24" s="22">
        <v>231</v>
      </c>
      <c r="G24" s="14" t="s">
        <v>244</v>
      </c>
      <c r="H24" s="14" t="s">
        <v>95</v>
      </c>
      <c r="I24" s="14" t="s">
        <v>96</v>
      </c>
      <c r="J24" s="55" t="s">
        <v>2460</v>
      </c>
      <c r="K24" s="24">
        <v>0.75</v>
      </c>
      <c r="L24" s="14" t="s">
        <v>49</v>
      </c>
      <c r="M24" s="13">
        <v>8.6E-3</v>
      </c>
      <c r="N24" s="13">
        <v>2.8299999999999999E-2</v>
      </c>
      <c r="O24" s="24">
        <v>798500</v>
      </c>
      <c r="P24" s="26">
        <v>111.16</v>
      </c>
      <c r="Q24" s="24">
        <v>0</v>
      </c>
      <c r="R24" s="24">
        <v>887.61260000000004</v>
      </c>
      <c r="S24" s="13">
        <v>3.19227489E-4</v>
      </c>
      <c r="T24" s="13">
        <f t="shared" si="3"/>
        <v>3.6910821957926929E-3</v>
      </c>
      <c r="U24" s="63">
        <f>+R24/'סכום נכסי הקרן'!$C$42</f>
        <v>1.4004614619575197E-3</v>
      </c>
    </row>
    <row r="25" spans="2:21" ht="12.75" customHeight="1" thickBot="1" x14ac:dyDescent="0.25">
      <c r="B25" s="59" t="s">
        <v>265</v>
      </c>
      <c r="C25" s="14" t="s">
        <v>266</v>
      </c>
      <c r="D25" s="14" t="s">
        <v>160</v>
      </c>
      <c r="E25" s="14" t="s">
        <v>227</v>
      </c>
      <c r="F25" s="22">
        <v>231</v>
      </c>
      <c r="G25" s="14" t="s">
        <v>244</v>
      </c>
      <c r="H25" s="14" t="s">
        <v>95</v>
      </c>
      <c r="I25" s="14" t="s">
        <v>96</v>
      </c>
      <c r="J25" s="55" t="s">
        <v>2460</v>
      </c>
      <c r="K25" s="24">
        <v>3.67</v>
      </c>
      <c r="L25" s="14" t="s">
        <v>49</v>
      </c>
      <c r="M25" s="13">
        <v>1.2200000000000001E-2</v>
      </c>
      <c r="N25" s="13">
        <v>1.9400000000000001E-2</v>
      </c>
      <c r="O25" s="24">
        <v>1034916</v>
      </c>
      <c r="P25" s="26">
        <v>109.98</v>
      </c>
      <c r="Q25" s="24">
        <v>0</v>
      </c>
      <c r="R25" s="24">
        <v>1138.2006200000001</v>
      </c>
      <c r="S25" s="13">
        <v>3.4318605900000003E-4</v>
      </c>
      <c r="T25" s="13">
        <f t="shared" si="3"/>
        <v>4.7331370056285862E-3</v>
      </c>
      <c r="U25" s="63">
        <f>+R25/'סכום נכסי הקרן'!$C$42</f>
        <v>1.7958353726458542E-3</v>
      </c>
    </row>
    <row r="26" spans="2:21" ht="12.75" customHeight="1" thickBot="1" x14ac:dyDescent="0.25">
      <c r="B26" s="59" t="s">
        <v>267</v>
      </c>
      <c r="C26" s="14" t="s">
        <v>268</v>
      </c>
      <c r="D26" s="14" t="s">
        <v>160</v>
      </c>
      <c r="E26" s="14" t="s">
        <v>227</v>
      </c>
      <c r="F26" s="22">
        <v>231</v>
      </c>
      <c r="G26" s="14" t="s">
        <v>244</v>
      </c>
      <c r="H26" s="14" t="s">
        <v>95</v>
      </c>
      <c r="I26" s="14" t="s">
        <v>96</v>
      </c>
      <c r="J26" s="55" t="s">
        <v>2460</v>
      </c>
      <c r="K26" s="24">
        <v>2.4700000000000002</v>
      </c>
      <c r="L26" s="14" t="s">
        <v>49</v>
      </c>
      <c r="M26" s="13">
        <v>3.8E-3</v>
      </c>
      <c r="N26" s="13">
        <v>1.83E-2</v>
      </c>
      <c r="O26" s="24">
        <v>1414331</v>
      </c>
      <c r="P26" s="26">
        <v>106.16</v>
      </c>
      <c r="Q26" s="24">
        <v>0</v>
      </c>
      <c r="R26" s="24">
        <v>1501.45379</v>
      </c>
      <c r="S26" s="13">
        <v>4.7144366599999999E-4</v>
      </c>
      <c r="T26" s="13">
        <f t="shared" si="3"/>
        <v>6.2437028857797424E-3</v>
      </c>
      <c r="U26" s="63">
        <f>+R26/'סכום נכסי הקרן'!$C$42</f>
        <v>2.3689706182686669E-3</v>
      </c>
    </row>
    <row r="27" spans="2:21" ht="12.75" customHeight="1" thickBot="1" x14ac:dyDescent="0.25">
      <c r="B27" s="59" t="s">
        <v>269</v>
      </c>
      <c r="C27" s="14" t="s">
        <v>270</v>
      </c>
      <c r="D27" s="14" t="s">
        <v>160</v>
      </c>
      <c r="E27" s="14" t="s">
        <v>227</v>
      </c>
      <c r="F27" s="22">
        <v>231</v>
      </c>
      <c r="G27" s="14" t="s">
        <v>244</v>
      </c>
      <c r="H27" s="14" t="s">
        <v>271</v>
      </c>
      <c r="I27" s="14" t="s">
        <v>272</v>
      </c>
      <c r="J27" s="55" t="s">
        <v>2460</v>
      </c>
      <c r="K27" s="24">
        <v>0.66</v>
      </c>
      <c r="L27" s="14" t="s">
        <v>49</v>
      </c>
      <c r="M27" s="13">
        <v>9.4999999999999998E-3</v>
      </c>
      <c r="N27" s="13">
        <v>2.53E-2</v>
      </c>
      <c r="O27" s="24">
        <v>113103.5</v>
      </c>
      <c r="P27" s="26">
        <v>112.04</v>
      </c>
      <c r="Q27" s="24">
        <v>0</v>
      </c>
      <c r="R27" s="24">
        <v>126.72116</v>
      </c>
      <c r="S27" s="13">
        <v>3.5186860200000001E-4</v>
      </c>
      <c r="T27" s="13">
        <f t="shared" si="3"/>
        <v>5.269621200805364E-4</v>
      </c>
      <c r="U27" s="63">
        <f>+R27/'סכום נכסי הקרן'!$C$42</f>
        <v>1.9993869058928723E-4</v>
      </c>
    </row>
    <row r="28" spans="2:21" ht="12.75" customHeight="1" thickBot="1" x14ac:dyDescent="0.25">
      <c r="B28" s="59" t="s">
        <v>273</v>
      </c>
      <c r="C28" s="14" t="s">
        <v>274</v>
      </c>
      <c r="D28" s="14" t="s">
        <v>160</v>
      </c>
      <c r="E28" s="14" t="s">
        <v>227</v>
      </c>
      <c r="F28" s="22">
        <v>231</v>
      </c>
      <c r="G28" s="14" t="s">
        <v>244</v>
      </c>
      <c r="H28" s="14" t="s">
        <v>95</v>
      </c>
      <c r="I28" s="14" t="s">
        <v>96</v>
      </c>
      <c r="J28" s="55" t="s">
        <v>2460</v>
      </c>
      <c r="K28" s="24">
        <v>6.46</v>
      </c>
      <c r="L28" s="14" t="s">
        <v>49</v>
      </c>
      <c r="M28" s="13">
        <v>2E-3</v>
      </c>
      <c r="N28" s="13">
        <v>2.1600000000000001E-2</v>
      </c>
      <c r="O28" s="24">
        <v>332000</v>
      </c>
      <c r="P28" s="26">
        <v>98.52</v>
      </c>
      <c r="Q28" s="24">
        <v>0</v>
      </c>
      <c r="R28" s="24">
        <v>327.08640000000003</v>
      </c>
      <c r="S28" s="13">
        <v>3.4640634700000003E-4</v>
      </c>
      <c r="T28" s="13">
        <f t="shared" si="3"/>
        <v>1.3601686000468301E-3</v>
      </c>
      <c r="U28" s="63">
        <f>+R28/'סכום נכסי הקרן'!$C$42</f>
        <v>5.160718740703119E-4</v>
      </c>
    </row>
    <row r="29" spans="2:21" ht="12.75" customHeight="1" thickBot="1" x14ac:dyDescent="0.25">
      <c r="B29" s="59" t="s">
        <v>275</v>
      </c>
      <c r="C29" s="14" t="s">
        <v>276</v>
      </c>
      <c r="D29" s="14" t="s">
        <v>160</v>
      </c>
      <c r="E29" s="14" t="s">
        <v>227</v>
      </c>
      <c r="F29" s="22">
        <v>231</v>
      </c>
      <c r="G29" s="14" t="s">
        <v>244</v>
      </c>
      <c r="H29" s="14" t="s">
        <v>95</v>
      </c>
      <c r="I29" s="14" t="s">
        <v>96</v>
      </c>
      <c r="J29" s="55" t="s">
        <v>2460</v>
      </c>
      <c r="K29" s="24">
        <v>4.26</v>
      </c>
      <c r="L29" s="14" t="s">
        <v>49</v>
      </c>
      <c r="M29" s="13">
        <v>1.6400000000000001E-2</v>
      </c>
      <c r="N29" s="13">
        <v>1.9800000000000002E-2</v>
      </c>
      <c r="O29" s="24">
        <v>1400017.5</v>
      </c>
      <c r="P29" s="26">
        <v>102.09</v>
      </c>
      <c r="Q29" s="24">
        <v>0</v>
      </c>
      <c r="R29" s="24">
        <v>1429.2778699999999</v>
      </c>
      <c r="S29" s="13">
        <v>1.3016528920000001E-3</v>
      </c>
      <c r="T29" s="13">
        <f t="shared" si="3"/>
        <v>5.9435637786096123E-3</v>
      </c>
      <c r="U29" s="63">
        <f>+R29/'סכום נכסי הקרן'!$C$42</f>
        <v>2.2550925655671515E-3</v>
      </c>
    </row>
    <row r="30" spans="2:21" ht="12.75" customHeight="1" thickBot="1" x14ac:dyDescent="0.25">
      <c r="B30" s="59" t="s">
        <v>277</v>
      </c>
      <c r="C30" s="14" t="s">
        <v>278</v>
      </c>
      <c r="D30" s="14" t="s">
        <v>160</v>
      </c>
      <c r="E30" s="14" t="s">
        <v>227</v>
      </c>
      <c r="F30" s="22">
        <v>231</v>
      </c>
      <c r="G30" s="14" t="s">
        <v>244</v>
      </c>
      <c r="H30" s="14" t="s">
        <v>95</v>
      </c>
      <c r="I30" s="14" t="s">
        <v>96</v>
      </c>
      <c r="J30" s="55" t="s">
        <v>2460</v>
      </c>
      <c r="K30" s="24">
        <v>4.63</v>
      </c>
      <c r="L30" s="14" t="s">
        <v>49</v>
      </c>
      <c r="M30" s="13">
        <v>2.06E-2</v>
      </c>
      <c r="N30" s="13">
        <v>0.02</v>
      </c>
      <c r="O30" s="24">
        <v>1225000</v>
      </c>
      <c r="P30" s="26">
        <v>102.47</v>
      </c>
      <c r="Q30" s="24">
        <v>0</v>
      </c>
      <c r="R30" s="24">
        <v>1255.2574999999999</v>
      </c>
      <c r="S30" s="13">
        <v>6.1247029499999996E-4</v>
      </c>
      <c r="T30" s="13">
        <f t="shared" si="3"/>
        <v>5.2199108140029166E-3</v>
      </c>
      <c r="U30" s="63">
        <f>+R30/'סכום נכסי הקרן'!$C$42</f>
        <v>1.9805259113977666E-3</v>
      </c>
    </row>
    <row r="31" spans="2:21" ht="12.75" customHeight="1" thickBot="1" x14ac:dyDescent="0.25">
      <c r="B31" s="59" t="s">
        <v>279</v>
      </c>
      <c r="C31" s="14" t="s">
        <v>280</v>
      </c>
      <c r="D31" s="14" t="s">
        <v>160</v>
      </c>
      <c r="E31" s="14" t="s">
        <v>227</v>
      </c>
      <c r="F31" s="22">
        <v>231</v>
      </c>
      <c r="G31" s="14" t="s">
        <v>244</v>
      </c>
      <c r="H31" s="14" t="s">
        <v>95</v>
      </c>
      <c r="I31" s="14" t="s">
        <v>96</v>
      </c>
      <c r="J31" s="55" t="s">
        <v>2460</v>
      </c>
      <c r="K31" s="24">
        <v>5.17</v>
      </c>
      <c r="L31" s="14" t="s">
        <v>49</v>
      </c>
      <c r="M31" s="13">
        <v>1.9900000000000001E-2</v>
      </c>
      <c r="N31" s="13">
        <v>2.1000000000000001E-2</v>
      </c>
      <c r="O31" s="24">
        <v>700000</v>
      </c>
      <c r="P31" s="26">
        <v>99.46</v>
      </c>
      <c r="Q31" s="24">
        <v>0</v>
      </c>
      <c r="R31" s="24">
        <v>696.22</v>
      </c>
      <c r="S31" s="13">
        <v>2.5925925900000001E-4</v>
      </c>
      <c r="T31" s="13">
        <f t="shared" si="3"/>
        <v>2.89518788529454E-3</v>
      </c>
      <c r="U31" s="63">
        <f>+R31/'סכום נכסי הקרן'!$C$42</f>
        <v>1.0984851713957918E-3</v>
      </c>
    </row>
    <row r="32" spans="2:21" ht="12.75" customHeight="1" thickBot="1" x14ac:dyDescent="0.25">
      <c r="B32" s="59" t="s">
        <v>281</v>
      </c>
      <c r="C32" s="14" t="s">
        <v>282</v>
      </c>
      <c r="D32" s="14" t="s">
        <v>160</v>
      </c>
      <c r="E32" s="14" t="s">
        <v>227</v>
      </c>
      <c r="F32" s="22">
        <v>231</v>
      </c>
      <c r="G32" s="14" t="s">
        <v>244</v>
      </c>
      <c r="H32" s="14" t="s">
        <v>95</v>
      </c>
      <c r="I32" s="14" t="s">
        <v>96</v>
      </c>
      <c r="J32" s="55" t="s">
        <v>2460</v>
      </c>
      <c r="K32" s="24">
        <v>6.16</v>
      </c>
      <c r="L32" s="14" t="s">
        <v>49</v>
      </c>
      <c r="M32" s="13">
        <v>3.813E-3</v>
      </c>
      <c r="N32" s="13">
        <v>2.53E-2</v>
      </c>
      <c r="O32" s="24">
        <v>50000</v>
      </c>
      <c r="P32" s="26">
        <v>108.96</v>
      </c>
      <c r="Q32" s="24">
        <v>0</v>
      </c>
      <c r="R32" s="24">
        <v>54.48</v>
      </c>
      <c r="S32" s="13">
        <v>7.1232478591078604E-5</v>
      </c>
      <c r="T32" s="13">
        <f t="shared" si="3"/>
        <v>2.2655171639833174E-4</v>
      </c>
      <c r="U32" s="63">
        <f>+R32/'סכום נכסי הקרן'!$C$42</f>
        <v>8.5957703222605978E-5</v>
      </c>
    </row>
    <row r="33" spans="2:21" ht="12.75" customHeight="1" thickBot="1" x14ac:dyDescent="0.25">
      <c r="B33" s="59" t="s">
        <v>283</v>
      </c>
      <c r="C33" s="14" t="s">
        <v>284</v>
      </c>
      <c r="D33" s="14" t="s">
        <v>160</v>
      </c>
      <c r="E33" s="14" t="s">
        <v>227</v>
      </c>
      <c r="F33" s="22">
        <v>231</v>
      </c>
      <c r="G33" s="14" t="s">
        <v>244</v>
      </c>
      <c r="H33" s="14" t="s">
        <v>95</v>
      </c>
      <c r="I33" s="14" t="s">
        <v>96</v>
      </c>
      <c r="J33" s="55" t="s">
        <v>2460</v>
      </c>
      <c r="K33" s="24">
        <v>4.8</v>
      </c>
      <c r="L33" s="14" t="s">
        <v>49</v>
      </c>
      <c r="M33" s="13">
        <v>1E-3</v>
      </c>
      <c r="N33" s="13">
        <v>2.0199999999999999E-2</v>
      </c>
      <c r="O33" s="24">
        <v>1637827</v>
      </c>
      <c r="P33" s="26">
        <v>99.35</v>
      </c>
      <c r="Q33" s="24">
        <v>0</v>
      </c>
      <c r="R33" s="24">
        <v>1627.18112</v>
      </c>
      <c r="S33" s="13">
        <v>4.8497887199999999E-4</v>
      </c>
      <c r="T33" s="13">
        <f t="shared" si="3"/>
        <v>6.7665322251644613E-3</v>
      </c>
      <c r="U33" s="63">
        <f>+R33/'סכום נכסי הקרן'!$C$42</f>
        <v>2.5673412592215053E-3</v>
      </c>
    </row>
    <row r="34" spans="2:21" ht="12.75" customHeight="1" thickBot="1" x14ac:dyDescent="0.25">
      <c r="B34" s="59" t="s">
        <v>285</v>
      </c>
      <c r="C34" s="14" t="s">
        <v>286</v>
      </c>
      <c r="D34" s="14" t="s">
        <v>160</v>
      </c>
      <c r="E34" s="14" t="s">
        <v>227</v>
      </c>
      <c r="F34" s="22">
        <v>231</v>
      </c>
      <c r="G34" s="14" t="s">
        <v>244</v>
      </c>
      <c r="H34" s="14" t="s">
        <v>95</v>
      </c>
      <c r="I34" s="14" t="s">
        <v>96</v>
      </c>
      <c r="J34" s="55" t="s">
        <v>2460</v>
      </c>
      <c r="K34" s="24">
        <v>3.67</v>
      </c>
      <c r="L34" s="14" t="s">
        <v>49</v>
      </c>
      <c r="M34" s="13">
        <v>1E-3</v>
      </c>
      <c r="N34" s="13">
        <v>1.9800000000000002E-2</v>
      </c>
      <c r="O34" s="24">
        <v>1104201.54</v>
      </c>
      <c r="P34" s="26">
        <v>100.43</v>
      </c>
      <c r="Q34" s="24">
        <v>0</v>
      </c>
      <c r="R34" s="24">
        <v>1108.9496099999999</v>
      </c>
      <c r="S34" s="13">
        <v>1.062090257E-3</v>
      </c>
      <c r="T34" s="13">
        <f t="shared" si="3"/>
        <v>4.6114984865044161E-3</v>
      </c>
      <c r="U34" s="63">
        <f>+R34/'סכום נכסי הקרן'!$C$42</f>
        <v>1.7496835804920088E-3</v>
      </c>
    </row>
    <row r="35" spans="2:21" ht="12.75" customHeight="1" thickBot="1" x14ac:dyDescent="0.25">
      <c r="B35" s="59" t="s">
        <v>287</v>
      </c>
      <c r="C35" s="14" t="s">
        <v>288</v>
      </c>
      <c r="D35" s="14" t="s">
        <v>160</v>
      </c>
      <c r="E35" s="14" t="s">
        <v>227</v>
      </c>
      <c r="F35" s="22">
        <v>1150</v>
      </c>
      <c r="G35" s="14" t="s">
        <v>289</v>
      </c>
      <c r="H35" s="14" t="s">
        <v>95</v>
      </c>
      <c r="I35" s="14" t="s">
        <v>96</v>
      </c>
      <c r="J35" s="55" t="s">
        <v>2460</v>
      </c>
      <c r="K35" s="24">
        <v>12.41</v>
      </c>
      <c r="L35" s="14" t="s">
        <v>49</v>
      </c>
      <c r="M35" s="13">
        <v>2.07E-2</v>
      </c>
      <c r="N35" s="13">
        <v>2.7699999999999999E-2</v>
      </c>
      <c r="O35" s="24">
        <v>33882.980000000003</v>
      </c>
      <c r="P35" s="26">
        <v>100.85</v>
      </c>
      <c r="Q35" s="24">
        <v>0</v>
      </c>
      <c r="R35" s="24">
        <v>34.170990000000003</v>
      </c>
      <c r="S35" s="13">
        <v>1.02767215036243E-5</v>
      </c>
      <c r="T35" s="13">
        <f t="shared" si="3"/>
        <v>1.420979521940204E-4</v>
      </c>
      <c r="U35" s="63">
        <f>+R35/'סכום נכסי הקרן'!$C$42</f>
        <v>5.3914460668917718E-5</v>
      </c>
    </row>
    <row r="36" spans="2:21" ht="12.75" customHeight="1" thickBot="1" x14ac:dyDescent="0.25">
      <c r="B36" s="59" t="s">
        <v>290</v>
      </c>
      <c r="C36" s="14" t="s">
        <v>291</v>
      </c>
      <c r="D36" s="14" t="s">
        <v>160</v>
      </c>
      <c r="E36" s="14" t="s">
        <v>227</v>
      </c>
      <c r="F36" s="22">
        <v>662</v>
      </c>
      <c r="G36" s="14" t="s">
        <v>244</v>
      </c>
      <c r="H36" s="14" t="s">
        <v>95</v>
      </c>
      <c r="I36" s="14" t="s">
        <v>96</v>
      </c>
      <c r="J36" s="55" t="s">
        <v>2460</v>
      </c>
      <c r="K36" s="24">
        <v>4.33</v>
      </c>
      <c r="L36" s="14" t="s">
        <v>49</v>
      </c>
      <c r="M36" s="13">
        <v>1E-3</v>
      </c>
      <c r="N36" s="13">
        <v>1.9800000000000002E-2</v>
      </c>
      <c r="O36" s="24">
        <v>240667.56</v>
      </c>
      <c r="P36" s="26">
        <v>100.17</v>
      </c>
      <c r="Q36" s="24">
        <v>0</v>
      </c>
      <c r="R36" s="24">
        <v>241.07669000000001</v>
      </c>
      <c r="S36" s="13">
        <v>9.12269744636075E-5</v>
      </c>
      <c r="T36" s="13">
        <f t="shared" si="3"/>
        <v>1.0025025312615371E-3</v>
      </c>
      <c r="U36" s="63">
        <f>+R36/'סכום נכסי הקרן'!$C$42</f>
        <v>3.8036708100051733E-4</v>
      </c>
    </row>
    <row r="37" spans="2:21" ht="12.75" customHeight="1" thickBot="1" x14ac:dyDescent="0.25">
      <c r="B37" s="59" t="s">
        <v>292</v>
      </c>
      <c r="C37" s="14" t="s">
        <v>293</v>
      </c>
      <c r="D37" s="14" t="s">
        <v>160</v>
      </c>
      <c r="E37" s="14" t="s">
        <v>227</v>
      </c>
      <c r="F37" s="22">
        <v>662</v>
      </c>
      <c r="G37" s="14" t="s">
        <v>244</v>
      </c>
      <c r="H37" s="14" t="s">
        <v>95</v>
      </c>
      <c r="I37" s="14" t="s">
        <v>96</v>
      </c>
      <c r="J37" s="55" t="s">
        <v>2460</v>
      </c>
      <c r="K37" s="24">
        <v>4.6900000000000004</v>
      </c>
      <c r="L37" s="14" t="s">
        <v>49</v>
      </c>
      <c r="M37" s="13">
        <v>1.3899999999999999E-2</v>
      </c>
      <c r="N37" s="13">
        <v>2.0199999999999999E-2</v>
      </c>
      <c r="O37" s="24">
        <v>668630.69999999995</v>
      </c>
      <c r="P37" s="26">
        <v>100.57</v>
      </c>
      <c r="Q37" s="24">
        <v>0</v>
      </c>
      <c r="R37" s="24">
        <v>672.44188999999994</v>
      </c>
      <c r="S37" s="13">
        <v>3.7146150000000002E-4</v>
      </c>
      <c r="T37" s="13">
        <f t="shared" si="3"/>
        <v>2.7963080829228742E-3</v>
      </c>
      <c r="U37" s="63">
        <f>+R37/'סכום נכסי הקרן'!$C$42</f>
        <v>1.0609684363999312E-3</v>
      </c>
    </row>
    <row r="38" spans="2:21" ht="12.75" customHeight="1" thickBot="1" x14ac:dyDescent="0.25">
      <c r="B38" s="59" t="s">
        <v>294</v>
      </c>
      <c r="C38" s="14" t="s">
        <v>295</v>
      </c>
      <c r="D38" s="14" t="s">
        <v>160</v>
      </c>
      <c r="E38" s="14" t="s">
        <v>227</v>
      </c>
      <c r="F38" s="22">
        <v>662</v>
      </c>
      <c r="G38" s="14" t="s">
        <v>244</v>
      </c>
      <c r="H38" s="14" t="s">
        <v>95</v>
      </c>
      <c r="I38" s="14" t="s">
        <v>96</v>
      </c>
      <c r="J38" s="55" t="s">
        <v>2460</v>
      </c>
      <c r="K38" s="24">
        <v>2.2799999999999998</v>
      </c>
      <c r="L38" s="14" t="s">
        <v>49</v>
      </c>
      <c r="M38" s="13">
        <v>6.0000000000000001E-3</v>
      </c>
      <c r="N38" s="13">
        <v>1.84E-2</v>
      </c>
      <c r="O38" s="24">
        <v>317333.93</v>
      </c>
      <c r="P38" s="26">
        <v>109.75</v>
      </c>
      <c r="Q38" s="24">
        <v>0</v>
      </c>
      <c r="R38" s="24">
        <v>348.27399000000003</v>
      </c>
      <c r="S38" s="13">
        <v>2.8535363399999998E-4</v>
      </c>
      <c r="T38" s="13">
        <f t="shared" si="3"/>
        <v>1.448275884937508E-3</v>
      </c>
      <c r="U38" s="63">
        <f>+R38/'סכום נכסי הקרן'!$C$42</f>
        <v>5.4950132658907575E-4</v>
      </c>
    </row>
    <row r="39" spans="2:21" ht="12.75" customHeight="1" thickBot="1" x14ac:dyDescent="0.25">
      <c r="B39" s="59" t="s">
        <v>296</v>
      </c>
      <c r="C39" s="14" t="s">
        <v>297</v>
      </c>
      <c r="D39" s="14" t="s">
        <v>160</v>
      </c>
      <c r="E39" s="14" t="s">
        <v>227</v>
      </c>
      <c r="F39" s="22">
        <v>662</v>
      </c>
      <c r="G39" s="14" t="s">
        <v>244</v>
      </c>
      <c r="H39" s="14" t="s">
        <v>95</v>
      </c>
      <c r="I39" s="14" t="s">
        <v>96</v>
      </c>
      <c r="J39" s="55" t="s">
        <v>2460</v>
      </c>
      <c r="K39" s="24">
        <v>3.78</v>
      </c>
      <c r="L39" s="14" t="s">
        <v>49</v>
      </c>
      <c r="M39" s="13">
        <v>1.7500000000000002E-2</v>
      </c>
      <c r="N39" s="13">
        <v>1.9800000000000002E-2</v>
      </c>
      <c r="O39" s="24">
        <v>1549710.1</v>
      </c>
      <c r="P39" s="26">
        <v>109.95</v>
      </c>
      <c r="Q39" s="24">
        <v>0</v>
      </c>
      <c r="R39" s="24">
        <v>1703.90625</v>
      </c>
      <c r="S39" s="13">
        <v>5.3633554899999995E-4</v>
      </c>
      <c r="T39" s="13">
        <f t="shared" si="3"/>
        <v>7.0855889412508258E-3</v>
      </c>
      <c r="U39" s="63">
        <f>+R39/'סכום נכסי הקרן'!$C$42</f>
        <v>2.6883969852541018E-3</v>
      </c>
    </row>
    <row r="40" spans="2:21" ht="12.75" customHeight="1" thickBot="1" x14ac:dyDescent="0.25">
      <c r="B40" s="59" t="s">
        <v>298</v>
      </c>
      <c r="C40" s="14" t="s">
        <v>299</v>
      </c>
      <c r="D40" s="14" t="s">
        <v>160</v>
      </c>
      <c r="E40" s="14" t="s">
        <v>227</v>
      </c>
      <c r="F40" s="22">
        <v>600</v>
      </c>
      <c r="G40" s="14" t="s">
        <v>300</v>
      </c>
      <c r="H40" s="14" t="s">
        <v>301</v>
      </c>
      <c r="I40" s="14" t="s">
        <v>272</v>
      </c>
      <c r="J40" s="55" t="s">
        <v>2460</v>
      </c>
      <c r="K40" s="24">
        <v>1.6</v>
      </c>
      <c r="L40" s="14" t="s">
        <v>49</v>
      </c>
      <c r="M40" s="13">
        <v>4.4999999999999998E-2</v>
      </c>
      <c r="N40" s="13">
        <v>2.1100000000000001E-2</v>
      </c>
      <c r="O40" s="24">
        <v>1360255</v>
      </c>
      <c r="P40" s="26">
        <v>119.1</v>
      </c>
      <c r="Q40" s="24">
        <v>0</v>
      </c>
      <c r="R40" s="24">
        <v>1620.0636999999999</v>
      </c>
      <c r="S40" s="13">
        <v>4.6022907300000002E-4</v>
      </c>
      <c r="T40" s="13">
        <f t="shared" si="3"/>
        <v>6.7369348735248167E-3</v>
      </c>
      <c r="U40" s="63">
        <f>+R40/'סכום נכסי הקרן'!$C$42</f>
        <v>2.5561115037870223E-3</v>
      </c>
    </row>
    <row r="41" spans="2:21" ht="12.75" customHeight="1" thickBot="1" x14ac:dyDescent="0.25">
      <c r="B41" s="59" t="s">
        <v>302</v>
      </c>
      <c r="C41" s="14" t="s">
        <v>303</v>
      </c>
      <c r="D41" s="14" t="s">
        <v>160</v>
      </c>
      <c r="E41" s="14" t="s">
        <v>227</v>
      </c>
      <c r="F41" s="22">
        <v>600</v>
      </c>
      <c r="G41" s="14" t="s">
        <v>300</v>
      </c>
      <c r="H41" s="14" t="s">
        <v>301</v>
      </c>
      <c r="I41" s="14" t="s">
        <v>272</v>
      </c>
      <c r="J41" s="55" t="s">
        <v>2460</v>
      </c>
      <c r="K41" s="24">
        <v>4.0199999999999996</v>
      </c>
      <c r="L41" s="14" t="s">
        <v>49</v>
      </c>
      <c r="M41" s="13">
        <v>3.85E-2</v>
      </c>
      <c r="N41" s="13">
        <v>2.1399999999999999E-2</v>
      </c>
      <c r="O41" s="24">
        <v>867314.26</v>
      </c>
      <c r="P41" s="26">
        <v>121.06</v>
      </c>
      <c r="Q41" s="24">
        <v>0</v>
      </c>
      <c r="R41" s="24">
        <v>1049.97064</v>
      </c>
      <c r="S41" s="13">
        <v>3.3582580199999998E-4</v>
      </c>
      <c r="T41" s="13">
        <f t="shared" si="3"/>
        <v>4.3662380811280268E-3</v>
      </c>
      <c r="U41" s="63">
        <f>+R41/'סכום נכסי הקרן'!$C$42</f>
        <v>1.6566274718349792E-3</v>
      </c>
    </row>
    <row r="42" spans="2:21" ht="13.5" thickBot="1" x14ac:dyDescent="0.25">
      <c r="B42" s="59" t="s">
        <v>304</v>
      </c>
      <c r="C42" s="14" t="s">
        <v>305</v>
      </c>
      <c r="D42" s="14" t="s">
        <v>160</v>
      </c>
      <c r="E42" s="14" t="s">
        <v>227</v>
      </c>
      <c r="F42" s="22">
        <v>600</v>
      </c>
      <c r="G42" s="14" t="s">
        <v>300</v>
      </c>
      <c r="H42" s="14" t="s">
        <v>301</v>
      </c>
      <c r="I42" s="14" t="s">
        <v>272</v>
      </c>
      <c r="J42" s="55" t="s">
        <v>2460</v>
      </c>
      <c r="K42" s="24">
        <v>6.41</v>
      </c>
      <c r="L42" s="14" t="s">
        <v>49</v>
      </c>
      <c r="M42" s="13">
        <v>2.3900000000000001E-2</v>
      </c>
      <c r="N42" s="13">
        <v>2.5899999999999999E-2</v>
      </c>
      <c r="O42" s="24">
        <v>1507449</v>
      </c>
      <c r="P42" s="26">
        <v>110.53</v>
      </c>
      <c r="Q42" s="24">
        <v>0</v>
      </c>
      <c r="R42" s="24">
        <v>1666.1833799999999</v>
      </c>
      <c r="S42" s="13">
        <v>3.87603917E-4</v>
      </c>
      <c r="T42" s="13">
        <f t="shared" si="3"/>
        <v>6.9287207153702979E-3</v>
      </c>
      <c r="U42" s="63">
        <f>+R42/'סכום נכסי הקרן'!$C$42</f>
        <v>2.628878423136537E-3</v>
      </c>
    </row>
    <row r="43" spans="2:21" ht="13.5" thickBot="1" x14ac:dyDescent="0.25">
      <c r="B43" s="59" t="s">
        <v>306</v>
      </c>
      <c r="C43" s="14" t="s">
        <v>307</v>
      </c>
      <c r="D43" s="14" t="s">
        <v>160</v>
      </c>
      <c r="E43" s="14" t="s">
        <v>227</v>
      </c>
      <c r="F43" s="22">
        <v>600</v>
      </c>
      <c r="G43" s="14" t="s">
        <v>300</v>
      </c>
      <c r="H43" s="14" t="s">
        <v>301</v>
      </c>
      <c r="I43" s="14" t="s">
        <v>272</v>
      </c>
      <c r="J43" s="55" t="s">
        <v>2460</v>
      </c>
      <c r="K43" s="24">
        <v>11.37</v>
      </c>
      <c r="L43" s="14" t="s">
        <v>49</v>
      </c>
      <c r="M43" s="13">
        <v>1.2500000000000001E-2</v>
      </c>
      <c r="N43" s="13">
        <v>3.0099999999999998E-2</v>
      </c>
      <c r="O43" s="24">
        <v>1511000</v>
      </c>
      <c r="P43" s="26">
        <v>90.79</v>
      </c>
      <c r="Q43" s="24">
        <v>0</v>
      </c>
      <c r="R43" s="24">
        <v>1371.8369</v>
      </c>
      <c r="S43" s="13">
        <v>3.5206107100000002E-4</v>
      </c>
      <c r="T43" s="13">
        <f t="shared" si="3"/>
        <v>5.7046990512769199E-3</v>
      </c>
      <c r="U43" s="63">
        <f>+R43/'סכום נכסי הקרן'!$C$42</f>
        <v>2.1644630895745194E-3</v>
      </c>
    </row>
    <row r="44" spans="2:21" ht="13.5" thickBot="1" x14ac:dyDescent="0.25">
      <c r="B44" s="59" t="s">
        <v>308</v>
      </c>
      <c r="C44" s="14" t="s">
        <v>309</v>
      </c>
      <c r="D44" s="14" t="s">
        <v>160</v>
      </c>
      <c r="E44" s="14" t="s">
        <v>227</v>
      </c>
      <c r="F44" s="22">
        <v>600</v>
      </c>
      <c r="G44" s="14" t="s">
        <v>300</v>
      </c>
      <c r="H44" s="14" t="s">
        <v>301</v>
      </c>
      <c r="I44" s="14" t="s">
        <v>272</v>
      </c>
      <c r="J44" s="55" t="s">
        <v>2460</v>
      </c>
      <c r="K44" s="24">
        <v>8.3000000000000007</v>
      </c>
      <c r="L44" s="14" t="s">
        <v>49</v>
      </c>
      <c r="M44" s="13">
        <v>0.03</v>
      </c>
      <c r="N44" s="13">
        <v>2.8299999999999999E-2</v>
      </c>
      <c r="O44" s="24">
        <v>292000</v>
      </c>
      <c r="P44" s="26">
        <v>102.81</v>
      </c>
      <c r="Q44" s="24">
        <v>0</v>
      </c>
      <c r="R44" s="24">
        <v>300.20519999999999</v>
      </c>
      <c r="S44" s="13">
        <v>1.14237247E-4</v>
      </c>
      <c r="T44" s="13">
        <f t="shared" si="3"/>
        <v>1.2483847894953096E-3</v>
      </c>
      <c r="U44" s="63">
        <f>+R44/'סכום נכסי הקרן'!$C$42</f>
        <v>4.7365913156173045E-4</v>
      </c>
    </row>
    <row r="45" spans="2:21" ht="13.5" thickBot="1" x14ac:dyDescent="0.25">
      <c r="B45" s="59" t="s">
        <v>310</v>
      </c>
      <c r="C45" s="14" t="s">
        <v>311</v>
      </c>
      <c r="D45" s="14" t="s">
        <v>160</v>
      </c>
      <c r="E45" s="14" t="s">
        <v>227</v>
      </c>
      <c r="F45" s="22">
        <v>1418</v>
      </c>
      <c r="G45" s="14" t="s">
        <v>289</v>
      </c>
      <c r="H45" s="14" t="s">
        <v>301</v>
      </c>
      <c r="I45" s="14" t="s">
        <v>272</v>
      </c>
      <c r="J45" s="55" t="s">
        <v>2460</v>
      </c>
      <c r="K45" s="24">
        <v>6.13</v>
      </c>
      <c r="L45" s="14" t="s">
        <v>49</v>
      </c>
      <c r="M45" s="13">
        <v>2.6499999999999999E-2</v>
      </c>
      <c r="N45" s="13">
        <v>2.3699999999999999E-2</v>
      </c>
      <c r="O45" s="24">
        <v>49575.37</v>
      </c>
      <c r="P45" s="26">
        <v>114.04</v>
      </c>
      <c r="Q45" s="24">
        <v>0</v>
      </c>
      <c r="R45" s="24">
        <v>56.53575</v>
      </c>
      <c r="S45" s="13">
        <v>3.3433994612189203E-5</v>
      </c>
      <c r="T45" s="13">
        <f t="shared" si="3"/>
        <v>2.3510042585108269E-4</v>
      </c>
      <c r="U45" s="63">
        <f>+R45/'סכום נכסי הקרן'!$C$42</f>
        <v>8.9201233846685873E-5</v>
      </c>
    </row>
    <row r="46" spans="2:21" ht="13.5" thickBot="1" x14ac:dyDescent="0.25">
      <c r="B46" s="59" t="s">
        <v>312</v>
      </c>
      <c r="C46" s="14" t="s">
        <v>313</v>
      </c>
      <c r="D46" s="14" t="s">
        <v>160</v>
      </c>
      <c r="E46" s="14" t="s">
        <v>227</v>
      </c>
      <c r="F46" s="22">
        <v>1420</v>
      </c>
      <c r="G46" s="14" t="s">
        <v>228</v>
      </c>
      <c r="H46" s="14" t="s">
        <v>314</v>
      </c>
      <c r="I46" s="14" t="s">
        <v>96</v>
      </c>
      <c r="J46" s="55" t="s">
        <v>2460</v>
      </c>
      <c r="K46" s="24">
        <v>0.74</v>
      </c>
      <c r="L46" s="14" t="s">
        <v>49</v>
      </c>
      <c r="M46" s="13">
        <v>6.4999999999999997E-3</v>
      </c>
      <c r="N46" s="13">
        <v>2.18E-2</v>
      </c>
      <c r="O46" s="24">
        <v>1001847.6</v>
      </c>
      <c r="P46" s="26">
        <v>110.34</v>
      </c>
      <c r="Q46" s="24">
        <v>0</v>
      </c>
      <c r="R46" s="24">
        <v>1105.4386400000001</v>
      </c>
      <c r="S46" s="13">
        <v>9.1762999600000002E-4</v>
      </c>
      <c r="T46" s="13">
        <f t="shared" si="3"/>
        <v>4.5968983345271216E-3</v>
      </c>
      <c r="U46" s="63">
        <f>+R46/'סכום נכסי הקרן'!$C$42</f>
        <v>1.744144026210007E-3</v>
      </c>
    </row>
    <row r="47" spans="2:21" ht="13.5" thickBot="1" x14ac:dyDescent="0.25">
      <c r="B47" s="59" t="s">
        <v>315</v>
      </c>
      <c r="C47" s="14" t="s">
        <v>316</v>
      </c>
      <c r="D47" s="14" t="s">
        <v>160</v>
      </c>
      <c r="E47" s="14" t="s">
        <v>227</v>
      </c>
      <c r="F47" s="22">
        <v>1420</v>
      </c>
      <c r="G47" s="14" t="s">
        <v>228</v>
      </c>
      <c r="H47" s="14" t="s">
        <v>301</v>
      </c>
      <c r="I47" s="14" t="s">
        <v>272</v>
      </c>
      <c r="J47" s="55" t="s">
        <v>2460</v>
      </c>
      <c r="K47" s="24">
        <v>3.38</v>
      </c>
      <c r="L47" s="14" t="s">
        <v>49</v>
      </c>
      <c r="M47" s="13">
        <v>1.34E-2</v>
      </c>
      <c r="N47" s="13">
        <v>2.5399999999999999E-2</v>
      </c>
      <c r="O47" s="24">
        <v>1031125</v>
      </c>
      <c r="P47" s="26">
        <v>108.45</v>
      </c>
      <c r="Q47" s="24">
        <v>11.04926</v>
      </c>
      <c r="R47" s="24">
        <v>1129.30432</v>
      </c>
      <c r="S47" s="13">
        <v>3.5908265600000002E-4</v>
      </c>
      <c r="T47" s="13">
        <f t="shared" si="3"/>
        <v>4.6961422913372047E-3</v>
      </c>
      <c r="U47" s="63">
        <f>+R47/'סכום נכסי הקרן'!$C$42</f>
        <v>1.7817989278004196E-3</v>
      </c>
    </row>
    <row r="48" spans="2:21" ht="13.5" thickBot="1" x14ac:dyDescent="0.25">
      <c r="B48" s="59" t="s">
        <v>317</v>
      </c>
      <c r="C48" s="14" t="s">
        <v>318</v>
      </c>
      <c r="D48" s="14" t="s">
        <v>160</v>
      </c>
      <c r="E48" s="14" t="s">
        <v>227</v>
      </c>
      <c r="F48" s="22">
        <v>1420</v>
      </c>
      <c r="G48" s="14" t="s">
        <v>228</v>
      </c>
      <c r="H48" s="14" t="s">
        <v>301</v>
      </c>
      <c r="I48" s="14" t="s">
        <v>272</v>
      </c>
      <c r="J48" s="55" t="s">
        <v>2460</v>
      </c>
      <c r="K48" s="24">
        <v>3.11</v>
      </c>
      <c r="L48" s="14" t="s">
        <v>49</v>
      </c>
      <c r="M48" s="13">
        <v>1.77E-2</v>
      </c>
      <c r="N48" s="13">
        <v>2.3900000000000001E-2</v>
      </c>
      <c r="O48" s="24">
        <v>66729.73</v>
      </c>
      <c r="P48" s="26">
        <v>109.35</v>
      </c>
      <c r="Q48" s="24">
        <v>0</v>
      </c>
      <c r="R48" s="24">
        <v>72.968959999999996</v>
      </c>
      <c r="S48" s="13">
        <v>2.4204779721557601E-5</v>
      </c>
      <c r="T48" s="13">
        <f t="shared" si="3"/>
        <v>3.0343691504774621E-4</v>
      </c>
      <c r="U48" s="63">
        <f>+R48/'סכום נכסי הקרן'!$C$42</f>
        <v>1.1512929897471012E-4</v>
      </c>
    </row>
    <row r="49" spans="2:21" ht="13.5" thickBot="1" x14ac:dyDescent="0.25">
      <c r="B49" s="59" t="s">
        <v>319</v>
      </c>
      <c r="C49" s="14" t="s">
        <v>320</v>
      </c>
      <c r="D49" s="14" t="s">
        <v>160</v>
      </c>
      <c r="E49" s="14" t="s">
        <v>227</v>
      </c>
      <c r="F49" s="22">
        <v>1420</v>
      </c>
      <c r="G49" s="14" t="s">
        <v>228</v>
      </c>
      <c r="H49" s="14" t="s">
        <v>301</v>
      </c>
      <c r="I49" s="14" t="s">
        <v>272</v>
      </c>
      <c r="J49" s="55" t="s">
        <v>2460</v>
      </c>
      <c r="K49" s="24">
        <v>6.16</v>
      </c>
      <c r="L49" s="14" t="s">
        <v>49</v>
      </c>
      <c r="M49" s="13">
        <v>2.4799999999999999E-2</v>
      </c>
      <c r="N49" s="13">
        <v>2.8500000000000001E-2</v>
      </c>
      <c r="O49" s="24">
        <v>861000</v>
      </c>
      <c r="P49" s="26">
        <v>109.05</v>
      </c>
      <c r="Q49" s="24">
        <v>0</v>
      </c>
      <c r="R49" s="24">
        <v>938.92049999999995</v>
      </c>
      <c r="S49" s="13">
        <v>2.6134545800000003E-4</v>
      </c>
      <c r="T49" s="13">
        <f t="shared" si="3"/>
        <v>3.9044429301868548E-3</v>
      </c>
      <c r="U49" s="63">
        <f>+R49/'סכום נכסי הקרן'!$C$42</f>
        <v>1.4814142747544203E-3</v>
      </c>
    </row>
    <row r="50" spans="2:21" ht="13.5" thickBot="1" x14ac:dyDescent="0.25">
      <c r="B50" s="59" t="s">
        <v>321</v>
      </c>
      <c r="C50" s="14" t="s">
        <v>322</v>
      </c>
      <c r="D50" s="14" t="s">
        <v>160</v>
      </c>
      <c r="E50" s="14" t="s">
        <v>227</v>
      </c>
      <c r="F50" s="22">
        <v>1420</v>
      </c>
      <c r="G50" s="14" t="s">
        <v>228</v>
      </c>
      <c r="H50" s="14" t="s">
        <v>314</v>
      </c>
      <c r="I50" s="14" t="s">
        <v>96</v>
      </c>
      <c r="J50" s="55" t="s">
        <v>2460</v>
      </c>
      <c r="K50" s="24">
        <v>7.49</v>
      </c>
      <c r="L50" s="14" t="s">
        <v>49</v>
      </c>
      <c r="M50" s="13">
        <v>8.9999999999999993E-3</v>
      </c>
      <c r="N50" s="13">
        <v>3.04E-2</v>
      </c>
      <c r="O50" s="24">
        <v>1225210</v>
      </c>
      <c r="P50" s="26">
        <v>93.65</v>
      </c>
      <c r="Q50" s="24">
        <v>5.82951</v>
      </c>
      <c r="R50" s="24">
        <v>1153.23867</v>
      </c>
      <c r="S50" s="13">
        <v>4.7549357399999999E-4</v>
      </c>
      <c r="T50" s="13">
        <f t="shared" si="3"/>
        <v>4.795671808102594E-3</v>
      </c>
      <c r="U50" s="63">
        <f>+R50/'סכום נכסי הקרן'!$C$42</f>
        <v>1.8195621758570638E-3</v>
      </c>
    </row>
    <row r="51" spans="2:21" ht="13.5" thickBot="1" x14ac:dyDescent="0.25">
      <c r="B51" s="59" t="s">
        <v>323</v>
      </c>
      <c r="C51" s="14" t="s">
        <v>324</v>
      </c>
      <c r="D51" s="14" t="s">
        <v>160</v>
      </c>
      <c r="E51" s="14" t="s">
        <v>227</v>
      </c>
      <c r="F51" s="22">
        <v>1420</v>
      </c>
      <c r="G51" s="14" t="s">
        <v>228</v>
      </c>
      <c r="H51" s="14" t="s">
        <v>314</v>
      </c>
      <c r="I51" s="14" t="s">
        <v>96</v>
      </c>
      <c r="J51" s="55" t="s">
        <v>2460</v>
      </c>
      <c r="K51" s="24">
        <v>11.03</v>
      </c>
      <c r="L51" s="14" t="s">
        <v>49</v>
      </c>
      <c r="M51" s="13">
        <v>1.6899999999999998E-2</v>
      </c>
      <c r="N51" s="13">
        <v>3.3700000000000001E-2</v>
      </c>
      <c r="O51" s="24">
        <v>991500</v>
      </c>
      <c r="P51" s="26">
        <v>91.53</v>
      </c>
      <c r="Q51" s="24">
        <v>9.3539100000000008</v>
      </c>
      <c r="R51" s="24">
        <v>916.87386000000004</v>
      </c>
      <c r="S51" s="13">
        <v>2.27253974E-4</v>
      </c>
      <c r="T51" s="13">
        <f t="shared" si="3"/>
        <v>3.8127633389090261E-3</v>
      </c>
      <c r="U51" s="63">
        <f>+R51/'סכום נכסי הקרן'!$C$42</f>
        <v>1.4466294264031791E-3</v>
      </c>
    </row>
    <row r="52" spans="2:21" ht="13.5" thickBot="1" x14ac:dyDescent="0.25">
      <c r="B52" s="59" t="s">
        <v>325</v>
      </c>
      <c r="C52" s="14" t="s">
        <v>326</v>
      </c>
      <c r="D52" s="14" t="s">
        <v>160</v>
      </c>
      <c r="E52" s="14" t="s">
        <v>227</v>
      </c>
      <c r="F52" s="22">
        <v>1300</v>
      </c>
      <c r="G52" s="14" t="s">
        <v>228</v>
      </c>
      <c r="H52" s="14" t="s">
        <v>327</v>
      </c>
      <c r="I52" s="14" t="s">
        <v>96</v>
      </c>
      <c r="J52" s="55" t="s">
        <v>2460</v>
      </c>
      <c r="K52" s="24">
        <v>5.67</v>
      </c>
      <c r="L52" s="14" t="s">
        <v>49</v>
      </c>
      <c r="M52" s="13">
        <v>6.4999999999999997E-3</v>
      </c>
      <c r="N52" s="13">
        <v>2.8799999999999999E-2</v>
      </c>
      <c r="O52" s="24">
        <v>900056.18</v>
      </c>
      <c r="P52" s="26">
        <v>97.78</v>
      </c>
      <c r="Q52" s="24">
        <v>0</v>
      </c>
      <c r="R52" s="24">
        <v>880.07492999999999</v>
      </c>
      <c r="S52" s="13">
        <v>4.21632969E-4</v>
      </c>
      <c r="T52" s="13">
        <f t="shared" si="3"/>
        <v>3.6597372604743332E-3</v>
      </c>
      <c r="U52" s="63">
        <f>+R52/'סכום נכסי הקרן'!$C$42</f>
        <v>1.3885686425586588E-3</v>
      </c>
    </row>
    <row r="53" spans="2:21" ht="13.5" thickBot="1" x14ac:dyDescent="0.25">
      <c r="B53" s="59" t="s">
        <v>328</v>
      </c>
      <c r="C53" s="14" t="s">
        <v>329</v>
      </c>
      <c r="D53" s="14" t="s">
        <v>160</v>
      </c>
      <c r="E53" s="14" t="s">
        <v>227</v>
      </c>
      <c r="F53" s="22">
        <v>1300</v>
      </c>
      <c r="G53" s="14" t="s">
        <v>228</v>
      </c>
      <c r="H53" s="14" t="s">
        <v>327</v>
      </c>
      <c r="I53" s="14" t="s">
        <v>96</v>
      </c>
      <c r="J53" s="55" t="s">
        <v>2460</v>
      </c>
      <c r="K53" s="24">
        <v>8.67</v>
      </c>
      <c r="L53" s="14" t="s">
        <v>49</v>
      </c>
      <c r="M53" s="13">
        <v>2.64E-2</v>
      </c>
      <c r="N53" s="13">
        <v>2.9600000000000001E-2</v>
      </c>
      <c r="O53" s="24">
        <v>21000</v>
      </c>
      <c r="P53" s="26">
        <v>99.71</v>
      </c>
      <c r="Q53" s="24">
        <v>0</v>
      </c>
      <c r="R53" s="24">
        <v>20.9391</v>
      </c>
      <c r="S53" s="13">
        <v>6.9999999999999994E-5</v>
      </c>
      <c r="T53" s="13">
        <f t="shared" si="3"/>
        <v>8.7073954567479963E-5</v>
      </c>
      <c r="U53" s="63">
        <f>+R53/'סכום נכסי הקרן'!$C$42</f>
        <v>3.3037388831653252E-5</v>
      </c>
    </row>
    <row r="54" spans="2:21" ht="13.5" thickBot="1" x14ac:dyDescent="0.25">
      <c r="B54" s="59" t="s">
        <v>330</v>
      </c>
      <c r="C54" s="14" t="s">
        <v>331</v>
      </c>
      <c r="D54" s="14" t="s">
        <v>160</v>
      </c>
      <c r="E54" s="14" t="s">
        <v>227</v>
      </c>
      <c r="F54" s="22">
        <v>387</v>
      </c>
      <c r="G54" s="14" t="s">
        <v>332</v>
      </c>
      <c r="H54" s="14" t="s">
        <v>327</v>
      </c>
      <c r="I54" s="14" t="s">
        <v>96</v>
      </c>
      <c r="J54" s="55" t="s">
        <v>2460</v>
      </c>
      <c r="K54" s="24">
        <v>3.65</v>
      </c>
      <c r="L54" s="14" t="s">
        <v>49</v>
      </c>
      <c r="M54" s="13">
        <v>5.0000000000000001E-3</v>
      </c>
      <c r="N54" s="13">
        <v>2.69E-2</v>
      </c>
      <c r="O54" s="24">
        <v>848000</v>
      </c>
      <c r="P54" s="26">
        <v>100.59</v>
      </c>
      <c r="Q54" s="24">
        <v>0</v>
      </c>
      <c r="R54" s="24">
        <v>853.00319999999999</v>
      </c>
      <c r="S54" s="13">
        <v>1.2379507819999999E-3</v>
      </c>
      <c r="T54" s="13">
        <f t="shared" si="3"/>
        <v>3.5471611426811578E-3</v>
      </c>
      <c r="U54" s="63">
        <f>+R54/'סכום נכסי הקרן'!$C$42</f>
        <v>1.3458552847564833E-3</v>
      </c>
    </row>
    <row r="55" spans="2:21" ht="13.5" thickBot="1" x14ac:dyDescent="0.25">
      <c r="B55" s="59" t="s">
        <v>333</v>
      </c>
      <c r="C55" s="14" t="s">
        <v>334</v>
      </c>
      <c r="D55" s="14" t="s">
        <v>160</v>
      </c>
      <c r="E55" s="14" t="s">
        <v>227</v>
      </c>
      <c r="F55" s="22">
        <v>1328</v>
      </c>
      <c r="G55" s="14" t="s">
        <v>228</v>
      </c>
      <c r="H55" s="14" t="s">
        <v>327</v>
      </c>
      <c r="I55" s="14" t="s">
        <v>96</v>
      </c>
      <c r="J55" s="55" t="s">
        <v>2460</v>
      </c>
      <c r="K55" s="24">
        <v>2.2799999999999998</v>
      </c>
      <c r="L55" s="14" t="s">
        <v>49</v>
      </c>
      <c r="M55" s="13">
        <v>3.2000000000000001E-2</v>
      </c>
      <c r="N55" s="13">
        <v>2.4500000000000001E-2</v>
      </c>
      <c r="O55" s="24">
        <v>40000</v>
      </c>
      <c r="P55" s="26">
        <v>114.84</v>
      </c>
      <c r="Q55" s="24">
        <v>0</v>
      </c>
      <c r="R55" s="24">
        <v>45.936</v>
      </c>
      <c r="S55" s="13">
        <v>2.8513472901080501E-5</v>
      </c>
      <c r="T55" s="13">
        <f t="shared" si="3"/>
        <v>1.9102201990590616E-4</v>
      </c>
      <c r="U55" s="63">
        <f>+R55/'סכום נכסי הקרן'!$C$42</f>
        <v>7.2477111880206099E-5</v>
      </c>
    </row>
    <row r="56" spans="2:21" ht="13.5" thickBot="1" x14ac:dyDescent="0.25">
      <c r="B56" s="59" t="s">
        <v>335</v>
      </c>
      <c r="C56" s="14" t="s">
        <v>336</v>
      </c>
      <c r="D56" s="14" t="s">
        <v>160</v>
      </c>
      <c r="E56" s="14" t="s">
        <v>227</v>
      </c>
      <c r="F56" s="22">
        <v>1328</v>
      </c>
      <c r="G56" s="14" t="s">
        <v>228</v>
      </c>
      <c r="H56" s="14" t="s">
        <v>327</v>
      </c>
      <c r="I56" s="14" t="s">
        <v>96</v>
      </c>
      <c r="J56" s="55" t="s">
        <v>2460</v>
      </c>
      <c r="K56" s="24">
        <v>4.04</v>
      </c>
      <c r="L56" s="14" t="s">
        <v>49</v>
      </c>
      <c r="M56" s="13">
        <v>1.14E-2</v>
      </c>
      <c r="N56" s="13">
        <v>2.5999999999999999E-2</v>
      </c>
      <c r="O56" s="24">
        <v>549912</v>
      </c>
      <c r="P56" s="26">
        <v>103.86</v>
      </c>
      <c r="Q56" s="24">
        <v>0</v>
      </c>
      <c r="R56" s="24">
        <v>571.1386</v>
      </c>
      <c r="S56" s="13">
        <v>2.32719405E-4</v>
      </c>
      <c r="T56" s="13">
        <f t="shared" si="3"/>
        <v>2.3750446059350263E-3</v>
      </c>
      <c r="U56" s="63">
        <f>+R56/'סכום נכסי הקרן'!$C$42</f>
        <v>9.0113366882846313E-4</v>
      </c>
    </row>
    <row r="57" spans="2:21" ht="13.5" thickBot="1" x14ac:dyDescent="0.25">
      <c r="B57" s="59" t="s">
        <v>337</v>
      </c>
      <c r="C57" s="14" t="s">
        <v>338</v>
      </c>
      <c r="D57" s="14" t="s">
        <v>160</v>
      </c>
      <c r="E57" s="14" t="s">
        <v>227</v>
      </c>
      <c r="F57" s="22">
        <v>1328</v>
      </c>
      <c r="G57" s="14" t="s">
        <v>228</v>
      </c>
      <c r="H57" s="14" t="s">
        <v>327</v>
      </c>
      <c r="I57" s="14" t="s">
        <v>96</v>
      </c>
      <c r="J57" s="55" t="s">
        <v>2460</v>
      </c>
      <c r="K57" s="24">
        <v>6.31</v>
      </c>
      <c r="L57" s="14" t="s">
        <v>49</v>
      </c>
      <c r="M57" s="13">
        <v>9.1999999999999998E-3</v>
      </c>
      <c r="N57" s="13">
        <v>3.0200000000000001E-2</v>
      </c>
      <c r="O57" s="24">
        <v>2851032</v>
      </c>
      <c r="P57" s="26">
        <v>97.97</v>
      </c>
      <c r="Q57" s="24">
        <v>29.281500000000001</v>
      </c>
      <c r="R57" s="24">
        <v>2822.4375500000001</v>
      </c>
      <c r="S57" s="13">
        <v>1.1724377009999999E-3</v>
      </c>
      <c r="T57" s="13">
        <f t="shared" si="3"/>
        <v>1.1736932294045564E-2</v>
      </c>
      <c r="U57" s="63">
        <f>+R57/'סכום נכסי הקרן'!$C$42</f>
        <v>4.4531984083560783E-3</v>
      </c>
    </row>
    <row r="58" spans="2:21" ht="13.5" thickBot="1" x14ac:dyDescent="0.25">
      <c r="B58" s="59" t="s">
        <v>339</v>
      </c>
      <c r="C58" s="14" t="s">
        <v>340</v>
      </c>
      <c r="D58" s="14" t="s">
        <v>160</v>
      </c>
      <c r="E58" s="14" t="s">
        <v>227</v>
      </c>
      <c r="F58" s="22">
        <v>1300</v>
      </c>
      <c r="G58" s="14" t="s">
        <v>228</v>
      </c>
      <c r="H58" s="14" t="s">
        <v>327</v>
      </c>
      <c r="I58" s="14" t="s">
        <v>96</v>
      </c>
      <c r="J58" s="55" t="s">
        <v>2460</v>
      </c>
      <c r="K58" s="24">
        <v>2.37</v>
      </c>
      <c r="L58" s="14" t="s">
        <v>49</v>
      </c>
      <c r="M58" s="13">
        <v>2.3400000000000001E-2</v>
      </c>
      <c r="N58" s="13">
        <v>2.53E-2</v>
      </c>
      <c r="O58" s="24">
        <v>2141790.0499999998</v>
      </c>
      <c r="P58" s="26">
        <v>112.87</v>
      </c>
      <c r="Q58" s="24">
        <v>0</v>
      </c>
      <c r="R58" s="24">
        <v>2417.4384300000002</v>
      </c>
      <c r="S58" s="13">
        <v>8.2726475499999999E-4</v>
      </c>
      <c r="T58" s="13">
        <f t="shared" si="3"/>
        <v>1.0052768458219317E-2</v>
      </c>
      <c r="U58" s="63">
        <f>+R58/'סכום נכסי הקרן'!$C$42</f>
        <v>3.8141970470789753E-3</v>
      </c>
    </row>
    <row r="59" spans="2:21" ht="13.5" thickBot="1" x14ac:dyDescent="0.25">
      <c r="B59" s="59" t="s">
        <v>341</v>
      </c>
      <c r="C59" s="14" t="s">
        <v>342</v>
      </c>
      <c r="D59" s="14" t="s">
        <v>160</v>
      </c>
      <c r="E59" s="14" t="s">
        <v>227</v>
      </c>
      <c r="F59" s="22">
        <v>1327</v>
      </c>
      <c r="G59" s="14" t="s">
        <v>228</v>
      </c>
      <c r="H59" s="14" t="s">
        <v>327</v>
      </c>
      <c r="I59" s="14" t="s">
        <v>96</v>
      </c>
      <c r="J59" s="55" t="s">
        <v>2460</v>
      </c>
      <c r="K59" s="24">
        <v>2.02</v>
      </c>
      <c r="L59" s="14" t="s">
        <v>49</v>
      </c>
      <c r="M59" s="13">
        <v>1.34E-2</v>
      </c>
      <c r="N59" s="13">
        <v>2.1899999999999999E-2</v>
      </c>
      <c r="O59" s="24">
        <v>94714.29</v>
      </c>
      <c r="P59" s="26">
        <v>110.98</v>
      </c>
      <c r="Q59" s="24">
        <v>0</v>
      </c>
      <c r="R59" s="24">
        <v>105.11391999999999</v>
      </c>
      <c r="S59" s="13">
        <v>1.7763940099999999E-4</v>
      </c>
      <c r="T59" s="13">
        <f t="shared" si="3"/>
        <v>4.3710974657409934E-4</v>
      </c>
      <c r="U59" s="63">
        <f>+R59/'סכום נכסי הקרן'!$C$42</f>
        <v>1.6584712077688597E-4</v>
      </c>
    </row>
    <row r="60" spans="2:21" ht="13.5" thickBot="1" x14ac:dyDescent="0.25">
      <c r="B60" s="59" t="s">
        <v>343</v>
      </c>
      <c r="C60" s="14" t="s">
        <v>344</v>
      </c>
      <c r="D60" s="14" t="s">
        <v>160</v>
      </c>
      <c r="E60" s="14" t="s">
        <v>227</v>
      </c>
      <c r="F60" s="22">
        <v>1327</v>
      </c>
      <c r="G60" s="14" t="s">
        <v>228</v>
      </c>
      <c r="H60" s="14" t="s">
        <v>327</v>
      </c>
      <c r="I60" s="14" t="s">
        <v>96</v>
      </c>
      <c r="J60" s="55" t="s">
        <v>2460</v>
      </c>
      <c r="K60" s="24">
        <v>4.1100000000000003</v>
      </c>
      <c r="L60" s="14" t="s">
        <v>49</v>
      </c>
      <c r="M60" s="13">
        <v>6.8999999999999999E-3</v>
      </c>
      <c r="N60" s="13">
        <v>2.5700000000000001E-2</v>
      </c>
      <c r="O60" s="24">
        <v>110220</v>
      </c>
      <c r="P60" s="26">
        <v>103.48</v>
      </c>
      <c r="Q60" s="24">
        <v>0</v>
      </c>
      <c r="R60" s="24">
        <v>114.05566</v>
      </c>
      <c r="S60" s="13">
        <v>6.3903061200000001E-4</v>
      </c>
      <c r="T60" s="13">
        <f t="shared" si="3"/>
        <v>4.7429342030001016E-4</v>
      </c>
      <c r="U60" s="63">
        <f>+R60/'סכום נכסי הקרן'!$C$42</f>
        <v>1.799552601530553E-4</v>
      </c>
    </row>
    <row r="61" spans="2:21" ht="13.5" thickBot="1" x14ac:dyDescent="0.25">
      <c r="B61" s="59" t="s">
        <v>345</v>
      </c>
      <c r="C61" s="14" t="s">
        <v>346</v>
      </c>
      <c r="D61" s="14" t="s">
        <v>160</v>
      </c>
      <c r="E61" s="14" t="s">
        <v>227</v>
      </c>
      <c r="F61" s="22">
        <v>1327</v>
      </c>
      <c r="G61" s="14" t="s">
        <v>228</v>
      </c>
      <c r="H61" s="14" t="s">
        <v>327</v>
      </c>
      <c r="I61" s="14" t="s">
        <v>96</v>
      </c>
      <c r="J61" s="55" t="s">
        <v>2460</v>
      </c>
      <c r="K61" s="24">
        <v>3.61</v>
      </c>
      <c r="L61" s="14" t="s">
        <v>49</v>
      </c>
      <c r="M61" s="13">
        <v>1.8200000000000001E-2</v>
      </c>
      <c r="N61" s="13">
        <v>2.4199999999999999E-2</v>
      </c>
      <c r="O61" s="24">
        <v>32307.22</v>
      </c>
      <c r="P61" s="26">
        <v>109.37</v>
      </c>
      <c r="Q61" s="24">
        <v>0</v>
      </c>
      <c r="R61" s="24">
        <v>35.334409999999998</v>
      </c>
      <c r="S61" s="13">
        <v>6.4554807496574996E-5</v>
      </c>
      <c r="T61" s="13">
        <f t="shared" si="3"/>
        <v>1.4693596243433145E-4</v>
      </c>
      <c r="U61" s="63">
        <f>+R61/'סכום נכסי הקרן'!$C$42</f>
        <v>5.5750086790122635E-5</v>
      </c>
    </row>
    <row r="62" spans="2:21" ht="13.5" thickBot="1" x14ac:dyDescent="0.25">
      <c r="B62" s="59" t="s">
        <v>347</v>
      </c>
      <c r="C62" s="14" t="s">
        <v>348</v>
      </c>
      <c r="D62" s="14" t="s">
        <v>160</v>
      </c>
      <c r="E62" s="14" t="s">
        <v>227</v>
      </c>
      <c r="F62" s="22">
        <v>1327</v>
      </c>
      <c r="G62" s="14" t="s">
        <v>228</v>
      </c>
      <c r="H62" s="14" t="s">
        <v>327</v>
      </c>
      <c r="I62" s="14" t="s">
        <v>96</v>
      </c>
      <c r="J62" s="55" t="s">
        <v>2460</v>
      </c>
      <c r="K62" s="24">
        <v>4.4000000000000004</v>
      </c>
      <c r="L62" s="14" t="s">
        <v>49</v>
      </c>
      <c r="M62" s="13">
        <v>7.7999999999999996E-3</v>
      </c>
      <c r="N62" s="13">
        <v>2.5600000000000001E-2</v>
      </c>
      <c r="O62" s="24">
        <v>412274.34</v>
      </c>
      <c r="P62" s="26">
        <v>102.44</v>
      </c>
      <c r="Q62" s="24">
        <v>0</v>
      </c>
      <c r="R62" s="24">
        <v>422.33382999999998</v>
      </c>
      <c r="S62" s="13">
        <v>1.0474449690000001E-3</v>
      </c>
      <c r="T62" s="13">
        <f t="shared" si="3"/>
        <v>1.7562491571141933E-3</v>
      </c>
      <c r="U62" s="63">
        <f>+R62/'סכום נכסי הקרן'!$C$42</f>
        <v>6.6635179919248392E-4</v>
      </c>
    </row>
    <row r="63" spans="2:21" ht="13.5" thickBot="1" x14ac:dyDescent="0.25">
      <c r="B63" s="59" t="s">
        <v>349</v>
      </c>
      <c r="C63" s="14" t="s">
        <v>350</v>
      </c>
      <c r="D63" s="14" t="s">
        <v>160</v>
      </c>
      <c r="E63" s="14" t="s">
        <v>227</v>
      </c>
      <c r="F63" s="22">
        <v>1327</v>
      </c>
      <c r="G63" s="14" t="s">
        <v>228</v>
      </c>
      <c r="H63" s="14" t="s">
        <v>327</v>
      </c>
      <c r="I63" s="14" t="s">
        <v>96</v>
      </c>
      <c r="J63" s="55" t="s">
        <v>2460</v>
      </c>
      <c r="K63" s="24">
        <v>1.86</v>
      </c>
      <c r="L63" s="14" t="s">
        <v>49</v>
      </c>
      <c r="M63" s="13">
        <v>2E-3</v>
      </c>
      <c r="N63" s="13">
        <v>2.0299999999999999E-2</v>
      </c>
      <c r="O63" s="24">
        <v>262500</v>
      </c>
      <c r="P63" s="26">
        <v>106.67</v>
      </c>
      <c r="Q63" s="24">
        <v>0</v>
      </c>
      <c r="R63" s="24">
        <v>280.00875000000002</v>
      </c>
      <c r="S63" s="13">
        <v>8.3333333299999998E-4</v>
      </c>
      <c r="T63" s="13">
        <f t="shared" si="3"/>
        <v>1.1643990991015306E-3</v>
      </c>
      <c r="U63" s="63">
        <f>+R63/'סכום נכסי הקרן'!$C$42</f>
        <v>4.4179348443892946E-4</v>
      </c>
    </row>
    <row r="64" spans="2:21" ht="13.5" thickBot="1" x14ac:dyDescent="0.25">
      <c r="B64" s="59" t="s">
        <v>351</v>
      </c>
      <c r="C64" s="14" t="s">
        <v>352</v>
      </c>
      <c r="D64" s="14" t="s">
        <v>160</v>
      </c>
      <c r="E64" s="14" t="s">
        <v>227</v>
      </c>
      <c r="F64" s="22">
        <v>1327</v>
      </c>
      <c r="G64" s="14" t="s">
        <v>228</v>
      </c>
      <c r="H64" s="14" t="s">
        <v>327</v>
      </c>
      <c r="I64" s="14" t="s">
        <v>96</v>
      </c>
      <c r="J64" s="55" t="s">
        <v>2460</v>
      </c>
      <c r="K64" s="24">
        <v>4.12</v>
      </c>
      <c r="L64" s="14" t="s">
        <v>49</v>
      </c>
      <c r="M64" s="13">
        <v>6.8999999999999999E-3</v>
      </c>
      <c r="N64" s="13">
        <v>2.3400000000000001E-2</v>
      </c>
      <c r="O64" s="24">
        <v>83600</v>
      </c>
      <c r="P64" s="26">
        <v>104.43</v>
      </c>
      <c r="Q64" s="24">
        <v>0</v>
      </c>
      <c r="R64" s="24">
        <v>87.303479999999993</v>
      </c>
      <c r="S64" s="13">
        <v>4.3181818100000003E-4</v>
      </c>
      <c r="T64" s="13">
        <f t="shared" si="3"/>
        <v>3.630461314527795E-4</v>
      </c>
      <c r="U64" s="63">
        <f>+R64/'סכום נכסי הקרן'!$C$42</f>
        <v>1.3774608340933768E-4</v>
      </c>
    </row>
    <row r="65" spans="2:21" ht="13.5" thickBot="1" x14ac:dyDescent="0.25">
      <c r="B65" s="59" t="s">
        <v>353</v>
      </c>
      <c r="C65" s="14" t="s">
        <v>354</v>
      </c>
      <c r="D65" s="14" t="s">
        <v>160</v>
      </c>
      <c r="E65" s="14" t="s">
        <v>227</v>
      </c>
      <c r="F65" s="22">
        <v>1327</v>
      </c>
      <c r="G65" s="14" t="s">
        <v>228</v>
      </c>
      <c r="H65" s="14" t="s">
        <v>327</v>
      </c>
      <c r="I65" s="14" t="s">
        <v>96</v>
      </c>
      <c r="J65" s="55" t="s">
        <v>2460</v>
      </c>
      <c r="K65" s="24">
        <v>6.02</v>
      </c>
      <c r="L65" s="14" t="s">
        <v>49</v>
      </c>
      <c r="M65" s="13">
        <v>2.5999999999999999E-2</v>
      </c>
      <c r="N65" s="13">
        <v>2.76E-2</v>
      </c>
      <c r="O65" s="24">
        <v>200000</v>
      </c>
      <c r="P65" s="26">
        <v>99.18</v>
      </c>
      <c r="Q65" s="24">
        <v>0</v>
      </c>
      <c r="R65" s="24">
        <v>198.36</v>
      </c>
      <c r="S65" s="13">
        <v>3.73134328E-4</v>
      </c>
      <c r="T65" s="13">
        <f t="shared" si="3"/>
        <v>8.2486781323004945E-4</v>
      </c>
      <c r="U65" s="63">
        <f>+R65/'סכום נכסי הקרן'!$C$42</f>
        <v>3.1296934675543547E-4</v>
      </c>
    </row>
    <row r="66" spans="2:21" ht="13.5" thickBot="1" x14ac:dyDescent="0.25">
      <c r="B66" s="59" t="s">
        <v>355</v>
      </c>
      <c r="C66" s="14" t="s">
        <v>356</v>
      </c>
      <c r="D66" s="14" t="s">
        <v>160</v>
      </c>
      <c r="E66" s="14" t="s">
        <v>227</v>
      </c>
      <c r="F66" s="22">
        <v>759</v>
      </c>
      <c r="G66" s="14" t="s">
        <v>228</v>
      </c>
      <c r="H66" s="14" t="s">
        <v>327</v>
      </c>
      <c r="I66" s="14" t="s">
        <v>96</v>
      </c>
      <c r="J66" s="55" t="s">
        <v>2460</v>
      </c>
      <c r="K66" s="24">
        <v>1.21</v>
      </c>
      <c r="L66" s="14" t="s">
        <v>49</v>
      </c>
      <c r="M66" s="13">
        <v>4.7500000000000001E-2</v>
      </c>
      <c r="N66" s="13">
        <v>2.4899999999999999E-2</v>
      </c>
      <c r="O66" s="24">
        <v>830030.55</v>
      </c>
      <c r="P66" s="26">
        <v>140.54</v>
      </c>
      <c r="Q66" s="24">
        <v>0</v>
      </c>
      <c r="R66" s="24">
        <v>1166.52493</v>
      </c>
      <c r="S66" s="13">
        <v>5.7908489799999999E-4</v>
      </c>
      <c r="T66" s="13">
        <f t="shared" si="3"/>
        <v>4.8509219000173239E-3</v>
      </c>
      <c r="U66" s="63">
        <f>+R66/'סכום נכסי הקרן'!$C$42</f>
        <v>1.8405250318412486E-3</v>
      </c>
    </row>
    <row r="67" spans="2:21" ht="13.5" thickBot="1" x14ac:dyDescent="0.25">
      <c r="B67" s="59" t="s">
        <v>357</v>
      </c>
      <c r="C67" s="14" t="s">
        <v>358</v>
      </c>
      <c r="D67" s="14" t="s">
        <v>160</v>
      </c>
      <c r="E67" s="14" t="s">
        <v>227</v>
      </c>
      <c r="F67" s="22">
        <v>759</v>
      </c>
      <c r="G67" s="14" t="s">
        <v>228</v>
      </c>
      <c r="H67" s="14" t="s">
        <v>327</v>
      </c>
      <c r="I67" s="14" t="s">
        <v>96</v>
      </c>
      <c r="J67" s="55" t="s">
        <v>2460</v>
      </c>
      <c r="K67" s="24">
        <v>4.07</v>
      </c>
      <c r="L67" s="14" t="s">
        <v>49</v>
      </c>
      <c r="M67" s="13">
        <v>5.0000000000000001E-3</v>
      </c>
      <c r="N67" s="13">
        <v>2.7199999999999998E-2</v>
      </c>
      <c r="O67" s="24">
        <v>38000</v>
      </c>
      <c r="P67" s="26">
        <v>101.54</v>
      </c>
      <c r="Q67" s="24">
        <v>0</v>
      </c>
      <c r="R67" s="24">
        <v>38.5852</v>
      </c>
      <c r="S67" s="13">
        <v>2.0183619318850899E-5</v>
      </c>
      <c r="T67" s="13">
        <f t="shared" si="3"/>
        <v>1.6045417194517092E-4</v>
      </c>
      <c r="U67" s="63">
        <f>+R67/'סכום נכסי הקרן'!$C$42</f>
        <v>6.0879133083423213E-5</v>
      </c>
    </row>
    <row r="68" spans="2:21" ht="13.5" thickBot="1" x14ac:dyDescent="0.25">
      <c r="B68" s="59" t="s">
        <v>359</v>
      </c>
      <c r="C68" s="14" t="s">
        <v>360</v>
      </c>
      <c r="D68" s="14" t="s">
        <v>160</v>
      </c>
      <c r="E68" s="14" t="s">
        <v>227</v>
      </c>
      <c r="F68" s="22">
        <v>767</v>
      </c>
      <c r="G68" s="14" t="s">
        <v>361</v>
      </c>
      <c r="H68" s="14" t="s">
        <v>327</v>
      </c>
      <c r="I68" s="14" t="s">
        <v>96</v>
      </c>
      <c r="J68" s="55" t="s">
        <v>2460</v>
      </c>
      <c r="K68" s="24">
        <v>5.04</v>
      </c>
      <c r="L68" s="14" t="s">
        <v>49</v>
      </c>
      <c r="M68" s="13">
        <v>4.4000000000000003E-3</v>
      </c>
      <c r="N68" s="13">
        <v>2.47E-2</v>
      </c>
      <c r="O68" s="24">
        <v>197916.67</v>
      </c>
      <c r="P68" s="26">
        <v>100.57</v>
      </c>
      <c r="Q68" s="24">
        <v>0</v>
      </c>
      <c r="R68" s="24">
        <v>199.04480000000001</v>
      </c>
      <c r="S68" s="13">
        <v>2.2193721900000001E-4</v>
      </c>
      <c r="T68" s="13">
        <f t="shared" si="3"/>
        <v>8.2771551175041605E-4</v>
      </c>
      <c r="U68" s="63">
        <f>+R68/'סכום נכסי הקרן'!$C$42</f>
        <v>3.1404981362707349E-4</v>
      </c>
    </row>
    <row r="69" spans="2:21" ht="13.5" thickBot="1" x14ac:dyDescent="0.25">
      <c r="B69" s="59" t="s">
        <v>362</v>
      </c>
      <c r="C69" s="14" t="s">
        <v>363</v>
      </c>
      <c r="D69" s="14" t="s">
        <v>160</v>
      </c>
      <c r="E69" s="14" t="s">
        <v>227</v>
      </c>
      <c r="F69" s="22">
        <v>613</v>
      </c>
      <c r="G69" s="14" t="s">
        <v>228</v>
      </c>
      <c r="H69" s="14" t="s">
        <v>327</v>
      </c>
      <c r="I69" s="14" t="s">
        <v>96</v>
      </c>
      <c r="J69" s="55" t="s">
        <v>2460</v>
      </c>
      <c r="K69" s="24">
        <v>2.84</v>
      </c>
      <c r="L69" s="14" t="s">
        <v>49</v>
      </c>
      <c r="M69" s="13">
        <v>1.5800000000000002E-2</v>
      </c>
      <c r="N69" s="13">
        <v>2.1999999999999999E-2</v>
      </c>
      <c r="O69" s="24">
        <v>112666.66</v>
      </c>
      <c r="P69" s="26">
        <v>110.84</v>
      </c>
      <c r="Q69" s="24">
        <v>0</v>
      </c>
      <c r="R69" s="24">
        <v>124.87973</v>
      </c>
      <c r="S69" s="13">
        <v>2.42214761E-4</v>
      </c>
      <c r="T69" s="13">
        <f t="shared" si="3"/>
        <v>5.1930464711564324E-4</v>
      </c>
      <c r="U69" s="63">
        <f>+R69/'סכום נכסי הקרן'!$C$42</f>
        <v>1.9703331075365574E-4</v>
      </c>
    </row>
    <row r="70" spans="2:21" ht="13.5" thickBot="1" x14ac:dyDescent="0.25">
      <c r="B70" s="59" t="s">
        <v>364</v>
      </c>
      <c r="C70" s="14" t="s">
        <v>365</v>
      </c>
      <c r="D70" s="14" t="s">
        <v>160</v>
      </c>
      <c r="E70" s="14" t="s">
        <v>227</v>
      </c>
      <c r="F70" s="22">
        <v>613</v>
      </c>
      <c r="G70" s="14" t="s">
        <v>228</v>
      </c>
      <c r="H70" s="14" t="s">
        <v>327</v>
      </c>
      <c r="I70" s="14" t="s">
        <v>96</v>
      </c>
      <c r="J70" s="55" t="s">
        <v>2460</v>
      </c>
      <c r="K70" s="24">
        <v>5.48</v>
      </c>
      <c r="L70" s="14" t="s">
        <v>49</v>
      </c>
      <c r="M70" s="13">
        <v>8.3999999999999995E-3</v>
      </c>
      <c r="N70" s="13">
        <v>2.5499999999999998E-2</v>
      </c>
      <c r="O70" s="24">
        <v>1340560.77</v>
      </c>
      <c r="P70" s="26">
        <v>100.94</v>
      </c>
      <c r="Q70" s="24">
        <v>0</v>
      </c>
      <c r="R70" s="24">
        <v>1353.1620399999999</v>
      </c>
      <c r="S70" s="13">
        <v>1.6887095920000001E-3</v>
      </c>
      <c r="T70" s="13">
        <f t="shared" si="3"/>
        <v>5.6270407989549931E-3</v>
      </c>
      <c r="U70" s="63">
        <f>+R70/'סכום נכסי הקרן'!$C$42</f>
        <v>2.1349981836713671E-3</v>
      </c>
    </row>
    <row r="71" spans="2:21" ht="13.5" thickBot="1" x14ac:dyDescent="0.25">
      <c r="B71" s="59" t="s">
        <v>366</v>
      </c>
      <c r="C71" s="14" t="s">
        <v>367</v>
      </c>
      <c r="D71" s="14" t="s">
        <v>160</v>
      </c>
      <c r="E71" s="14" t="s">
        <v>227</v>
      </c>
      <c r="F71" s="22">
        <v>604</v>
      </c>
      <c r="G71" s="14" t="s">
        <v>244</v>
      </c>
      <c r="H71" s="14" t="s">
        <v>327</v>
      </c>
      <c r="I71" s="14" t="s">
        <v>96</v>
      </c>
      <c r="J71" s="55" t="s">
        <v>2460</v>
      </c>
      <c r="K71" s="24">
        <v>4.09</v>
      </c>
      <c r="L71" s="14" t="s">
        <v>49</v>
      </c>
      <c r="M71" s="13">
        <v>1.4999999999999999E-2</v>
      </c>
      <c r="N71" s="13">
        <v>3.0300000000000001E-2</v>
      </c>
      <c r="O71" s="24">
        <v>16</v>
      </c>
      <c r="P71" s="27">
        <v>5115050</v>
      </c>
      <c r="Q71" s="24">
        <v>0</v>
      </c>
      <c r="R71" s="24">
        <v>818.40800000000002</v>
      </c>
      <c r="S71" s="13">
        <v>5.6984115599999999E-4</v>
      </c>
      <c r="T71" s="13">
        <f t="shared" si="3"/>
        <v>3.4032991393929133E-3</v>
      </c>
      <c r="U71" s="63">
        <f>+R71/'סכום נכסי הקרן'!$C$42</f>
        <v>1.2912715120963019E-3</v>
      </c>
    </row>
    <row r="72" spans="2:21" ht="13.5" thickBot="1" x14ac:dyDescent="0.25">
      <c r="B72" s="59" t="s">
        <v>368</v>
      </c>
      <c r="C72" s="14" t="s">
        <v>369</v>
      </c>
      <c r="D72" s="14" t="s">
        <v>160</v>
      </c>
      <c r="E72" s="14" t="s">
        <v>227</v>
      </c>
      <c r="F72" s="22">
        <v>604</v>
      </c>
      <c r="G72" s="14" t="s">
        <v>244</v>
      </c>
      <c r="H72" s="14" t="s">
        <v>327</v>
      </c>
      <c r="I72" s="14" t="s">
        <v>96</v>
      </c>
      <c r="J72" s="55" t="s">
        <v>2460</v>
      </c>
      <c r="K72" s="24">
        <v>1.1399999999999999</v>
      </c>
      <c r="L72" s="14" t="s">
        <v>49</v>
      </c>
      <c r="M72" s="13">
        <v>2.4199999999999999E-2</v>
      </c>
      <c r="N72" s="13">
        <v>3.32E-2</v>
      </c>
      <c r="O72" s="24">
        <v>10</v>
      </c>
      <c r="P72" s="27">
        <v>5626366</v>
      </c>
      <c r="Q72" s="24">
        <v>0</v>
      </c>
      <c r="R72" s="24">
        <v>562.63660000000004</v>
      </c>
      <c r="S72" s="13">
        <v>3.4694514699999999E-4</v>
      </c>
      <c r="T72" s="13">
        <f t="shared" si="3"/>
        <v>2.339689563849516E-3</v>
      </c>
      <c r="U72" s="63">
        <f>+R72/'סכום נכסי הקרן'!$C$42</f>
        <v>8.8771934443788688E-4</v>
      </c>
    </row>
    <row r="73" spans="2:21" ht="13.5" thickBot="1" x14ac:dyDescent="0.25">
      <c r="B73" s="59" t="s">
        <v>370</v>
      </c>
      <c r="C73" s="14" t="s">
        <v>371</v>
      </c>
      <c r="D73" s="14" t="s">
        <v>160</v>
      </c>
      <c r="E73" s="14" t="s">
        <v>227</v>
      </c>
      <c r="F73" s="22">
        <v>604</v>
      </c>
      <c r="G73" s="14" t="s">
        <v>244</v>
      </c>
      <c r="H73" s="14" t="s">
        <v>327</v>
      </c>
      <c r="I73" s="14" t="s">
        <v>96</v>
      </c>
      <c r="J73" s="55" t="s">
        <v>2460</v>
      </c>
      <c r="K73" s="24">
        <v>0.75</v>
      </c>
      <c r="L73" s="14" t="s">
        <v>49</v>
      </c>
      <c r="M73" s="13">
        <v>1.95E-2</v>
      </c>
      <c r="N73" s="13">
        <v>3.4099999999999998E-2</v>
      </c>
      <c r="O73" s="24">
        <v>3</v>
      </c>
      <c r="P73" s="27">
        <v>5456707</v>
      </c>
      <c r="Q73" s="24">
        <v>0</v>
      </c>
      <c r="R73" s="24">
        <v>163.70121</v>
      </c>
      <c r="S73" s="13">
        <v>1.20875135E-4</v>
      </c>
      <c r="T73" s="13">
        <f t="shared" si="3"/>
        <v>6.8074137485285894E-4</v>
      </c>
      <c r="U73" s="63">
        <f>+R73/'סכום נכסי הקרן'!$C$42</f>
        <v>2.5828524277462373E-4</v>
      </c>
    </row>
    <row r="74" spans="2:21" ht="13.5" thickBot="1" x14ac:dyDescent="0.25">
      <c r="B74" s="59" t="s">
        <v>372</v>
      </c>
      <c r="C74" s="14" t="s">
        <v>373</v>
      </c>
      <c r="D74" s="14" t="s">
        <v>160</v>
      </c>
      <c r="E74" s="14" t="s">
        <v>227</v>
      </c>
      <c r="F74" s="22">
        <v>226</v>
      </c>
      <c r="G74" s="14" t="s">
        <v>228</v>
      </c>
      <c r="H74" s="14" t="s">
        <v>327</v>
      </c>
      <c r="I74" s="14" t="s">
        <v>96</v>
      </c>
      <c r="J74" s="55" t="s">
        <v>2460</v>
      </c>
      <c r="K74" s="24">
        <v>2.4</v>
      </c>
      <c r="L74" s="14" t="s">
        <v>49</v>
      </c>
      <c r="M74" s="13">
        <v>3.6999999999999998E-2</v>
      </c>
      <c r="N74" s="13">
        <v>2.3599999999999999E-2</v>
      </c>
      <c r="O74" s="24">
        <v>50000</v>
      </c>
      <c r="P74" s="26">
        <v>115.14</v>
      </c>
      <c r="Q74" s="24">
        <v>0</v>
      </c>
      <c r="R74" s="24">
        <v>57.57</v>
      </c>
      <c r="S74" s="13">
        <v>1.33003149E-4</v>
      </c>
      <c r="T74" s="13">
        <f t="shared" si="3"/>
        <v>2.394012906213649E-4</v>
      </c>
      <c r="U74" s="63">
        <f>+R74/'סכום נכסי הקרן'!$C$42</f>
        <v>9.0833057535341904E-5</v>
      </c>
    </row>
    <row r="75" spans="2:21" ht="13.5" thickBot="1" x14ac:dyDescent="0.25">
      <c r="B75" s="59" t="s">
        <v>374</v>
      </c>
      <c r="C75" s="14" t="s">
        <v>375</v>
      </c>
      <c r="D75" s="14" t="s">
        <v>160</v>
      </c>
      <c r="E75" s="14" t="s">
        <v>227</v>
      </c>
      <c r="F75" s="22">
        <v>226</v>
      </c>
      <c r="G75" s="14" t="s">
        <v>228</v>
      </c>
      <c r="H75" s="14" t="s">
        <v>327</v>
      </c>
      <c r="I75" s="14" t="s">
        <v>96</v>
      </c>
      <c r="J75" s="55" t="s">
        <v>2460</v>
      </c>
      <c r="K75" s="24">
        <v>2.94</v>
      </c>
      <c r="L75" s="14" t="s">
        <v>49</v>
      </c>
      <c r="M75" s="13">
        <v>2.5999999999999999E-2</v>
      </c>
      <c r="N75" s="13">
        <v>2.2200000000000001E-2</v>
      </c>
      <c r="O75" s="24">
        <v>153620.39000000001</v>
      </c>
      <c r="P75" s="26">
        <v>114.45</v>
      </c>
      <c r="Q75" s="24">
        <v>0</v>
      </c>
      <c r="R75" s="24">
        <v>175.81854000000001</v>
      </c>
      <c r="S75" s="13">
        <v>4.2588161300000001E-4</v>
      </c>
      <c r="T75" s="13">
        <f t="shared" si="3"/>
        <v>7.3113054353246608E-4</v>
      </c>
      <c r="U75" s="63">
        <f>+R75/'סכום נכסי הקרן'!$C$42</f>
        <v>2.7740377904463806E-4</v>
      </c>
    </row>
    <row r="76" spans="2:21" ht="13.5" thickBot="1" x14ac:dyDescent="0.25">
      <c r="B76" s="59" t="s">
        <v>376</v>
      </c>
      <c r="C76" s="14" t="s">
        <v>377</v>
      </c>
      <c r="D76" s="14" t="s">
        <v>160</v>
      </c>
      <c r="E76" s="14" t="s">
        <v>227</v>
      </c>
      <c r="F76" s="22">
        <v>226</v>
      </c>
      <c r="G76" s="14" t="s">
        <v>228</v>
      </c>
      <c r="H76" s="14" t="s">
        <v>327</v>
      </c>
      <c r="I76" s="14" t="s">
        <v>96</v>
      </c>
      <c r="J76" s="55" t="s">
        <v>2460</v>
      </c>
      <c r="K76" s="24">
        <v>4.1500000000000004</v>
      </c>
      <c r="L76" s="14" t="s">
        <v>49</v>
      </c>
      <c r="M76" s="13">
        <v>2.81E-2</v>
      </c>
      <c r="N76" s="13">
        <v>2.5899999999999999E-2</v>
      </c>
      <c r="O76" s="24">
        <v>1342968.75</v>
      </c>
      <c r="P76" s="26">
        <v>113.83</v>
      </c>
      <c r="Q76" s="24">
        <v>0</v>
      </c>
      <c r="R76" s="24">
        <v>1528.7013300000001</v>
      </c>
      <c r="S76" s="13">
        <v>1.073047532E-3</v>
      </c>
      <c r="T76" s="13">
        <f t="shared" si="3"/>
        <v>6.3570100986033882E-3</v>
      </c>
      <c r="U76" s="63">
        <f>+R76/'סכום נכסי הקרן'!$C$42</f>
        <v>2.4119613663756067E-3</v>
      </c>
    </row>
    <row r="77" spans="2:21" ht="13.5" thickBot="1" x14ac:dyDescent="0.25">
      <c r="B77" s="59" t="s">
        <v>378</v>
      </c>
      <c r="C77" s="14" t="s">
        <v>379</v>
      </c>
      <c r="D77" s="14" t="s">
        <v>160</v>
      </c>
      <c r="E77" s="14" t="s">
        <v>227</v>
      </c>
      <c r="F77" s="22">
        <v>226</v>
      </c>
      <c r="G77" s="14" t="s">
        <v>228</v>
      </c>
      <c r="H77" s="14" t="s">
        <v>327</v>
      </c>
      <c r="I77" s="14" t="s">
        <v>96</v>
      </c>
      <c r="J77" s="55" t="s">
        <v>2460</v>
      </c>
      <c r="K77" s="24">
        <v>2.46</v>
      </c>
      <c r="L77" s="14" t="s">
        <v>49</v>
      </c>
      <c r="M77" s="13">
        <v>2.4E-2</v>
      </c>
      <c r="N77" s="13">
        <v>2.3300000000000001E-2</v>
      </c>
      <c r="O77" s="24">
        <v>191971.96</v>
      </c>
      <c r="P77" s="26">
        <v>112.98</v>
      </c>
      <c r="Q77" s="24">
        <v>0</v>
      </c>
      <c r="R77" s="24">
        <v>216.88991999999999</v>
      </c>
      <c r="S77" s="13">
        <v>3.3270472799999998E-4</v>
      </c>
      <c r="T77" s="13">
        <f t="shared" si="3"/>
        <v>9.0192334151058848E-4</v>
      </c>
      <c r="U77" s="63">
        <f>+R77/'סכום נכסי הקרן'!$C$42</f>
        <v>3.4220556856341325E-4</v>
      </c>
    </row>
    <row r="78" spans="2:21" ht="13.5" thickBot="1" x14ac:dyDescent="0.25">
      <c r="B78" s="59" t="s">
        <v>380</v>
      </c>
      <c r="C78" s="14" t="s">
        <v>381</v>
      </c>
      <c r="D78" s="14" t="s">
        <v>160</v>
      </c>
      <c r="E78" s="14" t="s">
        <v>227</v>
      </c>
      <c r="F78" s="22">
        <v>226</v>
      </c>
      <c r="G78" s="14" t="s">
        <v>228</v>
      </c>
      <c r="H78" s="14" t="s">
        <v>327</v>
      </c>
      <c r="I78" s="14" t="s">
        <v>96</v>
      </c>
      <c r="J78" s="55" t="s">
        <v>2460</v>
      </c>
      <c r="K78" s="24">
        <v>6.57</v>
      </c>
      <c r="L78" s="14" t="s">
        <v>49</v>
      </c>
      <c r="M78" s="13">
        <v>3.5000000000000001E-3</v>
      </c>
      <c r="N78" s="13">
        <v>3.0700000000000002E-2</v>
      </c>
      <c r="O78" s="24">
        <v>2261300</v>
      </c>
      <c r="P78" s="26">
        <v>91.16</v>
      </c>
      <c r="Q78" s="24">
        <v>0</v>
      </c>
      <c r="R78" s="24">
        <v>2061.4010800000001</v>
      </c>
      <c r="S78" s="13">
        <v>7.76458991E-4</v>
      </c>
      <c r="T78" s="13">
        <f t="shared" si="3"/>
        <v>8.5722091200325784E-3</v>
      </c>
      <c r="U78" s="63">
        <f>+R78/'סכום נכסי הקרן'!$C$42</f>
        <v>3.2524468108920605E-3</v>
      </c>
    </row>
    <row r="79" spans="2:21" ht="13.5" thickBot="1" x14ac:dyDescent="0.25">
      <c r="B79" s="59" t="s">
        <v>382</v>
      </c>
      <c r="C79" s="14" t="s">
        <v>383</v>
      </c>
      <c r="D79" s="14" t="s">
        <v>160</v>
      </c>
      <c r="E79" s="14" t="s">
        <v>227</v>
      </c>
      <c r="F79" s="22">
        <v>323</v>
      </c>
      <c r="G79" s="14" t="s">
        <v>228</v>
      </c>
      <c r="H79" s="14" t="s">
        <v>327</v>
      </c>
      <c r="I79" s="14" t="s">
        <v>96</v>
      </c>
      <c r="J79" s="55" t="s">
        <v>2460</v>
      </c>
      <c r="K79" s="24">
        <v>3.01</v>
      </c>
      <c r="L79" s="14" t="s">
        <v>49</v>
      </c>
      <c r="M79" s="13">
        <v>2.35E-2</v>
      </c>
      <c r="N79" s="13">
        <v>2.2700000000000001E-2</v>
      </c>
      <c r="O79" s="24">
        <v>351436.39</v>
      </c>
      <c r="P79" s="26">
        <v>113.73</v>
      </c>
      <c r="Q79" s="24">
        <v>0</v>
      </c>
      <c r="R79" s="24">
        <v>399.68860999999998</v>
      </c>
      <c r="S79" s="13">
        <v>3.6986652600000001E-4</v>
      </c>
      <c r="T79" s="13">
        <f t="shared" ref="T79:T142" si="4">+R79/$R$11</f>
        <v>1.6620804078627649E-3</v>
      </c>
      <c r="U79" s="63">
        <f>+R79/'סכום נכסי הקרן'!$C$42</f>
        <v>6.3062252055499088E-4</v>
      </c>
    </row>
    <row r="80" spans="2:21" ht="13.5" thickBot="1" x14ac:dyDescent="0.25">
      <c r="B80" s="59" t="s">
        <v>384</v>
      </c>
      <c r="C80" s="14" t="s">
        <v>385</v>
      </c>
      <c r="D80" s="14" t="s">
        <v>160</v>
      </c>
      <c r="E80" s="14" t="s">
        <v>227</v>
      </c>
      <c r="F80" s="22">
        <v>323</v>
      </c>
      <c r="G80" s="14" t="s">
        <v>228</v>
      </c>
      <c r="H80" s="14" t="s">
        <v>327</v>
      </c>
      <c r="I80" s="14" t="s">
        <v>96</v>
      </c>
      <c r="J80" s="55" t="s">
        <v>2460</v>
      </c>
      <c r="K80" s="24">
        <v>1.49</v>
      </c>
      <c r="L80" s="14" t="s">
        <v>49</v>
      </c>
      <c r="M80" s="13">
        <v>1.7600000000000001E-2</v>
      </c>
      <c r="N80" s="13">
        <v>2.1299999999999999E-2</v>
      </c>
      <c r="O80" s="24">
        <v>1573992.35</v>
      </c>
      <c r="P80" s="26">
        <v>112.57</v>
      </c>
      <c r="Q80" s="24">
        <v>15.800459999999999</v>
      </c>
      <c r="R80" s="24">
        <v>1787.64365</v>
      </c>
      <c r="S80" s="13">
        <v>1.192697368E-3</v>
      </c>
      <c r="T80" s="13">
        <f t="shared" si="4"/>
        <v>7.4338057491938076E-3</v>
      </c>
      <c r="U80" s="63">
        <f>+R80/'סכום נכסי הקרן'!$C$42</f>
        <v>2.8205165626739377E-3</v>
      </c>
    </row>
    <row r="81" spans="2:21" ht="13.5" thickBot="1" x14ac:dyDescent="0.25">
      <c r="B81" s="59" t="s">
        <v>386</v>
      </c>
      <c r="C81" s="14" t="s">
        <v>387</v>
      </c>
      <c r="D81" s="14" t="s">
        <v>160</v>
      </c>
      <c r="E81" s="14" t="s">
        <v>227</v>
      </c>
      <c r="F81" s="22">
        <v>323</v>
      </c>
      <c r="G81" s="14" t="s">
        <v>228</v>
      </c>
      <c r="H81" s="14" t="s">
        <v>327</v>
      </c>
      <c r="I81" s="14" t="s">
        <v>96</v>
      </c>
      <c r="J81" s="55" t="s">
        <v>2460</v>
      </c>
      <c r="K81" s="24">
        <v>1.49</v>
      </c>
      <c r="L81" s="14" t="s">
        <v>49</v>
      </c>
      <c r="M81" s="13">
        <v>2.3E-2</v>
      </c>
      <c r="N81" s="13">
        <v>2.23E-2</v>
      </c>
      <c r="O81" s="24">
        <v>685697.68</v>
      </c>
      <c r="P81" s="26">
        <v>113.28</v>
      </c>
      <c r="Q81" s="24">
        <v>8.9213199999999997</v>
      </c>
      <c r="R81" s="24">
        <v>785.67965000000004</v>
      </c>
      <c r="S81" s="13">
        <v>5.5061625600000004E-4</v>
      </c>
      <c r="T81" s="13">
        <f t="shared" si="4"/>
        <v>3.2672003165701278E-3</v>
      </c>
      <c r="U81" s="63">
        <f>+R81/'סכום נכסי הקרן'!$C$42</f>
        <v>1.2396332265554506E-3</v>
      </c>
    </row>
    <row r="82" spans="2:21" ht="13.5" thickBot="1" x14ac:dyDescent="0.25">
      <c r="B82" s="59" t="s">
        <v>388</v>
      </c>
      <c r="C82" s="14" t="s">
        <v>389</v>
      </c>
      <c r="D82" s="14" t="s">
        <v>160</v>
      </c>
      <c r="E82" s="14" t="s">
        <v>227</v>
      </c>
      <c r="F82" s="22">
        <v>323</v>
      </c>
      <c r="G82" s="14" t="s">
        <v>228</v>
      </c>
      <c r="H82" s="14" t="s">
        <v>327</v>
      </c>
      <c r="I82" s="14" t="s">
        <v>96</v>
      </c>
      <c r="J82" s="55" t="s">
        <v>2460</v>
      </c>
      <c r="K82" s="24">
        <v>2.21</v>
      </c>
      <c r="L82" s="14" t="s">
        <v>49</v>
      </c>
      <c r="M82" s="13">
        <v>2.1499999999999998E-2</v>
      </c>
      <c r="N82" s="13">
        <v>2.2499999999999999E-2</v>
      </c>
      <c r="O82" s="24">
        <v>366354.43</v>
      </c>
      <c r="P82" s="26">
        <v>113.66</v>
      </c>
      <c r="Q82" s="24">
        <v>0</v>
      </c>
      <c r="R82" s="24">
        <v>416.39845000000003</v>
      </c>
      <c r="S82" s="13">
        <v>3.0350158300000002E-4</v>
      </c>
      <c r="T82" s="13">
        <f t="shared" si="4"/>
        <v>1.7315672458352595E-3</v>
      </c>
      <c r="U82" s="63">
        <f>+R82/'סכום נכסי הקרן'!$C$42</f>
        <v>6.5698704822784765E-4</v>
      </c>
    </row>
    <row r="83" spans="2:21" ht="13.5" thickBot="1" x14ac:dyDescent="0.25">
      <c r="B83" s="59" t="s">
        <v>390</v>
      </c>
      <c r="C83" s="14" t="s">
        <v>391</v>
      </c>
      <c r="D83" s="14" t="s">
        <v>160</v>
      </c>
      <c r="E83" s="14" t="s">
        <v>227</v>
      </c>
      <c r="F83" s="22">
        <v>323</v>
      </c>
      <c r="G83" s="14" t="s">
        <v>228</v>
      </c>
      <c r="H83" s="14" t="s">
        <v>327</v>
      </c>
      <c r="I83" s="14" t="s">
        <v>96</v>
      </c>
      <c r="J83" s="55" t="s">
        <v>2460</v>
      </c>
      <c r="K83" s="24">
        <v>4.32</v>
      </c>
      <c r="L83" s="14" t="s">
        <v>49</v>
      </c>
      <c r="M83" s="13">
        <v>2.2499999999999999E-2</v>
      </c>
      <c r="N83" s="13">
        <v>2.6100000000000002E-2</v>
      </c>
      <c r="O83" s="24">
        <v>337248.1</v>
      </c>
      <c r="P83" s="26">
        <v>111.23</v>
      </c>
      <c r="Q83" s="24">
        <v>6.6348900000000004</v>
      </c>
      <c r="R83" s="24">
        <v>381.75594999999998</v>
      </c>
      <c r="S83" s="13">
        <v>2.66761383E-4</v>
      </c>
      <c r="T83" s="13">
        <f t="shared" si="4"/>
        <v>1.5875085484173222E-3</v>
      </c>
      <c r="U83" s="63">
        <f>+R83/'סכום נכסי הקרן'!$C$42</f>
        <v>6.0232864635763599E-4</v>
      </c>
    </row>
    <row r="84" spans="2:21" ht="13.5" thickBot="1" x14ac:dyDescent="0.25">
      <c r="B84" s="59" t="s">
        <v>392</v>
      </c>
      <c r="C84" s="14" t="s">
        <v>393</v>
      </c>
      <c r="D84" s="14" t="s">
        <v>160</v>
      </c>
      <c r="E84" s="14" t="s">
        <v>227</v>
      </c>
      <c r="F84" s="22">
        <v>323</v>
      </c>
      <c r="G84" s="14" t="s">
        <v>228</v>
      </c>
      <c r="H84" s="14" t="s">
        <v>327</v>
      </c>
      <c r="I84" s="14" t="s">
        <v>96</v>
      </c>
      <c r="J84" s="55" t="s">
        <v>2460</v>
      </c>
      <c r="K84" s="24">
        <v>4.24</v>
      </c>
      <c r="L84" s="14" t="s">
        <v>49</v>
      </c>
      <c r="M84" s="13">
        <v>6.4999999999999997E-3</v>
      </c>
      <c r="N84" s="13">
        <v>2.3300000000000001E-2</v>
      </c>
      <c r="O84" s="24">
        <v>9393.94</v>
      </c>
      <c r="P84" s="26">
        <v>103.63</v>
      </c>
      <c r="Q84" s="24">
        <v>4.1579999999999999E-2</v>
      </c>
      <c r="R84" s="24">
        <v>9.7765199999999997</v>
      </c>
      <c r="S84" s="13">
        <v>1.8855962090964101E-5</v>
      </c>
      <c r="T84" s="13">
        <f t="shared" si="4"/>
        <v>4.0655054816494466E-5</v>
      </c>
      <c r="U84" s="63">
        <f>+R84/'סכום נכסי הקרן'!$C$42</f>
        <v>1.5425242377200289E-5</v>
      </c>
    </row>
    <row r="85" spans="2:21" ht="13.5" thickBot="1" x14ac:dyDescent="0.25">
      <c r="B85" s="59" t="s">
        <v>394</v>
      </c>
      <c r="C85" s="14" t="s">
        <v>395</v>
      </c>
      <c r="D85" s="14" t="s">
        <v>160</v>
      </c>
      <c r="E85" s="14" t="s">
        <v>227</v>
      </c>
      <c r="F85" s="22">
        <v>323</v>
      </c>
      <c r="G85" s="14" t="s">
        <v>228</v>
      </c>
      <c r="H85" s="14" t="s">
        <v>327</v>
      </c>
      <c r="I85" s="14" t="s">
        <v>96</v>
      </c>
      <c r="J85" s="55" t="s">
        <v>2460</v>
      </c>
      <c r="K85" s="24">
        <v>5.01</v>
      </c>
      <c r="L85" s="14" t="s">
        <v>49</v>
      </c>
      <c r="M85" s="13">
        <v>1.43E-2</v>
      </c>
      <c r="N85" s="13">
        <v>2.69E-2</v>
      </c>
      <c r="O85" s="24">
        <v>116288.67</v>
      </c>
      <c r="P85" s="26">
        <v>104.73</v>
      </c>
      <c r="Q85" s="24">
        <v>1.00902</v>
      </c>
      <c r="R85" s="24">
        <v>122.79814</v>
      </c>
      <c r="S85" s="13">
        <v>2.9215322499999999E-4</v>
      </c>
      <c r="T85" s="13">
        <f t="shared" si="4"/>
        <v>5.1064848361825703E-4</v>
      </c>
      <c r="U85" s="63">
        <f>+R85/'סכום נכסי הקרן'!$C$42</f>
        <v>1.9374901017635868E-4</v>
      </c>
    </row>
    <row r="86" spans="2:21" ht="13.5" thickBot="1" x14ac:dyDescent="0.25">
      <c r="B86" s="59" t="s">
        <v>396</v>
      </c>
      <c r="C86" s="14" t="s">
        <v>397</v>
      </c>
      <c r="D86" s="14" t="s">
        <v>160</v>
      </c>
      <c r="E86" s="14" t="s">
        <v>227</v>
      </c>
      <c r="F86" s="22">
        <v>323</v>
      </c>
      <c r="G86" s="14" t="s">
        <v>228</v>
      </c>
      <c r="H86" s="14" t="s">
        <v>327</v>
      </c>
      <c r="I86" s="14" t="s">
        <v>96</v>
      </c>
      <c r="J86" s="55" t="s">
        <v>2460</v>
      </c>
      <c r="K86" s="24">
        <v>5.91</v>
      </c>
      <c r="L86" s="14" t="s">
        <v>49</v>
      </c>
      <c r="M86" s="13">
        <v>2.5000000000000001E-3</v>
      </c>
      <c r="N86" s="13">
        <v>2.69E-2</v>
      </c>
      <c r="O86" s="24">
        <v>2705148.43</v>
      </c>
      <c r="P86" s="26">
        <v>94.78</v>
      </c>
      <c r="Q86" s="24">
        <v>12.25522</v>
      </c>
      <c r="R86" s="24">
        <v>2576.1949</v>
      </c>
      <c r="S86" s="13">
        <v>2.1310318739999998E-3</v>
      </c>
      <c r="T86" s="13">
        <f t="shared" si="4"/>
        <v>1.071294743707101E-2</v>
      </c>
      <c r="U86" s="63">
        <f>+R86/'סכום נכסי הקרן'!$C$42</f>
        <v>4.0646805553926409E-3</v>
      </c>
    </row>
    <row r="87" spans="2:21" ht="13.5" thickBot="1" x14ac:dyDescent="0.25">
      <c r="B87" s="59" t="s">
        <v>398</v>
      </c>
      <c r="C87" s="14" t="s">
        <v>399</v>
      </c>
      <c r="D87" s="14" t="s">
        <v>160</v>
      </c>
      <c r="E87" s="14" t="s">
        <v>227</v>
      </c>
      <c r="F87" s="22">
        <v>323</v>
      </c>
      <c r="G87" s="14" t="s">
        <v>228</v>
      </c>
      <c r="H87" s="14" t="s">
        <v>327</v>
      </c>
      <c r="I87" s="14" t="s">
        <v>96</v>
      </c>
      <c r="J87" s="55" t="s">
        <v>2460</v>
      </c>
      <c r="K87" s="24">
        <v>6.67</v>
      </c>
      <c r="L87" s="14" t="s">
        <v>49</v>
      </c>
      <c r="M87" s="13">
        <v>3.61E-2</v>
      </c>
      <c r="N87" s="13">
        <v>3.2599999999999997E-2</v>
      </c>
      <c r="O87" s="24">
        <v>572600</v>
      </c>
      <c r="P87" s="26">
        <v>104.73</v>
      </c>
      <c r="Q87" s="24">
        <v>10.42394</v>
      </c>
      <c r="R87" s="24">
        <v>610.10792000000004</v>
      </c>
      <c r="S87" s="13">
        <v>1.2589079109999999E-3</v>
      </c>
      <c r="T87" s="13">
        <f t="shared" si="4"/>
        <v>2.5370961171845832E-3</v>
      </c>
      <c r="U87" s="63">
        <f>+R87/'סכום נכסי הקרן'!$C$42</f>
        <v>9.6261886051985019E-4</v>
      </c>
    </row>
    <row r="88" spans="2:21" ht="13.5" thickBot="1" x14ac:dyDescent="0.25">
      <c r="B88" s="59" t="s">
        <v>400</v>
      </c>
      <c r="C88" s="14" t="s">
        <v>401</v>
      </c>
      <c r="D88" s="14" t="s">
        <v>160</v>
      </c>
      <c r="E88" s="14" t="s">
        <v>227</v>
      </c>
      <c r="F88" s="22">
        <v>662</v>
      </c>
      <c r="G88" s="14" t="s">
        <v>244</v>
      </c>
      <c r="H88" s="14" t="s">
        <v>327</v>
      </c>
      <c r="I88" s="14" t="s">
        <v>96</v>
      </c>
      <c r="J88" s="55" t="s">
        <v>2460</v>
      </c>
      <c r="K88" s="24">
        <v>5.43</v>
      </c>
      <c r="L88" s="14" t="s">
        <v>49</v>
      </c>
      <c r="M88" s="13">
        <v>3.7100000000000001E-2</v>
      </c>
      <c r="N88" s="13">
        <v>3.3399999999999999E-2</v>
      </c>
      <c r="O88" s="24">
        <v>1</v>
      </c>
      <c r="P88" s="27">
        <v>5095555</v>
      </c>
      <c r="Q88" s="24">
        <v>0</v>
      </c>
      <c r="R88" s="24">
        <v>50.955550000000002</v>
      </c>
      <c r="S88" s="13">
        <v>1.3015748999999999E-4</v>
      </c>
      <c r="T88" s="13">
        <f t="shared" si="4"/>
        <v>2.1189550867329321E-4</v>
      </c>
      <c r="U88" s="63">
        <f>+R88/'סכום נכסי הקרן'!$C$42</f>
        <v>8.0396880404637683E-5</v>
      </c>
    </row>
    <row r="89" spans="2:21" ht="13.5" thickBot="1" x14ac:dyDescent="0.25">
      <c r="B89" s="59" t="s">
        <v>402</v>
      </c>
      <c r="C89" s="14" t="s">
        <v>403</v>
      </c>
      <c r="D89" s="14" t="s">
        <v>160</v>
      </c>
      <c r="E89" s="14" t="s">
        <v>227</v>
      </c>
      <c r="F89" s="22">
        <v>662</v>
      </c>
      <c r="G89" s="14" t="s">
        <v>244</v>
      </c>
      <c r="H89" s="14" t="s">
        <v>327</v>
      </c>
      <c r="I89" s="14" t="s">
        <v>96</v>
      </c>
      <c r="J89" s="55" t="s">
        <v>2460</v>
      </c>
      <c r="K89" s="24">
        <v>1.24</v>
      </c>
      <c r="L89" s="14" t="s">
        <v>49</v>
      </c>
      <c r="M89" s="13">
        <v>2.0199999999999999E-2</v>
      </c>
      <c r="N89" s="13">
        <v>2.0299999999999999E-2</v>
      </c>
      <c r="O89" s="24">
        <v>4</v>
      </c>
      <c r="P89" s="27">
        <v>5652776</v>
      </c>
      <c r="Q89" s="24">
        <v>0</v>
      </c>
      <c r="R89" s="24">
        <v>226.11104</v>
      </c>
      <c r="S89" s="13">
        <v>1.9006889900000001E-4</v>
      </c>
      <c r="T89" s="13">
        <f t="shared" si="4"/>
        <v>9.4026879971754497E-4</v>
      </c>
      <c r="U89" s="63">
        <f>+R89/'סכום נכסי הקרן'!$C$42</f>
        <v>3.5675450939197487E-4</v>
      </c>
    </row>
    <row r="90" spans="2:21" ht="13.5" thickBot="1" x14ac:dyDescent="0.25">
      <c r="B90" s="59" t="s">
        <v>404</v>
      </c>
      <c r="C90" s="14" t="s">
        <v>405</v>
      </c>
      <c r="D90" s="14" t="s">
        <v>160</v>
      </c>
      <c r="E90" s="14" t="s">
        <v>227</v>
      </c>
      <c r="F90" s="22">
        <v>662</v>
      </c>
      <c r="G90" s="14" t="s">
        <v>244</v>
      </c>
      <c r="H90" s="14" t="s">
        <v>327</v>
      </c>
      <c r="I90" s="14" t="s">
        <v>96</v>
      </c>
      <c r="J90" s="55" t="s">
        <v>2460</v>
      </c>
      <c r="K90" s="24">
        <v>4.1100000000000003</v>
      </c>
      <c r="L90" s="14" t="s">
        <v>49</v>
      </c>
      <c r="M90" s="13">
        <v>8.3999999999999995E-3</v>
      </c>
      <c r="N90" s="13">
        <v>2.9100000000000001E-2</v>
      </c>
      <c r="O90" s="24">
        <v>4</v>
      </c>
      <c r="P90" s="27">
        <v>5012995</v>
      </c>
      <c r="Q90" s="24">
        <v>0</v>
      </c>
      <c r="R90" s="24">
        <v>200.5198</v>
      </c>
      <c r="S90" s="13">
        <v>5.0295485900000005E-4</v>
      </c>
      <c r="T90" s="13">
        <f t="shared" si="4"/>
        <v>8.3384920818374098E-4</v>
      </c>
      <c r="U90" s="63">
        <f>+R90/'סכום נכסי הקרן'!$C$42</f>
        <v>3.1637704586373545E-4</v>
      </c>
    </row>
    <row r="91" spans="2:21" ht="13.5" thickBot="1" x14ac:dyDescent="0.25">
      <c r="B91" s="59" t="s">
        <v>406</v>
      </c>
      <c r="C91" s="14" t="s">
        <v>407</v>
      </c>
      <c r="D91" s="14" t="s">
        <v>160</v>
      </c>
      <c r="E91" s="14" t="s">
        <v>227</v>
      </c>
      <c r="F91" s="22">
        <v>662</v>
      </c>
      <c r="G91" s="14" t="s">
        <v>244</v>
      </c>
      <c r="H91" s="14" t="s">
        <v>327</v>
      </c>
      <c r="I91" s="14" t="s">
        <v>96</v>
      </c>
      <c r="J91" s="55" t="s">
        <v>2460</v>
      </c>
      <c r="K91" s="24">
        <v>4.62</v>
      </c>
      <c r="L91" s="14" t="s">
        <v>49</v>
      </c>
      <c r="M91" s="13">
        <v>3.09E-2</v>
      </c>
      <c r="N91" s="13">
        <v>3.1600000000000003E-2</v>
      </c>
      <c r="O91" s="24">
        <v>2</v>
      </c>
      <c r="P91" s="27">
        <v>5168240</v>
      </c>
      <c r="Q91" s="24">
        <v>0</v>
      </c>
      <c r="R91" s="24">
        <v>103.3648</v>
      </c>
      <c r="S91" s="13">
        <v>1.0526315699999999E-4</v>
      </c>
      <c r="T91" s="13">
        <f t="shared" si="4"/>
        <v>4.2983613904497585E-4</v>
      </c>
      <c r="U91" s="63">
        <f>+R91/'סכום נכסי הקרן'!$C$42</f>
        <v>1.6308738623465536E-4</v>
      </c>
    </row>
    <row r="92" spans="2:21" ht="13.5" thickBot="1" x14ac:dyDescent="0.25">
      <c r="B92" s="59" t="s">
        <v>408</v>
      </c>
      <c r="C92" s="14" t="s">
        <v>409</v>
      </c>
      <c r="D92" s="14" t="s">
        <v>160</v>
      </c>
      <c r="E92" s="14" t="s">
        <v>227</v>
      </c>
      <c r="F92" s="22">
        <v>1349</v>
      </c>
      <c r="G92" s="14" t="s">
        <v>228</v>
      </c>
      <c r="H92" s="14" t="s">
        <v>327</v>
      </c>
      <c r="I92" s="14" t="s">
        <v>96</v>
      </c>
      <c r="J92" s="55" t="s">
        <v>2460</v>
      </c>
      <c r="K92" s="24">
        <v>1.9</v>
      </c>
      <c r="L92" s="14" t="s">
        <v>49</v>
      </c>
      <c r="M92" s="13">
        <v>1.6E-2</v>
      </c>
      <c r="N92" s="13">
        <v>2.0899999999999998E-2</v>
      </c>
      <c r="O92" s="24">
        <v>120104.71</v>
      </c>
      <c r="P92" s="26">
        <v>112.12</v>
      </c>
      <c r="Q92" s="24">
        <v>0</v>
      </c>
      <c r="R92" s="24">
        <v>134.66139999999999</v>
      </c>
      <c r="S92" s="13">
        <v>3.0978815799999999E-4</v>
      </c>
      <c r="T92" s="13">
        <f t="shared" si="4"/>
        <v>5.5998111788917605E-4</v>
      </c>
      <c r="U92" s="63">
        <f>+R92/'סכום נכסי הקרן'!$C$42</f>
        <v>2.1246667872137725E-4</v>
      </c>
    </row>
    <row r="93" spans="2:21" ht="13.5" thickBot="1" x14ac:dyDescent="0.25">
      <c r="B93" s="59" t="s">
        <v>410</v>
      </c>
      <c r="C93" s="14" t="s">
        <v>411</v>
      </c>
      <c r="D93" s="14" t="s">
        <v>160</v>
      </c>
      <c r="E93" s="14" t="s">
        <v>227</v>
      </c>
      <c r="F93" s="22">
        <v>1349</v>
      </c>
      <c r="G93" s="14" t="s">
        <v>228</v>
      </c>
      <c r="H93" s="14" t="s">
        <v>327</v>
      </c>
      <c r="I93" s="14" t="s">
        <v>96</v>
      </c>
      <c r="J93" s="55" t="s">
        <v>2460</v>
      </c>
      <c r="K93" s="24">
        <v>2.97</v>
      </c>
      <c r="L93" s="14" t="s">
        <v>49</v>
      </c>
      <c r="M93" s="13">
        <v>1.4200000000000001E-2</v>
      </c>
      <c r="N93" s="13">
        <v>2.4899999999999999E-2</v>
      </c>
      <c r="O93" s="24">
        <v>95525.77</v>
      </c>
      <c r="P93" s="26">
        <v>108.25</v>
      </c>
      <c r="Q93" s="24">
        <v>0</v>
      </c>
      <c r="R93" s="24">
        <v>103.40665</v>
      </c>
      <c r="S93" s="13">
        <v>8.0909229356292402E-5</v>
      </c>
      <c r="T93" s="13">
        <f t="shared" si="4"/>
        <v>4.3001016968615183E-4</v>
      </c>
      <c r="U93" s="63">
        <f>+R93/'סכום נכסי הקרן'!$C$42</f>
        <v>1.6315341651879385E-4</v>
      </c>
    </row>
    <row r="94" spans="2:21" ht="13.5" thickBot="1" x14ac:dyDescent="0.25">
      <c r="B94" s="59" t="s">
        <v>410</v>
      </c>
      <c r="C94" s="14" t="s">
        <v>412</v>
      </c>
      <c r="D94" s="14" t="s">
        <v>160</v>
      </c>
      <c r="E94" s="14" t="s">
        <v>227</v>
      </c>
      <c r="F94" s="22">
        <v>1349</v>
      </c>
      <c r="G94" s="14" t="s">
        <v>228</v>
      </c>
      <c r="H94" s="14" t="s">
        <v>327</v>
      </c>
      <c r="I94" s="14" t="s">
        <v>96</v>
      </c>
      <c r="J94" s="55" t="s">
        <v>2460</v>
      </c>
      <c r="K94" s="24">
        <v>2.9660000000000002</v>
      </c>
      <c r="L94" s="14" t="s">
        <v>49</v>
      </c>
      <c r="M94" s="13">
        <v>1.4200000000000001E-2</v>
      </c>
      <c r="N94" s="13">
        <v>2.4899999999999999E-2</v>
      </c>
      <c r="O94" s="24">
        <v>497624</v>
      </c>
      <c r="P94" s="26">
        <v>107.2677</v>
      </c>
      <c r="Q94" s="24">
        <v>0</v>
      </c>
      <c r="R94" s="24">
        <v>533.78980999999999</v>
      </c>
      <c r="S94" s="13">
        <v>4.2148180899999999E-4</v>
      </c>
      <c r="T94" s="13">
        <f t="shared" si="4"/>
        <v>2.2197319686387555E-3</v>
      </c>
      <c r="U94" s="63">
        <f>+R94/'סכום נכסי הקרן'!$C$42</f>
        <v>8.4220532436180679E-4</v>
      </c>
    </row>
    <row r="95" spans="2:21" ht="13.5" thickBot="1" x14ac:dyDescent="0.25">
      <c r="B95" s="59" t="s">
        <v>413</v>
      </c>
      <c r="C95" s="14" t="s">
        <v>414</v>
      </c>
      <c r="D95" s="14" t="s">
        <v>160</v>
      </c>
      <c r="E95" s="14" t="s">
        <v>227</v>
      </c>
      <c r="F95" s="22">
        <v>1357</v>
      </c>
      <c r="G95" s="14" t="s">
        <v>228</v>
      </c>
      <c r="H95" s="14" t="s">
        <v>327</v>
      </c>
      <c r="I95" s="14" t="s">
        <v>96</v>
      </c>
      <c r="J95" s="55" t="s">
        <v>2460</v>
      </c>
      <c r="K95" s="24">
        <v>2.67</v>
      </c>
      <c r="L95" s="14" t="s">
        <v>49</v>
      </c>
      <c r="M95" s="13">
        <v>0.04</v>
      </c>
      <c r="N95" s="13">
        <v>2.3900000000000001E-2</v>
      </c>
      <c r="O95" s="24">
        <v>483648.65</v>
      </c>
      <c r="P95" s="26">
        <v>118.24</v>
      </c>
      <c r="Q95" s="24">
        <v>0</v>
      </c>
      <c r="R95" s="24">
        <v>571.86616000000004</v>
      </c>
      <c r="S95" s="13">
        <v>4.7454973599999999E-4</v>
      </c>
      <c r="T95" s="13">
        <f t="shared" si="4"/>
        <v>2.3780701192753859E-3</v>
      </c>
      <c r="U95" s="63">
        <f>+R95/'סכום נכסי הקרן'!$C$42</f>
        <v>9.0228160176819593E-4</v>
      </c>
    </row>
    <row r="96" spans="2:21" ht="13.5" thickBot="1" x14ac:dyDescent="0.25">
      <c r="B96" s="59" t="s">
        <v>415</v>
      </c>
      <c r="C96" s="14" t="s">
        <v>416</v>
      </c>
      <c r="D96" s="14" t="s">
        <v>160</v>
      </c>
      <c r="E96" s="14" t="s">
        <v>227</v>
      </c>
      <c r="F96" s="22">
        <v>1357</v>
      </c>
      <c r="G96" s="14" t="s">
        <v>228</v>
      </c>
      <c r="H96" s="14" t="s">
        <v>327</v>
      </c>
      <c r="I96" s="14" t="s">
        <v>96</v>
      </c>
      <c r="J96" s="55" t="s">
        <v>2460</v>
      </c>
      <c r="K96" s="24">
        <v>0.71</v>
      </c>
      <c r="L96" s="14" t="s">
        <v>49</v>
      </c>
      <c r="M96" s="13">
        <v>0.04</v>
      </c>
      <c r="N96" s="13">
        <v>2.5899999999999999E-2</v>
      </c>
      <c r="O96" s="24">
        <v>61677.41</v>
      </c>
      <c r="P96" s="26">
        <v>113.55</v>
      </c>
      <c r="Q96" s="24">
        <v>0</v>
      </c>
      <c r="R96" s="24">
        <v>70.034700000000001</v>
      </c>
      <c r="S96" s="13">
        <v>7.5760615999999998E-4</v>
      </c>
      <c r="T96" s="13">
        <f t="shared" si="4"/>
        <v>2.9123497599930701E-4</v>
      </c>
      <c r="U96" s="63">
        <f>+R96/'סכום נכסי הקרן'!$C$42</f>
        <v>1.1049966883047436E-4</v>
      </c>
    </row>
    <row r="97" spans="2:21" ht="13.5" thickBot="1" x14ac:dyDescent="0.25">
      <c r="B97" s="59" t="s">
        <v>417</v>
      </c>
      <c r="C97" s="14" t="s">
        <v>418</v>
      </c>
      <c r="D97" s="14" t="s">
        <v>160</v>
      </c>
      <c r="E97" s="14" t="s">
        <v>227</v>
      </c>
      <c r="F97" s="22">
        <v>1357</v>
      </c>
      <c r="G97" s="14" t="s">
        <v>228</v>
      </c>
      <c r="H97" s="14" t="s">
        <v>327</v>
      </c>
      <c r="I97" s="14" t="s">
        <v>96</v>
      </c>
      <c r="J97" s="55" t="s">
        <v>2460</v>
      </c>
      <c r="K97" s="24">
        <v>4.03</v>
      </c>
      <c r="L97" s="14" t="s">
        <v>49</v>
      </c>
      <c r="M97" s="13">
        <v>3.5000000000000003E-2</v>
      </c>
      <c r="N97" s="13">
        <v>2.6100000000000002E-2</v>
      </c>
      <c r="O97" s="24">
        <v>114827.59</v>
      </c>
      <c r="P97" s="26">
        <v>118.48</v>
      </c>
      <c r="Q97" s="24">
        <v>0</v>
      </c>
      <c r="R97" s="24">
        <v>136.04773</v>
      </c>
      <c r="S97" s="13">
        <v>1.3024729499999999E-4</v>
      </c>
      <c r="T97" s="13">
        <f t="shared" si="4"/>
        <v>5.6574608560199728E-4</v>
      </c>
      <c r="U97" s="63">
        <f>+R97/'סכום נכסי הקרן'!$C$42</f>
        <v>2.1465400880046309E-4</v>
      </c>
    </row>
    <row r="98" spans="2:21" ht="13.5" thickBot="1" x14ac:dyDescent="0.25">
      <c r="B98" s="59" t="s">
        <v>419</v>
      </c>
      <c r="C98" s="14" t="s">
        <v>420</v>
      </c>
      <c r="D98" s="14" t="s">
        <v>160</v>
      </c>
      <c r="E98" s="14" t="s">
        <v>227</v>
      </c>
      <c r="F98" s="22">
        <v>1357</v>
      </c>
      <c r="G98" s="14" t="s">
        <v>228</v>
      </c>
      <c r="H98" s="14" t="s">
        <v>327</v>
      </c>
      <c r="I98" s="14" t="s">
        <v>96</v>
      </c>
      <c r="J98" s="55" t="s">
        <v>2460</v>
      </c>
      <c r="K98" s="24">
        <v>6.59</v>
      </c>
      <c r="L98" s="14" t="s">
        <v>49</v>
      </c>
      <c r="M98" s="13">
        <v>2.5000000000000001E-2</v>
      </c>
      <c r="N98" s="13">
        <v>2.9000000000000001E-2</v>
      </c>
      <c r="O98" s="24">
        <v>150000</v>
      </c>
      <c r="P98" s="26">
        <v>109.47</v>
      </c>
      <c r="Q98" s="24">
        <v>0</v>
      </c>
      <c r="R98" s="24">
        <v>164.20500000000001</v>
      </c>
      <c r="S98" s="13">
        <v>2.01318087E-4</v>
      </c>
      <c r="T98" s="13">
        <f t="shared" si="4"/>
        <v>6.8283635446380448E-4</v>
      </c>
      <c r="U98" s="63">
        <f>+R98/'סכום נכסי הקרן'!$C$42</f>
        <v>2.5908011486174774E-4</v>
      </c>
    </row>
    <row r="99" spans="2:21" ht="13.5" thickBot="1" x14ac:dyDescent="0.25">
      <c r="B99" s="59" t="s">
        <v>421</v>
      </c>
      <c r="C99" s="14" t="s">
        <v>422</v>
      </c>
      <c r="D99" s="14" t="s">
        <v>160</v>
      </c>
      <c r="E99" s="14" t="s">
        <v>227</v>
      </c>
      <c r="F99" s="22">
        <v>777</v>
      </c>
      <c r="G99" s="14" t="s">
        <v>423</v>
      </c>
      <c r="H99" s="14" t="s">
        <v>327</v>
      </c>
      <c r="I99" s="14" t="s">
        <v>96</v>
      </c>
      <c r="J99" s="55" t="s">
        <v>2460</v>
      </c>
      <c r="K99" s="24">
        <v>2.65</v>
      </c>
      <c r="L99" s="14" t="s">
        <v>49</v>
      </c>
      <c r="M99" s="13">
        <v>4.2999999999999997E-2</v>
      </c>
      <c r="N99" s="13">
        <v>2.0500000000000001E-2</v>
      </c>
      <c r="O99" s="24">
        <v>2777.78</v>
      </c>
      <c r="P99" s="26">
        <v>119.12</v>
      </c>
      <c r="Q99" s="24">
        <v>0</v>
      </c>
      <c r="R99" s="24">
        <v>3.3088899999999999</v>
      </c>
      <c r="S99" s="13">
        <v>5.4476096336341599E-6</v>
      </c>
      <c r="T99" s="13">
        <f t="shared" si="4"/>
        <v>1.3759814773738546E-5</v>
      </c>
      <c r="U99" s="63">
        <f>+R99/'סכום נכסי הקרן'!$C$42</f>
        <v>5.2207155766565475E-6</v>
      </c>
    </row>
    <row r="100" spans="2:21" ht="13.5" thickBot="1" x14ac:dyDescent="0.25">
      <c r="B100" s="59" t="s">
        <v>424</v>
      </c>
      <c r="C100" s="14" t="s">
        <v>425</v>
      </c>
      <c r="D100" s="14" t="s">
        <v>160</v>
      </c>
      <c r="E100" s="14" t="s">
        <v>227</v>
      </c>
      <c r="F100" s="22">
        <v>141</v>
      </c>
      <c r="G100" s="14" t="s">
        <v>289</v>
      </c>
      <c r="H100" s="14" t="s">
        <v>327</v>
      </c>
      <c r="I100" s="14" t="s">
        <v>96</v>
      </c>
      <c r="J100" s="55" t="s">
        <v>2460</v>
      </c>
      <c r="K100" s="24">
        <v>1.32</v>
      </c>
      <c r="L100" s="14" t="s">
        <v>49</v>
      </c>
      <c r="M100" s="13">
        <v>1.7999999999999999E-2</v>
      </c>
      <c r="N100" s="13">
        <v>2.0899999999999998E-2</v>
      </c>
      <c r="O100" s="24">
        <v>71641.960000000006</v>
      </c>
      <c r="P100" s="26">
        <v>111.63</v>
      </c>
      <c r="Q100" s="24">
        <v>0</v>
      </c>
      <c r="R100" s="24">
        <v>79.973920000000007</v>
      </c>
      <c r="S100" s="13">
        <v>8.8205775815231895E-5</v>
      </c>
      <c r="T100" s="13">
        <f t="shared" si="4"/>
        <v>3.3256660872068417E-4</v>
      </c>
      <c r="U100" s="63">
        <f>+R100/'סכום נכסי הקרן'!$C$42</f>
        <v>1.2618161675676274E-4</v>
      </c>
    </row>
    <row r="101" spans="2:21" ht="13.5" thickBot="1" x14ac:dyDescent="0.25">
      <c r="B101" s="59" t="s">
        <v>426</v>
      </c>
      <c r="C101" s="14" t="s">
        <v>427</v>
      </c>
      <c r="D101" s="14" t="s">
        <v>160</v>
      </c>
      <c r="E101" s="14" t="s">
        <v>227</v>
      </c>
      <c r="F101" s="22">
        <v>141</v>
      </c>
      <c r="G101" s="14" t="s">
        <v>289</v>
      </c>
      <c r="H101" s="14" t="s">
        <v>327</v>
      </c>
      <c r="I101" s="14" t="s">
        <v>96</v>
      </c>
      <c r="J101" s="55" t="s">
        <v>2460</v>
      </c>
      <c r="K101" s="24">
        <v>3.84</v>
      </c>
      <c r="L101" s="14" t="s">
        <v>49</v>
      </c>
      <c r="M101" s="13">
        <v>2.1999999999999999E-2</v>
      </c>
      <c r="N101" s="13">
        <v>2.7900000000000001E-2</v>
      </c>
      <c r="O101" s="24">
        <v>93414.17</v>
      </c>
      <c r="P101" s="26">
        <v>100.93</v>
      </c>
      <c r="Q101" s="24">
        <v>0</v>
      </c>
      <c r="R101" s="24">
        <v>94.282920000000004</v>
      </c>
      <c r="S101" s="13">
        <v>1.8385482600000001E-4</v>
      </c>
      <c r="T101" s="13">
        <f t="shared" si="4"/>
        <v>3.9206970178132532E-4</v>
      </c>
      <c r="U101" s="63">
        <f>+R101/'סכום נכסי הקרן'!$C$42</f>
        <v>1.4875813612923462E-4</v>
      </c>
    </row>
    <row r="102" spans="2:21" ht="13.5" thickBot="1" x14ac:dyDescent="0.25">
      <c r="B102" s="59" t="s">
        <v>428</v>
      </c>
      <c r="C102" s="14" t="s">
        <v>429</v>
      </c>
      <c r="D102" s="14" t="s">
        <v>160</v>
      </c>
      <c r="E102" s="14" t="s">
        <v>227</v>
      </c>
      <c r="F102" s="22">
        <v>1063</v>
      </c>
      <c r="G102" s="14" t="s">
        <v>430</v>
      </c>
      <c r="H102" s="14" t="s">
        <v>431</v>
      </c>
      <c r="I102" s="14" t="s">
        <v>96</v>
      </c>
      <c r="J102" s="55" t="s">
        <v>2460</v>
      </c>
      <c r="K102" s="24">
        <v>5.92</v>
      </c>
      <c r="L102" s="14" t="s">
        <v>49</v>
      </c>
      <c r="M102" s="13">
        <v>5.1499999999999997E-2</v>
      </c>
      <c r="N102" s="13">
        <v>2.9499999999999998E-2</v>
      </c>
      <c r="O102" s="24">
        <v>1387751.58</v>
      </c>
      <c r="P102" s="27">
        <v>153</v>
      </c>
      <c r="Q102" s="24">
        <v>0</v>
      </c>
      <c r="R102" s="24">
        <v>2123.25992</v>
      </c>
      <c r="S102" s="13">
        <v>4.7787806200000002E-4</v>
      </c>
      <c r="T102" s="13">
        <f t="shared" si="4"/>
        <v>8.8294452870004512E-3</v>
      </c>
      <c r="U102" s="63">
        <f>+R102/'סכום נכסי הקרן'!$C$42</f>
        <v>3.3500467339907143E-3</v>
      </c>
    </row>
    <row r="103" spans="2:21" ht="13.5" thickBot="1" x14ac:dyDescent="0.25">
      <c r="B103" s="59" t="s">
        <v>432</v>
      </c>
      <c r="C103" s="14" t="s">
        <v>433</v>
      </c>
      <c r="D103" s="14" t="s">
        <v>160</v>
      </c>
      <c r="E103" s="14" t="s">
        <v>227</v>
      </c>
      <c r="F103" s="22">
        <v>390</v>
      </c>
      <c r="G103" s="14" t="s">
        <v>228</v>
      </c>
      <c r="H103" s="14" t="s">
        <v>431</v>
      </c>
      <c r="I103" s="14" t="s">
        <v>96</v>
      </c>
      <c r="J103" s="55" t="s">
        <v>2460</v>
      </c>
      <c r="K103" s="24">
        <v>7.48</v>
      </c>
      <c r="L103" s="14" t="s">
        <v>49</v>
      </c>
      <c r="M103" s="13">
        <v>2.5600000000000001E-2</v>
      </c>
      <c r="N103" s="13">
        <v>3.9699999999999999E-2</v>
      </c>
      <c r="O103" s="24">
        <v>162500</v>
      </c>
      <c r="P103" s="26">
        <v>95.72</v>
      </c>
      <c r="Q103" s="24">
        <v>0</v>
      </c>
      <c r="R103" s="24">
        <v>155.54499999999999</v>
      </c>
      <c r="S103" s="13">
        <v>1.5469118799999999E-4</v>
      </c>
      <c r="T103" s="13">
        <f t="shared" si="4"/>
        <v>6.4682427913323253E-4</v>
      </c>
      <c r="U103" s="63">
        <f>+R103/'סכום נכסי הקרן'!$C$42</f>
        <v>2.4541650050954932E-4</v>
      </c>
    </row>
    <row r="104" spans="2:21" ht="13.5" thickBot="1" x14ac:dyDescent="0.25">
      <c r="B104" s="59" t="s">
        <v>434</v>
      </c>
      <c r="C104" s="14" t="s">
        <v>435</v>
      </c>
      <c r="D104" s="14" t="s">
        <v>160</v>
      </c>
      <c r="E104" s="14" t="s">
        <v>227</v>
      </c>
      <c r="F104" s="22">
        <v>230</v>
      </c>
      <c r="G104" s="14" t="s">
        <v>436</v>
      </c>
      <c r="H104" s="14" t="s">
        <v>431</v>
      </c>
      <c r="I104" s="14" t="s">
        <v>96</v>
      </c>
      <c r="J104" s="55" t="s">
        <v>2460</v>
      </c>
      <c r="K104" s="24">
        <v>1.4</v>
      </c>
      <c r="L104" s="14" t="s">
        <v>49</v>
      </c>
      <c r="M104" s="13">
        <v>2.1999999999999999E-2</v>
      </c>
      <c r="N104" s="13">
        <v>1.7100000000000001E-2</v>
      </c>
      <c r="O104" s="24">
        <v>247333.33</v>
      </c>
      <c r="P104" s="26">
        <v>112.59</v>
      </c>
      <c r="Q104" s="24">
        <v>0</v>
      </c>
      <c r="R104" s="24">
        <v>278.4726</v>
      </c>
      <c r="S104" s="13">
        <v>4.6753973799999998E-4</v>
      </c>
      <c r="T104" s="13">
        <f t="shared" si="4"/>
        <v>1.1580111141686138E-3</v>
      </c>
      <c r="U104" s="63">
        <f>+R104/'סכום נכסי הקרן'!$C$42</f>
        <v>4.3936977067598142E-4</v>
      </c>
    </row>
    <row r="105" spans="2:21" ht="13.5" thickBot="1" x14ac:dyDescent="0.25">
      <c r="B105" s="59" t="s">
        <v>437</v>
      </c>
      <c r="C105" s="14" t="s">
        <v>438</v>
      </c>
      <c r="D105" s="14" t="s">
        <v>160</v>
      </c>
      <c r="E105" s="14" t="s">
        <v>227</v>
      </c>
      <c r="F105" s="22">
        <v>230</v>
      </c>
      <c r="G105" s="14" t="s">
        <v>436</v>
      </c>
      <c r="H105" s="14" t="s">
        <v>431</v>
      </c>
      <c r="I105" s="14" t="s">
        <v>96</v>
      </c>
      <c r="J105" s="55" t="s">
        <v>2460</v>
      </c>
      <c r="K105" s="24">
        <v>4.24</v>
      </c>
      <c r="L105" s="14" t="s">
        <v>49</v>
      </c>
      <c r="M105" s="13">
        <v>1.7000000000000001E-2</v>
      </c>
      <c r="N105" s="13">
        <v>2.23E-2</v>
      </c>
      <c r="O105" s="24">
        <v>60000</v>
      </c>
      <c r="P105" s="26">
        <v>107.55</v>
      </c>
      <c r="Q105" s="24">
        <v>0</v>
      </c>
      <c r="R105" s="24">
        <v>64.53</v>
      </c>
      <c r="S105" s="13">
        <v>4.7272383473574703E-5</v>
      </c>
      <c r="T105" s="13">
        <f t="shared" si="4"/>
        <v>2.6834402091013859E-4</v>
      </c>
      <c r="U105" s="63">
        <f>+R105/'סכום נכסי הקרן'!$C$42</f>
        <v>1.0181443812325191E-4</v>
      </c>
    </row>
    <row r="106" spans="2:21" ht="13.5" thickBot="1" x14ac:dyDescent="0.25">
      <c r="B106" s="59" t="s">
        <v>439</v>
      </c>
      <c r="C106" s="14" t="s">
        <v>440</v>
      </c>
      <c r="D106" s="14" t="s">
        <v>160</v>
      </c>
      <c r="E106" s="14" t="s">
        <v>227</v>
      </c>
      <c r="F106" s="22">
        <v>230</v>
      </c>
      <c r="G106" s="14" t="s">
        <v>436</v>
      </c>
      <c r="H106" s="14" t="s">
        <v>431</v>
      </c>
      <c r="I106" s="14" t="s">
        <v>96</v>
      </c>
      <c r="J106" s="55" t="s">
        <v>2460</v>
      </c>
      <c r="K106" s="24">
        <v>9.1</v>
      </c>
      <c r="L106" s="14" t="s">
        <v>49</v>
      </c>
      <c r="M106" s="13">
        <v>5.7999999999999996E-3</v>
      </c>
      <c r="N106" s="13">
        <v>2.81E-2</v>
      </c>
      <c r="O106" s="24">
        <v>382000</v>
      </c>
      <c r="P106" s="26">
        <v>89.1</v>
      </c>
      <c r="Q106" s="24">
        <v>0</v>
      </c>
      <c r="R106" s="24">
        <v>340.36200000000002</v>
      </c>
      <c r="S106" s="13">
        <v>7.9855674400000002E-4</v>
      </c>
      <c r="T106" s="13">
        <f t="shared" si="4"/>
        <v>1.41537436300971E-3</v>
      </c>
      <c r="U106" s="63">
        <f>+R106/'סכום נכסי הקרן'!$C$42</f>
        <v>5.370179108710099E-4</v>
      </c>
    </row>
    <row r="107" spans="2:21" ht="13.5" thickBot="1" x14ac:dyDescent="0.25">
      <c r="B107" s="59" t="s">
        <v>441</v>
      </c>
      <c r="C107" s="14" t="s">
        <v>442</v>
      </c>
      <c r="D107" s="14" t="s">
        <v>160</v>
      </c>
      <c r="E107" s="14" t="s">
        <v>227</v>
      </c>
      <c r="F107" s="22">
        <v>1327</v>
      </c>
      <c r="G107" s="14" t="s">
        <v>228</v>
      </c>
      <c r="H107" s="14" t="s">
        <v>431</v>
      </c>
      <c r="I107" s="14" t="s">
        <v>96</v>
      </c>
      <c r="J107" s="55" t="s">
        <v>2460</v>
      </c>
      <c r="K107" s="24">
        <v>0.85</v>
      </c>
      <c r="L107" s="14" t="s">
        <v>49</v>
      </c>
      <c r="M107" s="13">
        <v>2.5000000000000001E-2</v>
      </c>
      <c r="N107" s="13">
        <v>2.29E-2</v>
      </c>
      <c r="O107" s="24">
        <v>301912.11</v>
      </c>
      <c r="P107" s="26">
        <v>112.23</v>
      </c>
      <c r="Q107" s="24">
        <v>0</v>
      </c>
      <c r="R107" s="24">
        <v>338.83596</v>
      </c>
      <c r="S107" s="13">
        <v>6.4111870899999997E-4</v>
      </c>
      <c r="T107" s="13">
        <f t="shared" si="4"/>
        <v>1.4090284198876007E-3</v>
      </c>
      <c r="U107" s="63">
        <f>+R107/'סכום נכסי הקרן'!$C$42</f>
        <v>5.3461014851003655E-4</v>
      </c>
    </row>
    <row r="108" spans="2:21" ht="13.5" thickBot="1" x14ac:dyDescent="0.25">
      <c r="B108" s="59" t="s">
        <v>443</v>
      </c>
      <c r="C108" s="14" t="s">
        <v>444</v>
      </c>
      <c r="D108" s="14" t="s">
        <v>160</v>
      </c>
      <c r="E108" s="14" t="s">
        <v>227</v>
      </c>
      <c r="F108" s="22">
        <v>1327</v>
      </c>
      <c r="G108" s="14" t="s">
        <v>228</v>
      </c>
      <c r="H108" s="14" t="s">
        <v>431</v>
      </c>
      <c r="I108" s="14" t="s">
        <v>96</v>
      </c>
      <c r="J108" s="55" t="s">
        <v>2460</v>
      </c>
      <c r="K108" s="24">
        <v>3.25</v>
      </c>
      <c r="L108" s="14" t="s">
        <v>49</v>
      </c>
      <c r="M108" s="13">
        <v>3.3500000000000002E-2</v>
      </c>
      <c r="N108" s="13">
        <v>2.81E-2</v>
      </c>
      <c r="O108" s="24">
        <v>150000</v>
      </c>
      <c r="P108" s="26">
        <v>114.41</v>
      </c>
      <c r="Q108" s="24">
        <v>0</v>
      </c>
      <c r="R108" s="24">
        <v>171.61500000000001</v>
      </c>
      <c r="S108" s="13">
        <v>2.2508002399999999E-4</v>
      </c>
      <c r="T108" s="13">
        <f t="shared" si="4"/>
        <v>7.1365038196952472E-4</v>
      </c>
      <c r="U108" s="63">
        <f>+R108/'סכום נכסי הקרן'!$C$42</f>
        <v>2.7077149850491053E-4</v>
      </c>
    </row>
    <row r="109" spans="2:21" ht="13.5" thickBot="1" x14ac:dyDescent="0.25">
      <c r="B109" s="59" t="s">
        <v>445</v>
      </c>
      <c r="C109" s="14" t="s">
        <v>446</v>
      </c>
      <c r="D109" s="14" t="s">
        <v>160</v>
      </c>
      <c r="E109" s="14" t="s">
        <v>227</v>
      </c>
      <c r="F109" s="22">
        <v>1327</v>
      </c>
      <c r="G109" s="14" t="s">
        <v>228</v>
      </c>
      <c r="H109" s="14" t="s">
        <v>447</v>
      </c>
      <c r="I109" s="14" t="s">
        <v>272</v>
      </c>
      <c r="J109" s="55" t="s">
        <v>2460</v>
      </c>
      <c r="K109" s="24">
        <v>4.93</v>
      </c>
      <c r="L109" s="14" t="s">
        <v>49</v>
      </c>
      <c r="M109" s="13">
        <v>1.3299999999999999E-2</v>
      </c>
      <c r="N109" s="13">
        <v>3.3799999999999997E-2</v>
      </c>
      <c r="O109" s="24">
        <v>50000</v>
      </c>
      <c r="P109" s="26">
        <v>101.09</v>
      </c>
      <c r="Q109" s="24">
        <v>0</v>
      </c>
      <c r="R109" s="24">
        <v>50.545000000000002</v>
      </c>
      <c r="S109" s="13">
        <v>4.2105263157894697E-5</v>
      </c>
      <c r="T109" s="13">
        <f t="shared" si="4"/>
        <v>2.1018826184569895E-4</v>
      </c>
      <c r="U109" s="63">
        <f>+R109/'סכום נכסי הקרן'!$C$42</f>
        <v>7.9749120950562037E-5</v>
      </c>
    </row>
    <row r="110" spans="2:21" ht="13.5" thickBot="1" x14ac:dyDescent="0.25">
      <c r="B110" s="59" t="s">
        <v>448</v>
      </c>
      <c r="C110" s="14" t="s">
        <v>449</v>
      </c>
      <c r="D110" s="14" t="s">
        <v>160</v>
      </c>
      <c r="E110" s="14" t="s">
        <v>227</v>
      </c>
      <c r="F110" s="22">
        <v>1327</v>
      </c>
      <c r="G110" s="14" t="s">
        <v>228</v>
      </c>
      <c r="H110" s="14" t="s">
        <v>431</v>
      </c>
      <c r="I110" s="14" t="s">
        <v>96</v>
      </c>
      <c r="J110" s="55" t="s">
        <v>2460</v>
      </c>
      <c r="K110" s="24">
        <v>5.6</v>
      </c>
      <c r="L110" s="14" t="s">
        <v>49</v>
      </c>
      <c r="M110" s="13">
        <v>1.8700000000000001E-2</v>
      </c>
      <c r="N110" s="13">
        <v>3.5200000000000002E-2</v>
      </c>
      <c r="O110" s="24">
        <v>100000</v>
      </c>
      <c r="P110" s="26">
        <v>97.98</v>
      </c>
      <c r="Q110" s="24">
        <v>0</v>
      </c>
      <c r="R110" s="24">
        <v>97.98</v>
      </c>
      <c r="S110" s="13">
        <v>1.7884451699999999E-4</v>
      </c>
      <c r="T110" s="13">
        <f t="shared" si="4"/>
        <v>4.0744378070316716E-4</v>
      </c>
      <c r="U110" s="63">
        <f>+R110/'סכום נכסי הקרן'!$C$42</f>
        <v>1.5459133189704358E-4</v>
      </c>
    </row>
    <row r="111" spans="2:21" ht="13.5" thickBot="1" x14ac:dyDescent="0.25">
      <c r="B111" s="59" t="s">
        <v>450</v>
      </c>
      <c r="C111" s="14" t="s">
        <v>451</v>
      </c>
      <c r="D111" s="14" t="s">
        <v>160</v>
      </c>
      <c r="E111" s="14" t="s">
        <v>227</v>
      </c>
      <c r="F111" s="22">
        <v>1153</v>
      </c>
      <c r="G111" s="14" t="s">
        <v>244</v>
      </c>
      <c r="H111" s="14" t="s">
        <v>431</v>
      </c>
      <c r="I111" s="14" t="s">
        <v>96</v>
      </c>
      <c r="J111" s="55" t="s">
        <v>2460</v>
      </c>
      <c r="K111" s="24">
        <v>2.41</v>
      </c>
      <c r="L111" s="14" t="s">
        <v>49</v>
      </c>
      <c r="M111" s="13">
        <v>2.3199999999999998E-2</v>
      </c>
      <c r="N111" s="13">
        <v>2.5499999999999998E-2</v>
      </c>
      <c r="O111" s="24">
        <v>1</v>
      </c>
      <c r="P111" s="27">
        <v>5612952</v>
      </c>
      <c r="Q111" s="24">
        <v>0</v>
      </c>
      <c r="R111" s="24">
        <v>56.129519999999999</v>
      </c>
      <c r="S111" s="13">
        <v>1.6666666599999999E-4</v>
      </c>
      <c r="T111" s="13">
        <f t="shared" si="4"/>
        <v>2.3341114347677112E-4</v>
      </c>
      <c r="U111" s="63">
        <f>+R111/'סכום נכסי הקרן'!$C$42</f>
        <v>8.8560290421940653E-5</v>
      </c>
    </row>
    <row r="112" spans="2:21" ht="13.5" thickBot="1" x14ac:dyDescent="0.25">
      <c r="B112" s="59" t="s">
        <v>452</v>
      </c>
      <c r="C112" s="14" t="s">
        <v>453</v>
      </c>
      <c r="D112" s="14" t="s">
        <v>160</v>
      </c>
      <c r="E112" s="14" t="s">
        <v>227</v>
      </c>
      <c r="F112" s="22">
        <v>1153</v>
      </c>
      <c r="G112" s="14" t="s">
        <v>244</v>
      </c>
      <c r="H112" s="14" t="s">
        <v>431</v>
      </c>
      <c r="I112" s="14" t="s">
        <v>96</v>
      </c>
      <c r="J112" s="55" t="s">
        <v>2460</v>
      </c>
      <c r="K112" s="24">
        <v>4.1399999999999997</v>
      </c>
      <c r="L112" s="14" t="s">
        <v>49</v>
      </c>
      <c r="M112" s="13">
        <v>1.09E-2</v>
      </c>
      <c r="N112" s="13">
        <v>3.4599999999999999E-2</v>
      </c>
      <c r="O112" s="24">
        <v>14</v>
      </c>
      <c r="P112" s="27">
        <v>4925250</v>
      </c>
      <c r="Q112" s="24">
        <v>0</v>
      </c>
      <c r="R112" s="24">
        <v>689.53499999999997</v>
      </c>
      <c r="S112" s="13">
        <v>7.7096756400000003E-4</v>
      </c>
      <c r="T112" s="13">
        <f t="shared" si="4"/>
        <v>2.8673887255272336E-3</v>
      </c>
      <c r="U112" s="63">
        <f>+R112/'סכום נכסי הקרן'!$C$42</f>
        <v>1.0879376815638696E-3</v>
      </c>
    </row>
    <row r="113" spans="2:21" ht="13.5" thickBot="1" x14ac:dyDescent="0.25">
      <c r="B113" s="59" t="s">
        <v>454</v>
      </c>
      <c r="C113" s="14" t="s">
        <v>455</v>
      </c>
      <c r="D113" s="14" t="s">
        <v>160</v>
      </c>
      <c r="E113" s="14" t="s">
        <v>227</v>
      </c>
      <c r="F113" s="22">
        <v>1153</v>
      </c>
      <c r="G113" s="14" t="s">
        <v>244</v>
      </c>
      <c r="H113" s="14" t="s">
        <v>431</v>
      </c>
      <c r="I113" s="14" t="s">
        <v>96</v>
      </c>
      <c r="J113" s="55" t="s">
        <v>2460</v>
      </c>
      <c r="K113" s="24">
        <v>4.78</v>
      </c>
      <c r="L113" s="14" t="s">
        <v>49</v>
      </c>
      <c r="M113" s="13">
        <v>2.9899999999999999E-2</v>
      </c>
      <c r="N113" s="13">
        <v>3.44E-2</v>
      </c>
      <c r="O113" s="24">
        <v>18</v>
      </c>
      <c r="P113" s="27">
        <v>5209470</v>
      </c>
      <c r="Q113" s="24">
        <v>0</v>
      </c>
      <c r="R113" s="24">
        <v>937.70460000000003</v>
      </c>
      <c r="S113" s="13">
        <v>1.1249999999999999E-3</v>
      </c>
      <c r="T113" s="13">
        <f t="shared" si="4"/>
        <v>3.8993866851066653E-3</v>
      </c>
      <c r="U113" s="63">
        <f>+R113/'סכום נכסי הקרן'!$C$42</f>
        <v>1.4794958464991275E-3</v>
      </c>
    </row>
    <row r="114" spans="2:21" ht="13.5" thickBot="1" x14ac:dyDescent="0.25">
      <c r="B114" s="59" t="s">
        <v>456</v>
      </c>
      <c r="C114" s="14" t="s">
        <v>457</v>
      </c>
      <c r="D114" s="14" t="s">
        <v>160</v>
      </c>
      <c r="E114" s="14" t="s">
        <v>227</v>
      </c>
      <c r="F114" s="22">
        <v>748</v>
      </c>
      <c r="G114" s="14" t="s">
        <v>244</v>
      </c>
      <c r="H114" s="14" t="s">
        <v>431</v>
      </c>
      <c r="I114" s="14" t="s">
        <v>96</v>
      </c>
      <c r="J114" s="55" t="s">
        <v>2460</v>
      </c>
      <c r="K114" s="24">
        <v>1.81</v>
      </c>
      <c r="L114" s="14" t="s">
        <v>49</v>
      </c>
      <c r="M114" s="13">
        <v>1.46E-2</v>
      </c>
      <c r="N114" s="13">
        <v>2.4400000000000002E-2</v>
      </c>
      <c r="O114" s="24">
        <v>1</v>
      </c>
      <c r="P114" s="27">
        <v>5454999</v>
      </c>
      <c r="Q114" s="24">
        <v>0</v>
      </c>
      <c r="R114" s="24">
        <v>54.549990000000001</v>
      </c>
      <c r="S114" s="13">
        <v>3.7547403597041297E-5</v>
      </c>
      <c r="T114" s="13">
        <f t="shared" si="4"/>
        <v>2.2684276549214086E-4</v>
      </c>
      <c r="U114" s="63">
        <f>+R114/'סכום נכסי הקרן'!$C$42</f>
        <v>8.6068132364466301E-5</v>
      </c>
    </row>
    <row r="115" spans="2:21" ht="13.5" thickBot="1" x14ac:dyDescent="0.25">
      <c r="B115" s="59" t="s">
        <v>458</v>
      </c>
      <c r="C115" s="14" t="s">
        <v>459</v>
      </c>
      <c r="D115" s="14" t="s">
        <v>160</v>
      </c>
      <c r="E115" s="14" t="s">
        <v>227</v>
      </c>
      <c r="F115" s="22">
        <v>748</v>
      </c>
      <c r="G115" s="14" t="s">
        <v>244</v>
      </c>
      <c r="H115" s="14" t="s">
        <v>431</v>
      </c>
      <c r="I115" s="14" t="s">
        <v>96</v>
      </c>
      <c r="J115" s="55" t="s">
        <v>2460</v>
      </c>
      <c r="K115" s="24">
        <v>2.4300000000000002</v>
      </c>
      <c r="L115" s="14" t="s">
        <v>49</v>
      </c>
      <c r="M115" s="13">
        <v>2.4199999999999999E-2</v>
      </c>
      <c r="N115" s="13">
        <v>2.86E-2</v>
      </c>
      <c r="O115" s="24">
        <v>1</v>
      </c>
      <c r="P115" s="27">
        <v>5585000</v>
      </c>
      <c r="Q115" s="24">
        <v>0</v>
      </c>
      <c r="R115" s="24">
        <v>55.85</v>
      </c>
      <c r="S115" s="13">
        <v>3.3020737022850301E-5</v>
      </c>
      <c r="T115" s="13">
        <f t="shared" si="4"/>
        <v>2.322487768143691E-4</v>
      </c>
      <c r="U115" s="63">
        <f>+R115/'סכום נכסי הקרן'!$C$42</f>
        <v>8.8119268079708959E-5</v>
      </c>
    </row>
    <row r="116" spans="2:21" ht="13.5" thickBot="1" x14ac:dyDescent="0.25">
      <c r="B116" s="59" t="s">
        <v>460</v>
      </c>
      <c r="C116" s="14" t="s">
        <v>461</v>
      </c>
      <c r="D116" s="14" t="s">
        <v>160</v>
      </c>
      <c r="E116" s="14" t="s">
        <v>227</v>
      </c>
      <c r="F116" s="22">
        <v>748</v>
      </c>
      <c r="G116" s="14" t="s">
        <v>244</v>
      </c>
      <c r="H116" s="14" t="s">
        <v>431</v>
      </c>
      <c r="I116" s="14" t="s">
        <v>96</v>
      </c>
      <c r="J116" s="55" t="s">
        <v>2460</v>
      </c>
      <c r="K116" s="24">
        <v>3.82</v>
      </c>
      <c r="L116" s="14" t="s">
        <v>49</v>
      </c>
      <c r="M116" s="13">
        <v>2E-3</v>
      </c>
      <c r="N116" s="13">
        <v>3.0599999999999999E-2</v>
      </c>
      <c r="O116" s="24">
        <v>7</v>
      </c>
      <c r="P116" s="27">
        <v>4882000</v>
      </c>
      <c r="Q116" s="24">
        <v>0</v>
      </c>
      <c r="R116" s="24">
        <v>341.74</v>
      </c>
      <c r="S116" s="13">
        <v>6.1071366199999999E-4</v>
      </c>
      <c r="T116" s="13">
        <f t="shared" si="4"/>
        <v>1.4211046909318264E-3</v>
      </c>
      <c r="U116" s="63">
        <f>+R116/'סכום נכסי הקרן'!$C$42</f>
        <v>5.391920980046507E-4</v>
      </c>
    </row>
    <row r="117" spans="2:21" ht="13.5" thickBot="1" x14ac:dyDescent="0.25">
      <c r="B117" s="59" t="s">
        <v>462</v>
      </c>
      <c r="C117" s="14" t="s">
        <v>463</v>
      </c>
      <c r="D117" s="14" t="s">
        <v>160</v>
      </c>
      <c r="E117" s="14" t="s">
        <v>227</v>
      </c>
      <c r="F117" s="22">
        <v>748</v>
      </c>
      <c r="G117" s="14" t="s">
        <v>244</v>
      </c>
      <c r="H117" s="14" t="s">
        <v>431</v>
      </c>
      <c r="I117" s="14" t="s">
        <v>96</v>
      </c>
      <c r="J117" s="55" t="s">
        <v>2460</v>
      </c>
      <c r="K117" s="24">
        <v>4.62</v>
      </c>
      <c r="L117" s="14" t="s">
        <v>49</v>
      </c>
      <c r="M117" s="13">
        <v>3.1699999999999999E-2</v>
      </c>
      <c r="N117" s="13">
        <v>3.32E-2</v>
      </c>
      <c r="O117" s="24">
        <v>17</v>
      </c>
      <c r="P117" s="27">
        <v>5151111</v>
      </c>
      <c r="Q117" s="24">
        <v>0</v>
      </c>
      <c r="R117" s="24">
        <v>875.68886999999995</v>
      </c>
      <c r="S117" s="13">
        <v>1.0065127289999999E-3</v>
      </c>
      <c r="T117" s="13">
        <f t="shared" si="4"/>
        <v>3.6414981007601983E-3</v>
      </c>
      <c r="U117" s="63">
        <f>+R117/'סכום נכסי הקרן'!$C$42</f>
        <v>1.3816483847797208E-3</v>
      </c>
    </row>
    <row r="118" spans="2:21" ht="13.5" thickBot="1" x14ac:dyDescent="0.25">
      <c r="B118" s="59" t="s">
        <v>464</v>
      </c>
      <c r="C118" s="14" t="s">
        <v>465</v>
      </c>
      <c r="D118" s="14" t="s">
        <v>160</v>
      </c>
      <c r="E118" s="14" t="s">
        <v>227</v>
      </c>
      <c r="F118" s="22">
        <v>2072</v>
      </c>
      <c r="G118" s="14" t="s">
        <v>466</v>
      </c>
      <c r="H118" s="14" t="s">
        <v>431</v>
      </c>
      <c r="I118" s="14" t="s">
        <v>96</v>
      </c>
      <c r="J118" s="55" t="s">
        <v>2460</v>
      </c>
      <c r="K118" s="24">
        <v>3.4</v>
      </c>
      <c r="L118" s="14" t="s">
        <v>49</v>
      </c>
      <c r="M118" s="13">
        <v>2.1999999999999999E-2</v>
      </c>
      <c r="N118" s="13">
        <v>2.8199999999999999E-2</v>
      </c>
      <c r="O118" s="24">
        <v>50000</v>
      </c>
      <c r="P118" s="26">
        <v>101.61</v>
      </c>
      <c r="Q118" s="24">
        <v>0</v>
      </c>
      <c r="R118" s="24">
        <v>50.805</v>
      </c>
      <c r="S118" s="13">
        <v>1.3271541000000001E-4</v>
      </c>
      <c r="T118" s="13">
        <f t="shared" si="4"/>
        <v>2.1126945579326808E-4</v>
      </c>
      <c r="U118" s="63">
        <f>+R118/'סכום נכסי הקרן'!$C$42</f>
        <v>8.015934493804143E-5</v>
      </c>
    </row>
    <row r="119" spans="2:21" ht="13.5" thickBot="1" x14ac:dyDescent="0.25">
      <c r="B119" s="59" t="s">
        <v>467</v>
      </c>
      <c r="C119" s="14" t="s">
        <v>468</v>
      </c>
      <c r="D119" s="14" t="s">
        <v>160</v>
      </c>
      <c r="E119" s="14" t="s">
        <v>227</v>
      </c>
      <c r="F119" s="22">
        <v>1248</v>
      </c>
      <c r="G119" s="14" t="s">
        <v>244</v>
      </c>
      <c r="H119" s="14" t="s">
        <v>431</v>
      </c>
      <c r="I119" s="14" t="s">
        <v>96</v>
      </c>
      <c r="J119" s="55" t="s">
        <v>2460</v>
      </c>
      <c r="K119" s="24">
        <v>2.96</v>
      </c>
      <c r="L119" s="14" t="s">
        <v>49</v>
      </c>
      <c r="M119" s="13">
        <v>2E-3</v>
      </c>
      <c r="N119" s="13">
        <v>2.0899999999999998E-2</v>
      </c>
      <c r="O119" s="24">
        <v>50000</v>
      </c>
      <c r="P119" s="26">
        <v>105.61</v>
      </c>
      <c r="Q119" s="24">
        <v>0</v>
      </c>
      <c r="R119" s="24">
        <v>52.805</v>
      </c>
      <c r="S119" s="13">
        <v>5.9339715121895601E-5</v>
      </c>
      <c r="T119" s="13">
        <f t="shared" si="4"/>
        <v>2.1958633231303063E-4</v>
      </c>
      <c r="U119" s="63">
        <f>+R119/'סכום נכסי הקרן'!$C$42</f>
        <v>8.3314914072498325E-5</v>
      </c>
    </row>
    <row r="120" spans="2:21" ht="13.5" thickBot="1" x14ac:dyDescent="0.25">
      <c r="B120" s="59" t="s">
        <v>469</v>
      </c>
      <c r="C120" s="14" t="s">
        <v>470</v>
      </c>
      <c r="D120" s="14" t="s">
        <v>160</v>
      </c>
      <c r="E120" s="14" t="s">
        <v>227</v>
      </c>
      <c r="F120" s="22">
        <v>1248</v>
      </c>
      <c r="G120" s="14" t="s">
        <v>244</v>
      </c>
      <c r="H120" s="14" t="s">
        <v>431</v>
      </c>
      <c r="I120" s="14" t="s">
        <v>96</v>
      </c>
      <c r="J120" s="55" t="s">
        <v>2460</v>
      </c>
      <c r="K120" s="24">
        <v>0.41</v>
      </c>
      <c r="L120" s="14" t="s">
        <v>49</v>
      </c>
      <c r="M120" s="13">
        <v>6.7999999999999996E-3</v>
      </c>
      <c r="N120" s="13">
        <v>3.5400000000000001E-2</v>
      </c>
      <c r="O120" s="24">
        <v>94666.68</v>
      </c>
      <c r="P120" s="26">
        <v>111.23</v>
      </c>
      <c r="Q120" s="24">
        <v>0</v>
      </c>
      <c r="R120" s="24">
        <v>105.29774999999999</v>
      </c>
      <c r="S120" s="13">
        <v>4.2218866599999999E-4</v>
      </c>
      <c r="T120" s="13">
        <f t="shared" si="4"/>
        <v>4.378741922794133E-4</v>
      </c>
      <c r="U120" s="63">
        <f>+R120/'סכום נכסי הקרן'!$C$42</f>
        <v>1.6613716491387958E-4</v>
      </c>
    </row>
    <row r="121" spans="2:21" ht="13.5" thickBot="1" x14ac:dyDescent="0.25">
      <c r="B121" s="59" t="s">
        <v>471</v>
      </c>
      <c r="C121" s="14" t="s">
        <v>472</v>
      </c>
      <c r="D121" s="14" t="s">
        <v>160</v>
      </c>
      <c r="E121" s="14" t="s">
        <v>227</v>
      </c>
      <c r="F121" s="22">
        <v>1248</v>
      </c>
      <c r="G121" s="14" t="s">
        <v>244</v>
      </c>
      <c r="H121" s="14" t="s">
        <v>431</v>
      </c>
      <c r="I121" s="14" t="s">
        <v>96</v>
      </c>
      <c r="J121" s="55" t="s">
        <v>2460</v>
      </c>
      <c r="K121" s="24">
        <v>3.7</v>
      </c>
      <c r="L121" s="14" t="s">
        <v>49</v>
      </c>
      <c r="M121" s="13">
        <v>2E-3</v>
      </c>
      <c r="N121" s="13">
        <v>2.1899999999999999E-2</v>
      </c>
      <c r="O121" s="24">
        <v>974000</v>
      </c>
      <c r="P121" s="26">
        <v>101.07</v>
      </c>
      <c r="Q121" s="24">
        <v>0</v>
      </c>
      <c r="R121" s="24">
        <v>984.42179999999996</v>
      </c>
      <c r="S121" s="13">
        <v>1.21010174E-3</v>
      </c>
      <c r="T121" s="13">
        <f t="shared" si="4"/>
        <v>4.0936572769811903E-3</v>
      </c>
      <c r="U121" s="63">
        <f>+R121/'סכום נכסי הקרן'!$C$42</f>
        <v>1.5532055236832521E-3</v>
      </c>
    </row>
    <row r="122" spans="2:21" ht="13.5" thickBot="1" x14ac:dyDescent="0.25">
      <c r="B122" s="59" t="s">
        <v>473</v>
      </c>
      <c r="C122" s="14" t="s">
        <v>474</v>
      </c>
      <c r="D122" s="14" t="s">
        <v>160</v>
      </c>
      <c r="E122" s="14" t="s">
        <v>227</v>
      </c>
      <c r="F122" s="22">
        <v>1248</v>
      </c>
      <c r="G122" s="14" t="s">
        <v>244</v>
      </c>
      <c r="H122" s="14" t="s">
        <v>431</v>
      </c>
      <c r="I122" s="14" t="s">
        <v>96</v>
      </c>
      <c r="J122" s="55" t="s">
        <v>2460</v>
      </c>
      <c r="K122" s="24">
        <v>5.26</v>
      </c>
      <c r="L122" s="14" t="s">
        <v>49</v>
      </c>
      <c r="M122" s="13">
        <v>2.5899999999999999E-2</v>
      </c>
      <c r="N122" s="13">
        <v>2.3699999999999999E-2</v>
      </c>
      <c r="O122" s="24">
        <v>149000</v>
      </c>
      <c r="P122" s="27">
        <v>101</v>
      </c>
      <c r="Q122" s="24">
        <v>0</v>
      </c>
      <c r="R122" s="24">
        <v>150.49</v>
      </c>
      <c r="S122" s="13">
        <v>3.3111111100000003E-4</v>
      </c>
      <c r="T122" s="13">
        <f t="shared" si="4"/>
        <v>6.2580337372953286E-4</v>
      </c>
      <c r="U122" s="63">
        <f>+R122/'סכום נכסי הקרן'!$C$42</f>
        <v>2.3744079952220954E-4</v>
      </c>
    </row>
    <row r="123" spans="2:21" ht="13.5" thickBot="1" x14ac:dyDescent="0.25">
      <c r="B123" s="59" t="s">
        <v>475</v>
      </c>
      <c r="C123" s="14" t="s">
        <v>476</v>
      </c>
      <c r="D123" s="14" t="s">
        <v>160</v>
      </c>
      <c r="E123" s="14" t="s">
        <v>227</v>
      </c>
      <c r="F123" s="22">
        <v>613</v>
      </c>
      <c r="G123" s="14" t="s">
        <v>228</v>
      </c>
      <c r="H123" s="14" t="s">
        <v>447</v>
      </c>
      <c r="I123" s="14" t="s">
        <v>272</v>
      </c>
      <c r="J123" s="55" t="s">
        <v>2460</v>
      </c>
      <c r="K123" s="24">
        <v>3.9</v>
      </c>
      <c r="L123" s="14" t="s">
        <v>49</v>
      </c>
      <c r="M123" s="13">
        <v>2.4E-2</v>
      </c>
      <c r="N123" s="13">
        <v>2.5600000000000001E-2</v>
      </c>
      <c r="O123" s="24">
        <v>863270.40000000002</v>
      </c>
      <c r="P123" s="26">
        <v>112.91</v>
      </c>
      <c r="Q123" s="24">
        <v>0</v>
      </c>
      <c r="R123" s="24">
        <v>974.71861000000001</v>
      </c>
      <c r="S123" s="13">
        <v>8.0099265400000003E-4</v>
      </c>
      <c r="T123" s="13">
        <f t="shared" si="4"/>
        <v>4.053307160442293E-3</v>
      </c>
      <c r="U123" s="63">
        <f>+R123/'סכום נכסי הקרן'!$C$42</f>
        <v>1.5378959802483669E-3</v>
      </c>
    </row>
    <row r="124" spans="2:21" ht="13.5" thickBot="1" x14ac:dyDescent="0.25">
      <c r="B124" s="59" t="s">
        <v>477</v>
      </c>
      <c r="C124" s="14" t="s">
        <v>478</v>
      </c>
      <c r="D124" s="14" t="s">
        <v>160</v>
      </c>
      <c r="E124" s="14" t="s">
        <v>227</v>
      </c>
      <c r="F124" s="22">
        <v>613</v>
      </c>
      <c r="G124" s="14" t="s">
        <v>228</v>
      </c>
      <c r="H124" s="14" t="s">
        <v>447</v>
      </c>
      <c r="I124" s="14" t="s">
        <v>272</v>
      </c>
      <c r="J124" s="55" t="s">
        <v>2460</v>
      </c>
      <c r="K124" s="24">
        <v>6.06</v>
      </c>
      <c r="L124" s="14" t="s">
        <v>49</v>
      </c>
      <c r="M124" s="13">
        <v>1.4999999999999999E-2</v>
      </c>
      <c r="N124" s="13">
        <v>3.0800000000000001E-2</v>
      </c>
      <c r="O124" s="24">
        <v>188000</v>
      </c>
      <c r="P124" s="26">
        <v>98.18</v>
      </c>
      <c r="Q124" s="24">
        <v>0</v>
      </c>
      <c r="R124" s="24">
        <v>184.57839999999999</v>
      </c>
      <c r="S124" s="13">
        <v>7.1817153500000001E-4</v>
      </c>
      <c r="T124" s="13">
        <f t="shared" si="4"/>
        <v>7.6755788050766958E-4</v>
      </c>
      <c r="U124" s="63">
        <f>+R124/'סכום נכסי הקרן'!$C$42</f>
        <v>2.912249509637198E-4</v>
      </c>
    </row>
    <row r="125" spans="2:21" ht="13.5" thickBot="1" x14ac:dyDescent="0.25">
      <c r="B125" s="59" t="s">
        <v>479</v>
      </c>
      <c r="C125" s="14" t="s">
        <v>480</v>
      </c>
      <c r="D125" s="14" t="s">
        <v>160</v>
      </c>
      <c r="E125" s="14" t="s">
        <v>227</v>
      </c>
      <c r="F125" s="22">
        <v>231</v>
      </c>
      <c r="G125" s="14" t="s">
        <v>244</v>
      </c>
      <c r="H125" s="14" t="s">
        <v>431</v>
      </c>
      <c r="I125" s="14" t="s">
        <v>96</v>
      </c>
      <c r="J125" s="55" t="s">
        <v>2460</v>
      </c>
      <c r="K125" s="24">
        <v>0.98</v>
      </c>
      <c r="L125" s="14" t="s">
        <v>49</v>
      </c>
      <c r="M125" s="13">
        <v>1.9E-2</v>
      </c>
      <c r="N125" s="13">
        <v>2.1899999999999999E-2</v>
      </c>
      <c r="O125" s="24">
        <v>13</v>
      </c>
      <c r="P125" s="27">
        <v>5475488</v>
      </c>
      <c r="Q125" s="24">
        <v>0</v>
      </c>
      <c r="R125" s="24">
        <v>711.81344000000001</v>
      </c>
      <c r="S125" s="13">
        <v>5.9638498899999999E-4</v>
      </c>
      <c r="T125" s="13">
        <f t="shared" si="4"/>
        <v>2.9600322427937031E-3</v>
      </c>
      <c r="U125" s="63">
        <f>+R125/'סכום נכסי הקרן'!$C$42</f>
        <v>1.1230882603777946E-3</v>
      </c>
    </row>
    <row r="126" spans="2:21" ht="13.5" thickBot="1" x14ac:dyDescent="0.25">
      <c r="B126" s="59" t="s">
        <v>481</v>
      </c>
      <c r="C126" s="14" t="s">
        <v>482</v>
      </c>
      <c r="D126" s="14" t="s">
        <v>160</v>
      </c>
      <c r="E126" s="14" t="s">
        <v>227</v>
      </c>
      <c r="F126" s="22">
        <v>231</v>
      </c>
      <c r="G126" s="14" t="s">
        <v>244</v>
      </c>
      <c r="H126" s="14" t="s">
        <v>431</v>
      </c>
      <c r="I126" s="14" t="s">
        <v>96</v>
      </c>
      <c r="J126" s="55" t="s">
        <v>2460</v>
      </c>
      <c r="K126" s="24">
        <v>4.13</v>
      </c>
      <c r="L126" s="14" t="s">
        <v>49</v>
      </c>
      <c r="M126" s="13">
        <v>3.3099999999999997E-2</v>
      </c>
      <c r="N126" s="13">
        <v>3.61E-2</v>
      </c>
      <c r="O126" s="24">
        <v>18</v>
      </c>
      <c r="P126" s="27">
        <v>5205991</v>
      </c>
      <c r="Q126" s="24">
        <v>0</v>
      </c>
      <c r="R126" s="24">
        <v>937.07838000000004</v>
      </c>
      <c r="S126" s="13">
        <v>1.2830565249999999E-3</v>
      </c>
      <c r="T126" s="13">
        <f t="shared" si="4"/>
        <v>3.8967825878995625E-3</v>
      </c>
      <c r="U126" s="63">
        <f>+R126/'סכום נכסי הקרן'!$C$42</f>
        <v>1.4785078062474375E-3</v>
      </c>
    </row>
    <row r="127" spans="2:21" ht="13.5" thickBot="1" x14ac:dyDescent="0.25">
      <c r="B127" s="59" t="s">
        <v>483</v>
      </c>
      <c r="C127" s="14" t="s">
        <v>484</v>
      </c>
      <c r="D127" s="14" t="s">
        <v>160</v>
      </c>
      <c r="E127" s="14" t="s">
        <v>227</v>
      </c>
      <c r="F127" s="22">
        <v>1514</v>
      </c>
      <c r="G127" s="14" t="s">
        <v>228</v>
      </c>
      <c r="H127" s="14" t="s">
        <v>447</v>
      </c>
      <c r="I127" s="14" t="s">
        <v>272</v>
      </c>
      <c r="J127" s="55" t="s">
        <v>2460</v>
      </c>
      <c r="K127" s="24">
        <v>0.52</v>
      </c>
      <c r="L127" s="14" t="s">
        <v>49</v>
      </c>
      <c r="M127" s="13">
        <v>2.75E-2</v>
      </c>
      <c r="N127" s="13">
        <v>3.1800000000000002E-2</v>
      </c>
      <c r="O127" s="24">
        <v>18947.84</v>
      </c>
      <c r="P127" s="26">
        <v>113.88</v>
      </c>
      <c r="Q127" s="24">
        <v>0</v>
      </c>
      <c r="R127" s="24">
        <v>21.5778</v>
      </c>
      <c r="S127" s="13">
        <v>1.37063587E-4</v>
      </c>
      <c r="T127" s="13">
        <f t="shared" si="4"/>
        <v>8.9729949084066133E-5</v>
      </c>
      <c r="U127" s="63">
        <f>+R127/'סכום נכסי הקרן'!$C$42</f>
        <v>3.4045119834742061E-5</v>
      </c>
    </row>
    <row r="128" spans="2:21" ht="13.5" thickBot="1" x14ac:dyDescent="0.25">
      <c r="B128" s="59" t="s">
        <v>485</v>
      </c>
      <c r="C128" s="14" t="s">
        <v>486</v>
      </c>
      <c r="D128" s="14" t="s">
        <v>160</v>
      </c>
      <c r="E128" s="14" t="s">
        <v>227</v>
      </c>
      <c r="F128" s="22">
        <v>1514</v>
      </c>
      <c r="G128" s="14" t="s">
        <v>228</v>
      </c>
      <c r="H128" s="14" t="s">
        <v>447</v>
      </c>
      <c r="I128" s="14" t="s">
        <v>272</v>
      </c>
      <c r="J128" s="55" t="s">
        <v>2460</v>
      </c>
      <c r="K128" s="24">
        <v>3.63</v>
      </c>
      <c r="L128" s="14" t="s">
        <v>49</v>
      </c>
      <c r="M128" s="13">
        <v>1.9599999999999999E-2</v>
      </c>
      <c r="N128" s="13">
        <v>2.6599999999999999E-2</v>
      </c>
      <c r="O128" s="24">
        <v>115000</v>
      </c>
      <c r="P128" s="26">
        <v>109.84</v>
      </c>
      <c r="Q128" s="24">
        <v>0</v>
      </c>
      <c r="R128" s="24">
        <v>126.316</v>
      </c>
      <c r="S128" s="13">
        <v>1.09415274E-4</v>
      </c>
      <c r="T128" s="13">
        <f t="shared" si="4"/>
        <v>5.2527728723516295E-4</v>
      </c>
      <c r="U128" s="63">
        <f>+R128/'סכום נכסי הקרן'!$C$42</f>
        <v>1.9929943539402897E-4</v>
      </c>
    </row>
    <row r="129" spans="2:21" ht="13.5" thickBot="1" x14ac:dyDescent="0.25">
      <c r="B129" s="59" t="s">
        <v>487</v>
      </c>
      <c r="C129" s="14" t="s">
        <v>488</v>
      </c>
      <c r="D129" s="14" t="s">
        <v>160</v>
      </c>
      <c r="E129" s="14" t="s">
        <v>227</v>
      </c>
      <c r="F129" s="22">
        <v>1514</v>
      </c>
      <c r="G129" s="14" t="s">
        <v>228</v>
      </c>
      <c r="H129" s="14" t="s">
        <v>447</v>
      </c>
      <c r="I129" s="14" t="s">
        <v>272</v>
      </c>
      <c r="J129" s="55" t="s">
        <v>2460</v>
      </c>
      <c r="K129" s="24">
        <v>5.83</v>
      </c>
      <c r="L129" s="14" t="s">
        <v>49</v>
      </c>
      <c r="M129" s="13">
        <v>1.5800000000000002E-2</v>
      </c>
      <c r="N129" s="13">
        <v>3.0599999999999999E-2</v>
      </c>
      <c r="O129" s="24">
        <v>736776.42</v>
      </c>
      <c r="P129" s="26">
        <v>102.86</v>
      </c>
      <c r="Q129" s="24">
        <v>0</v>
      </c>
      <c r="R129" s="24">
        <v>757.84822999999994</v>
      </c>
      <c r="S129" s="13">
        <v>6.2052178299999998E-4</v>
      </c>
      <c r="T129" s="13">
        <f t="shared" si="4"/>
        <v>3.1514650748153028E-3</v>
      </c>
      <c r="U129" s="63">
        <f>+R129/'סכום נכסי הקרן'!$C$42</f>
        <v>1.1957212415953972E-3</v>
      </c>
    </row>
    <row r="130" spans="2:21" ht="13.5" thickBot="1" x14ac:dyDescent="0.25">
      <c r="B130" s="59" t="s">
        <v>489</v>
      </c>
      <c r="C130" s="14" t="s">
        <v>490</v>
      </c>
      <c r="D130" s="14" t="s">
        <v>160</v>
      </c>
      <c r="E130" s="14" t="s">
        <v>227</v>
      </c>
      <c r="F130" s="22">
        <v>1527</v>
      </c>
      <c r="G130" s="14" t="s">
        <v>361</v>
      </c>
      <c r="H130" s="14" t="s">
        <v>431</v>
      </c>
      <c r="I130" s="14" t="s">
        <v>96</v>
      </c>
      <c r="J130" s="55" t="s">
        <v>2460</v>
      </c>
      <c r="K130" s="24">
        <v>7.37</v>
      </c>
      <c r="L130" s="14" t="s">
        <v>49</v>
      </c>
      <c r="M130" s="13">
        <v>2.0899999999999998E-2</v>
      </c>
      <c r="N130" s="13">
        <v>4.0500000000000001E-2</v>
      </c>
      <c r="O130" s="24">
        <v>12</v>
      </c>
      <c r="P130" s="27">
        <v>4810000</v>
      </c>
      <c r="Q130" s="24">
        <v>0</v>
      </c>
      <c r="R130" s="24">
        <v>577.20000000000005</v>
      </c>
      <c r="S130" s="13">
        <v>3.8868914500000002E-4</v>
      </c>
      <c r="T130" s="13">
        <f t="shared" si="4"/>
        <v>2.4002505636034712E-3</v>
      </c>
      <c r="U130" s="63">
        <f>+R130/'סכום נכסי הקרן'!$C$42</f>
        <v>9.1069725220426173E-4</v>
      </c>
    </row>
    <row r="131" spans="2:21" ht="13.5" thickBot="1" x14ac:dyDescent="0.25">
      <c r="B131" s="59" t="s">
        <v>491</v>
      </c>
      <c r="C131" s="14" t="s">
        <v>492</v>
      </c>
      <c r="D131" s="14" t="s">
        <v>160</v>
      </c>
      <c r="E131" s="14" t="s">
        <v>227</v>
      </c>
      <c r="F131" s="22">
        <v>1349</v>
      </c>
      <c r="G131" s="14" t="s">
        <v>228</v>
      </c>
      <c r="H131" s="14" t="s">
        <v>431</v>
      </c>
      <c r="I131" s="14" t="s">
        <v>96</v>
      </c>
      <c r="J131" s="55" t="s">
        <v>2460</v>
      </c>
      <c r="K131" s="24">
        <v>1.94</v>
      </c>
      <c r="L131" s="14" t="s">
        <v>49</v>
      </c>
      <c r="M131" s="13">
        <v>2.1499999999999998E-2</v>
      </c>
      <c r="N131" s="13">
        <v>2.7E-2</v>
      </c>
      <c r="O131" s="24">
        <v>192894</v>
      </c>
      <c r="P131" s="26">
        <v>112.03</v>
      </c>
      <c r="Q131" s="24">
        <v>0</v>
      </c>
      <c r="R131" s="24">
        <v>216.09915000000001</v>
      </c>
      <c r="S131" s="13">
        <v>9.8350114046852195E-5</v>
      </c>
      <c r="T131" s="13">
        <f t="shared" si="4"/>
        <v>8.9863497328782223E-4</v>
      </c>
      <c r="U131" s="63">
        <f>+R131/'סכום נכסי הקרן'!$C$42</f>
        <v>3.4095790386118601E-4</v>
      </c>
    </row>
    <row r="132" spans="2:21" ht="13.5" thickBot="1" x14ac:dyDescent="0.25">
      <c r="B132" s="59" t="s">
        <v>493</v>
      </c>
      <c r="C132" s="14" t="s">
        <v>494</v>
      </c>
      <c r="D132" s="14" t="s">
        <v>160</v>
      </c>
      <c r="E132" s="14" t="s">
        <v>227</v>
      </c>
      <c r="F132" s="22">
        <v>715</v>
      </c>
      <c r="G132" s="14" t="s">
        <v>495</v>
      </c>
      <c r="H132" s="14" t="s">
        <v>496</v>
      </c>
      <c r="I132" s="14" t="s">
        <v>272</v>
      </c>
      <c r="J132" s="55" t="s">
        <v>2460</v>
      </c>
      <c r="K132" s="24">
        <v>4.59</v>
      </c>
      <c r="L132" s="14" t="s">
        <v>49</v>
      </c>
      <c r="M132" s="13">
        <v>1E-3</v>
      </c>
      <c r="N132" s="13">
        <v>2.6800000000000001E-2</v>
      </c>
      <c r="O132" s="24">
        <v>242526.32</v>
      </c>
      <c r="P132" s="26">
        <v>98.09</v>
      </c>
      <c r="Q132" s="24">
        <v>0</v>
      </c>
      <c r="R132" s="24">
        <v>237.89407</v>
      </c>
      <c r="S132" s="13">
        <v>1.4032310729999999E-3</v>
      </c>
      <c r="T132" s="13">
        <f t="shared" si="4"/>
        <v>9.8926780248687388E-4</v>
      </c>
      <c r="U132" s="63">
        <f>+R132/'סכום נכסי הקרן'!$C$42</f>
        <v>3.7534559228116472E-4</v>
      </c>
    </row>
    <row r="133" spans="2:21" ht="13.5" thickBot="1" x14ac:dyDescent="0.25">
      <c r="B133" s="59" t="s">
        <v>497</v>
      </c>
      <c r="C133" s="14" t="s">
        <v>498</v>
      </c>
      <c r="D133" s="14" t="s">
        <v>160</v>
      </c>
      <c r="E133" s="14" t="s">
        <v>227</v>
      </c>
      <c r="F133" s="22">
        <v>1382</v>
      </c>
      <c r="G133" s="14" t="s">
        <v>289</v>
      </c>
      <c r="H133" s="14" t="s">
        <v>499</v>
      </c>
      <c r="I133" s="14" t="s">
        <v>96</v>
      </c>
      <c r="J133" s="55" t="s">
        <v>2460</v>
      </c>
      <c r="K133" s="24">
        <v>0.34</v>
      </c>
      <c r="L133" s="14" t="s">
        <v>49</v>
      </c>
      <c r="M133" s="13">
        <v>2.2499999999999999E-2</v>
      </c>
      <c r="N133" s="13">
        <v>5.16E-2</v>
      </c>
      <c r="O133" s="24">
        <v>195533.5</v>
      </c>
      <c r="P133" s="26">
        <v>111.76</v>
      </c>
      <c r="Q133" s="24">
        <v>0</v>
      </c>
      <c r="R133" s="24">
        <v>218.52824000000001</v>
      </c>
      <c r="S133" s="13">
        <v>2.0999444850000001E-3</v>
      </c>
      <c r="T133" s="13">
        <f t="shared" si="4"/>
        <v>9.0873619408051733E-4</v>
      </c>
      <c r="U133" s="63">
        <f>+R133/'סכום נכסי הקרן'!$C$42</f>
        <v>3.4479048457559497E-4</v>
      </c>
    </row>
    <row r="134" spans="2:21" ht="13.5" thickBot="1" x14ac:dyDescent="0.25">
      <c r="B134" s="59" t="s">
        <v>500</v>
      </c>
      <c r="C134" s="14" t="s">
        <v>501</v>
      </c>
      <c r="D134" s="14" t="s">
        <v>160</v>
      </c>
      <c r="E134" s="14" t="s">
        <v>227</v>
      </c>
      <c r="F134" s="22">
        <v>1382</v>
      </c>
      <c r="G134" s="14" t="s">
        <v>289</v>
      </c>
      <c r="H134" s="14" t="s">
        <v>499</v>
      </c>
      <c r="I134" s="14" t="s">
        <v>96</v>
      </c>
      <c r="J134" s="55" t="s">
        <v>2460</v>
      </c>
      <c r="K134" s="24">
        <v>1.51</v>
      </c>
      <c r="L134" s="14" t="s">
        <v>49</v>
      </c>
      <c r="M134" s="13">
        <v>1.8499999999999999E-2</v>
      </c>
      <c r="N134" s="13">
        <v>2.9700000000000001E-2</v>
      </c>
      <c r="O134" s="24">
        <v>131510.15</v>
      </c>
      <c r="P134" s="26">
        <v>108.37</v>
      </c>
      <c r="Q134" s="24">
        <v>0</v>
      </c>
      <c r="R134" s="24">
        <v>142.51755</v>
      </c>
      <c r="S134" s="13">
        <v>1.8277780100000001E-4</v>
      </c>
      <c r="T134" s="13">
        <f t="shared" si="4"/>
        <v>5.9265043262454232E-4</v>
      </c>
      <c r="U134" s="63">
        <f>+R134/'סכום נכסי הקרן'!$C$42</f>
        <v>2.2486199094920906E-4</v>
      </c>
    </row>
    <row r="135" spans="2:21" ht="13.5" thickBot="1" x14ac:dyDescent="0.25">
      <c r="B135" s="59" t="s">
        <v>502</v>
      </c>
      <c r="C135" s="14" t="s">
        <v>503</v>
      </c>
      <c r="D135" s="14" t="s">
        <v>160</v>
      </c>
      <c r="E135" s="14" t="s">
        <v>227</v>
      </c>
      <c r="F135" s="22">
        <v>1382</v>
      </c>
      <c r="G135" s="14" t="s">
        <v>289</v>
      </c>
      <c r="H135" s="14" t="s">
        <v>499</v>
      </c>
      <c r="I135" s="14" t="s">
        <v>96</v>
      </c>
      <c r="J135" s="55" t="s">
        <v>2460</v>
      </c>
      <c r="K135" s="24">
        <v>2.15</v>
      </c>
      <c r="L135" s="14" t="s">
        <v>49</v>
      </c>
      <c r="M135" s="13">
        <v>3.2000000000000001E-2</v>
      </c>
      <c r="N135" s="13">
        <v>3.2099999999999997E-2</v>
      </c>
      <c r="O135" s="24">
        <v>520150.47</v>
      </c>
      <c r="P135" s="26">
        <v>103.92</v>
      </c>
      <c r="Q135" s="24">
        <v>0</v>
      </c>
      <c r="R135" s="24">
        <v>540.54037000000005</v>
      </c>
      <c r="S135" s="13">
        <v>9.5042669100000004E-4</v>
      </c>
      <c r="T135" s="13">
        <f t="shared" si="4"/>
        <v>2.24780375561838E-3</v>
      </c>
      <c r="U135" s="63">
        <f>+R135/'סכום נכסי הקרן'!$C$42</f>
        <v>8.5285625374995663E-4</v>
      </c>
    </row>
    <row r="136" spans="2:21" ht="13.5" thickBot="1" x14ac:dyDescent="0.25">
      <c r="B136" s="59" t="s">
        <v>504</v>
      </c>
      <c r="C136" s="14" t="s">
        <v>505</v>
      </c>
      <c r="D136" s="14" t="s">
        <v>160</v>
      </c>
      <c r="E136" s="14" t="s">
        <v>227</v>
      </c>
      <c r="F136" s="22">
        <v>1636</v>
      </c>
      <c r="G136" s="14" t="s">
        <v>289</v>
      </c>
      <c r="H136" s="14" t="s">
        <v>499</v>
      </c>
      <c r="I136" s="14" t="s">
        <v>96</v>
      </c>
      <c r="J136" s="55" t="s">
        <v>2460</v>
      </c>
      <c r="K136" s="24">
        <v>0.25</v>
      </c>
      <c r="L136" s="14" t="s">
        <v>49</v>
      </c>
      <c r="M136" s="13">
        <v>3.15E-2</v>
      </c>
      <c r="N136" s="13">
        <v>6.4799999999999996E-2</v>
      </c>
      <c r="O136" s="24">
        <v>67500</v>
      </c>
      <c r="P136" s="26">
        <v>111.21</v>
      </c>
      <c r="Q136" s="24">
        <v>0</v>
      </c>
      <c r="R136" s="24">
        <v>75.066749999999999</v>
      </c>
      <c r="S136" s="13">
        <v>4.9781341900000001E-4</v>
      </c>
      <c r="T136" s="13">
        <f t="shared" si="4"/>
        <v>3.1216044524494255E-4</v>
      </c>
      <c r="U136" s="63">
        <f>+R136/'סכום נכסי הקרן'!$C$42</f>
        <v>1.1843915966199629E-4</v>
      </c>
    </row>
    <row r="137" spans="2:21" ht="13.5" thickBot="1" x14ac:dyDescent="0.25">
      <c r="B137" s="59" t="s">
        <v>506</v>
      </c>
      <c r="C137" s="14" t="s">
        <v>507</v>
      </c>
      <c r="D137" s="14" t="s">
        <v>160</v>
      </c>
      <c r="E137" s="14" t="s">
        <v>227</v>
      </c>
      <c r="F137" s="22">
        <v>1636</v>
      </c>
      <c r="G137" s="14" t="s">
        <v>289</v>
      </c>
      <c r="H137" s="14" t="s">
        <v>499</v>
      </c>
      <c r="I137" s="14" t="s">
        <v>96</v>
      </c>
      <c r="J137" s="55" t="s">
        <v>2460</v>
      </c>
      <c r="K137" s="24">
        <v>2.58</v>
      </c>
      <c r="L137" s="14" t="s">
        <v>49</v>
      </c>
      <c r="M137" s="13">
        <v>0.01</v>
      </c>
      <c r="N137" s="13">
        <v>3.6299999999999999E-2</v>
      </c>
      <c r="O137" s="24">
        <v>343000</v>
      </c>
      <c r="P137" s="26">
        <v>101.24</v>
      </c>
      <c r="Q137" s="24">
        <v>0</v>
      </c>
      <c r="R137" s="24">
        <v>347.25319999999999</v>
      </c>
      <c r="S137" s="13">
        <v>9.2885461099999995E-4</v>
      </c>
      <c r="T137" s="13">
        <f t="shared" si="4"/>
        <v>1.4440309927462036E-3</v>
      </c>
      <c r="U137" s="63">
        <f>+R137/'סכום נכסי הקרן'!$C$42</f>
        <v>5.4789073988069457E-4</v>
      </c>
    </row>
    <row r="138" spans="2:21" ht="13.5" thickBot="1" x14ac:dyDescent="0.25">
      <c r="B138" s="59" t="s">
        <v>508</v>
      </c>
      <c r="C138" s="14" t="s">
        <v>509</v>
      </c>
      <c r="D138" s="14" t="s">
        <v>160</v>
      </c>
      <c r="E138" s="14" t="s">
        <v>227</v>
      </c>
      <c r="F138" s="22">
        <v>1636</v>
      </c>
      <c r="G138" s="14" t="s">
        <v>289</v>
      </c>
      <c r="H138" s="14" t="s">
        <v>499</v>
      </c>
      <c r="I138" s="14" t="s">
        <v>96</v>
      </c>
      <c r="J138" s="55" t="s">
        <v>2460</v>
      </c>
      <c r="K138" s="24">
        <v>3.16</v>
      </c>
      <c r="L138" s="14" t="s">
        <v>49</v>
      </c>
      <c r="M138" s="13">
        <v>3.2300000000000002E-2</v>
      </c>
      <c r="N138" s="13">
        <v>3.7600000000000001E-2</v>
      </c>
      <c r="O138" s="24">
        <v>335040</v>
      </c>
      <c r="P138" s="26">
        <v>102.58</v>
      </c>
      <c r="Q138" s="24">
        <v>0</v>
      </c>
      <c r="R138" s="24">
        <v>343.68403000000001</v>
      </c>
      <c r="S138" s="13">
        <v>7.4267960499999996E-4</v>
      </c>
      <c r="T138" s="13">
        <f t="shared" si="4"/>
        <v>1.4291888196621833E-3</v>
      </c>
      <c r="U138" s="63">
        <f>+R138/'סכום נכסי הקרן'!$C$42</f>
        <v>5.4225935853687978E-4</v>
      </c>
    </row>
    <row r="139" spans="2:21" ht="13.5" thickBot="1" x14ac:dyDescent="0.25">
      <c r="B139" s="59" t="s">
        <v>510</v>
      </c>
      <c r="C139" s="14" t="s">
        <v>511</v>
      </c>
      <c r="D139" s="14" t="s">
        <v>160</v>
      </c>
      <c r="E139" s="14" t="s">
        <v>227</v>
      </c>
      <c r="F139" s="22">
        <v>251</v>
      </c>
      <c r="G139" s="14" t="s">
        <v>228</v>
      </c>
      <c r="H139" s="14" t="s">
        <v>499</v>
      </c>
      <c r="I139" s="14" t="s">
        <v>96</v>
      </c>
      <c r="J139" s="55" t="s">
        <v>2460</v>
      </c>
      <c r="K139" s="24">
        <v>4.5</v>
      </c>
      <c r="L139" s="14" t="s">
        <v>49</v>
      </c>
      <c r="M139" s="13">
        <v>1.5299999999999999E-2</v>
      </c>
      <c r="N139" s="13">
        <v>2.5600000000000001E-2</v>
      </c>
      <c r="O139" s="24">
        <v>390386.6</v>
      </c>
      <c r="P139" s="26">
        <v>106.57</v>
      </c>
      <c r="Q139" s="24">
        <v>3.84762</v>
      </c>
      <c r="R139" s="24">
        <v>419.88261999999997</v>
      </c>
      <c r="S139" s="13">
        <v>1.016181628E-3</v>
      </c>
      <c r="T139" s="13">
        <f t="shared" si="4"/>
        <v>1.7460559516671898E-3</v>
      </c>
      <c r="U139" s="63">
        <f>+R139/'סכום נכסי הקרן'!$C$42</f>
        <v>6.6248431788344794E-4</v>
      </c>
    </row>
    <row r="140" spans="2:21" ht="13.5" thickBot="1" x14ac:dyDescent="0.25">
      <c r="B140" s="59" t="s">
        <v>512</v>
      </c>
      <c r="C140" s="14" t="s">
        <v>513</v>
      </c>
      <c r="D140" s="14" t="s">
        <v>160</v>
      </c>
      <c r="E140" s="14" t="s">
        <v>227</v>
      </c>
      <c r="F140" s="22">
        <v>1769</v>
      </c>
      <c r="G140" s="14" t="s">
        <v>514</v>
      </c>
      <c r="H140" s="14" t="s">
        <v>499</v>
      </c>
      <c r="I140" s="14" t="s">
        <v>96</v>
      </c>
      <c r="J140" s="55" t="s">
        <v>2460</v>
      </c>
      <c r="K140" s="24">
        <v>4.2</v>
      </c>
      <c r="L140" s="14" t="s">
        <v>49</v>
      </c>
      <c r="M140" s="13">
        <v>7.4999999999999997E-3</v>
      </c>
      <c r="N140" s="13">
        <v>3.85E-2</v>
      </c>
      <c r="O140" s="24">
        <v>734169.9</v>
      </c>
      <c r="P140" s="26">
        <v>96.55</v>
      </c>
      <c r="Q140" s="24">
        <v>0</v>
      </c>
      <c r="R140" s="24">
        <v>708.84104000000002</v>
      </c>
      <c r="S140" s="13">
        <v>1.502091126E-3</v>
      </c>
      <c r="T140" s="13">
        <f t="shared" si="4"/>
        <v>2.9476717009100321E-3</v>
      </c>
      <c r="U140" s="63">
        <f>+R140/'סכום נכסי הקרן'!$C$42</f>
        <v>1.1183984535301649E-3</v>
      </c>
    </row>
    <row r="141" spans="2:21" ht="13.5" thickBot="1" x14ac:dyDescent="0.25">
      <c r="B141" s="59" t="s">
        <v>515</v>
      </c>
      <c r="C141" s="14" t="s">
        <v>516</v>
      </c>
      <c r="D141" s="14" t="s">
        <v>160</v>
      </c>
      <c r="E141" s="14" t="s">
        <v>227</v>
      </c>
      <c r="F141" s="22">
        <v>1769</v>
      </c>
      <c r="G141" s="14" t="s">
        <v>514</v>
      </c>
      <c r="H141" s="14" t="s">
        <v>499</v>
      </c>
      <c r="I141" s="14" t="s">
        <v>96</v>
      </c>
      <c r="J141" s="55" t="s">
        <v>2460</v>
      </c>
      <c r="K141" s="24">
        <v>4.84</v>
      </c>
      <c r="L141" s="14" t="s">
        <v>49</v>
      </c>
      <c r="M141" s="13">
        <v>7.4999999999999997E-3</v>
      </c>
      <c r="N141" s="13">
        <v>4.1700000000000001E-2</v>
      </c>
      <c r="O141" s="24">
        <v>886810</v>
      </c>
      <c r="P141" s="26">
        <v>91.87</v>
      </c>
      <c r="Q141" s="24">
        <v>0</v>
      </c>
      <c r="R141" s="24">
        <v>814.71235000000001</v>
      </c>
      <c r="S141" s="13">
        <v>8.4638738399999997E-4</v>
      </c>
      <c r="T141" s="13">
        <f t="shared" si="4"/>
        <v>3.387931007037783E-3</v>
      </c>
      <c r="U141" s="63">
        <f>+R141/'סכום נכסי הקרן'!$C$42</f>
        <v>1.2854405725604239E-3</v>
      </c>
    </row>
    <row r="142" spans="2:21" ht="13.5" thickBot="1" x14ac:dyDescent="0.25">
      <c r="B142" s="59" t="s">
        <v>517</v>
      </c>
      <c r="C142" s="14" t="s">
        <v>518</v>
      </c>
      <c r="D142" s="14" t="s">
        <v>160</v>
      </c>
      <c r="E142" s="14" t="s">
        <v>227</v>
      </c>
      <c r="F142" s="22">
        <v>1450</v>
      </c>
      <c r="G142" s="14" t="s">
        <v>228</v>
      </c>
      <c r="H142" s="14" t="s">
        <v>499</v>
      </c>
      <c r="I142" s="14" t="s">
        <v>96</v>
      </c>
      <c r="J142" s="55" t="s">
        <v>2460</v>
      </c>
      <c r="K142" s="24">
        <v>2.2999999999999998</v>
      </c>
      <c r="L142" s="14" t="s">
        <v>49</v>
      </c>
      <c r="M142" s="13">
        <v>2.0500000000000001E-2</v>
      </c>
      <c r="N142" s="13">
        <v>2.9899999999999999E-2</v>
      </c>
      <c r="O142" s="24">
        <v>90000</v>
      </c>
      <c r="P142" s="26">
        <v>111.3</v>
      </c>
      <c r="Q142" s="24">
        <v>0</v>
      </c>
      <c r="R142" s="24">
        <v>100.17</v>
      </c>
      <c r="S142" s="13">
        <v>1.0213587899999999E-4</v>
      </c>
      <c r="T142" s="13">
        <f t="shared" si="4"/>
        <v>4.1655076049230716E-4</v>
      </c>
      <c r="U142" s="63">
        <f>+R142/'סכום נכסי הקרן'!$C$42</f>
        <v>1.5804668009927389E-4</v>
      </c>
    </row>
    <row r="143" spans="2:21" ht="13.5" thickBot="1" x14ac:dyDescent="0.25">
      <c r="B143" s="59" t="s">
        <v>519</v>
      </c>
      <c r="C143" s="14" t="s">
        <v>520</v>
      </c>
      <c r="D143" s="14" t="s">
        <v>160</v>
      </c>
      <c r="E143" s="14" t="s">
        <v>227</v>
      </c>
      <c r="F143" s="22">
        <v>1675</v>
      </c>
      <c r="G143" s="14" t="s">
        <v>521</v>
      </c>
      <c r="H143" s="14" t="s">
        <v>496</v>
      </c>
      <c r="I143" s="14" t="s">
        <v>272</v>
      </c>
      <c r="J143" s="55" t="s">
        <v>2460</v>
      </c>
      <c r="K143" s="24">
        <v>1.29</v>
      </c>
      <c r="L143" s="14" t="s">
        <v>49</v>
      </c>
      <c r="M143" s="13">
        <v>1.8499999999999999E-2</v>
      </c>
      <c r="N143" s="13">
        <v>2.0500000000000001E-2</v>
      </c>
      <c r="O143" s="24">
        <v>164272.73000000001</v>
      </c>
      <c r="P143" s="26">
        <v>111.15</v>
      </c>
      <c r="Q143" s="24">
        <v>0</v>
      </c>
      <c r="R143" s="24">
        <v>182.58913999999999</v>
      </c>
      <c r="S143" s="13">
        <v>3.4263459399999998E-4</v>
      </c>
      <c r="T143" s="13">
        <f t="shared" ref="T143:T206" si="5">+R143/$R$11</f>
        <v>7.592856656148181E-4</v>
      </c>
      <c r="U143" s="63">
        <f>+R143/'סכום נכסי הקרן'!$C$42</f>
        <v>2.8808632723551495E-4</v>
      </c>
    </row>
    <row r="144" spans="2:21" ht="13.5" thickBot="1" x14ac:dyDescent="0.25">
      <c r="B144" s="59" t="s">
        <v>522</v>
      </c>
      <c r="C144" s="14" t="s">
        <v>523</v>
      </c>
      <c r="D144" s="14" t="s">
        <v>160</v>
      </c>
      <c r="E144" s="14" t="s">
        <v>227</v>
      </c>
      <c r="F144" s="22">
        <v>1675</v>
      </c>
      <c r="G144" s="14" t="s">
        <v>521</v>
      </c>
      <c r="H144" s="14" t="s">
        <v>496</v>
      </c>
      <c r="I144" s="14" t="s">
        <v>272</v>
      </c>
      <c r="J144" s="55" t="s">
        <v>2460</v>
      </c>
      <c r="K144" s="24">
        <v>0.89</v>
      </c>
      <c r="L144" s="14" t="s">
        <v>49</v>
      </c>
      <c r="M144" s="13">
        <v>0.01</v>
      </c>
      <c r="N144" s="13">
        <v>2.9499999999999998E-2</v>
      </c>
      <c r="O144" s="24">
        <v>605114.80000000005</v>
      </c>
      <c r="P144" s="26">
        <v>108.89</v>
      </c>
      <c r="Q144" s="24">
        <v>0</v>
      </c>
      <c r="R144" s="24">
        <v>658.90950999999995</v>
      </c>
      <c r="S144" s="13">
        <v>7.8577437299999996E-4</v>
      </c>
      <c r="T144" s="13">
        <f t="shared" si="5"/>
        <v>2.740034516183622E-3</v>
      </c>
      <c r="U144" s="63">
        <f>+R144/'סכום נכסי הקרן'!$C$42</f>
        <v>1.0396172560780603E-3</v>
      </c>
    </row>
    <row r="145" spans="2:21" ht="13.5" thickBot="1" x14ac:dyDescent="0.25">
      <c r="B145" s="59" t="s">
        <v>524</v>
      </c>
      <c r="C145" s="14" t="s">
        <v>525</v>
      </c>
      <c r="D145" s="14" t="s">
        <v>160</v>
      </c>
      <c r="E145" s="14" t="s">
        <v>227</v>
      </c>
      <c r="F145" s="22">
        <v>1675</v>
      </c>
      <c r="G145" s="14" t="s">
        <v>521</v>
      </c>
      <c r="H145" s="14" t="s">
        <v>496</v>
      </c>
      <c r="I145" s="14" t="s">
        <v>272</v>
      </c>
      <c r="J145" s="55" t="s">
        <v>2460</v>
      </c>
      <c r="K145" s="24">
        <v>3.68</v>
      </c>
      <c r="L145" s="14" t="s">
        <v>49</v>
      </c>
      <c r="M145" s="13">
        <v>0.01</v>
      </c>
      <c r="N145" s="13">
        <v>4.1099999999999998E-2</v>
      </c>
      <c r="O145" s="24">
        <v>1285000</v>
      </c>
      <c r="P145" s="26">
        <v>97.46</v>
      </c>
      <c r="Q145" s="24">
        <v>0</v>
      </c>
      <c r="R145" s="24">
        <v>1252.3610000000001</v>
      </c>
      <c r="S145" s="13">
        <v>1.085250891E-3</v>
      </c>
      <c r="T145" s="13">
        <f t="shared" si="5"/>
        <v>5.2078658975831717E-3</v>
      </c>
      <c r="U145" s="63">
        <f>+R145/'סכום נכסי הקרן'!$C$42</f>
        <v>1.9759558583987897E-3</v>
      </c>
    </row>
    <row r="146" spans="2:21" ht="13.5" thickBot="1" x14ac:dyDescent="0.25">
      <c r="B146" s="59" t="s">
        <v>526</v>
      </c>
      <c r="C146" s="14" t="s">
        <v>527</v>
      </c>
      <c r="D146" s="14" t="s">
        <v>160</v>
      </c>
      <c r="E146" s="14" t="s">
        <v>227</v>
      </c>
      <c r="F146" s="22">
        <v>1675</v>
      </c>
      <c r="G146" s="14" t="s">
        <v>521</v>
      </c>
      <c r="H146" s="14" t="s">
        <v>496</v>
      </c>
      <c r="I146" s="14" t="s">
        <v>272</v>
      </c>
      <c r="J146" s="55" t="s">
        <v>2460</v>
      </c>
      <c r="K146" s="24">
        <v>2.34</v>
      </c>
      <c r="L146" s="14" t="s">
        <v>49</v>
      </c>
      <c r="M146" s="13">
        <v>3.5400000000000001E-2</v>
      </c>
      <c r="N146" s="13">
        <v>3.73E-2</v>
      </c>
      <c r="O146" s="24">
        <v>850000</v>
      </c>
      <c r="P146" s="26">
        <v>103.99</v>
      </c>
      <c r="Q146" s="24">
        <v>0</v>
      </c>
      <c r="R146" s="24">
        <v>883.91499999999996</v>
      </c>
      <c r="S146" s="13">
        <v>7.6096006300000005E-4</v>
      </c>
      <c r="T146" s="13">
        <f t="shared" si="5"/>
        <v>3.6757059544829554E-3</v>
      </c>
      <c r="U146" s="63">
        <f>+R146/'סכום נכסי הקרן'!$C$42</f>
        <v>1.3946274457417359E-3</v>
      </c>
    </row>
    <row r="147" spans="2:21" ht="13.5" thickBot="1" x14ac:dyDescent="0.25">
      <c r="B147" s="59" t="s">
        <v>526</v>
      </c>
      <c r="C147" s="14" t="s">
        <v>528</v>
      </c>
      <c r="D147" s="14" t="s">
        <v>160</v>
      </c>
      <c r="E147" s="14" t="s">
        <v>227</v>
      </c>
      <c r="F147" s="22">
        <v>1675</v>
      </c>
      <c r="G147" s="14" t="s">
        <v>521</v>
      </c>
      <c r="H147" s="14" t="s">
        <v>496</v>
      </c>
      <c r="I147" s="14" t="s">
        <v>272</v>
      </c>
      <c r="J147" s="55" t="s">
        <v>2460</v>
      </c>
      <c r="K147" s="24">
        <v>2.3380000000000001</v>
      </c>
      <c r="L147" s="14" t="s">
        <v>49</v>
      </c>
      <c r="M147" s="13">
        <v>3.5400000000000001E-2</v>
      </c>
      <c r="N147" s="13">
        <v>3.73E-2</v>
      </c>
      <c r="O147" s="24">
        <v>1000000</v>
      </c>
      <c r="P147" s="26">
        <v>103.8159</v>
      </c>
      <c r="Q147" s="24">
        <v>0</v>
      </c>
      <c r="R147" s="24">
        <v>1038.1590000000001</v>
      </c>
      <c r="S147" s="13">
        <v>8.9524713199999996E-4</v>
      </c>
      <c r="T147" s="13">
        <f t="shared" si="5"/>
        <v>4.3171201054400827E-3</v>
      </c>
      <c r="U147" s="63">
        <f>+R147/'סכום נכסי הקרן'!$C$42</f>
        <v>1.6379912485293211E-3</v>
      </c>
    </row>
    <row r="148" spans="2:21" ht="13.5" thickBot="1" x14ac:dyDescent="0.25">
      <c r="B148" s="59" t="s">
        <v>529</v>
      </c>
      <c r="C148" s="14" t="s">
        <v>530</v>
      </c>
      <c r="D148" s="14" t="s">
        <v>160</v>
      </c>
      <c r="E148" s="14" t="s">
        <v>227</v>
      </c>
      <c r="F148" s="22">
        <v>1679</v>
      </c>
      <c r="G148" s="14" t="s">
        <v>228</v>
      </c>
      <c r="H148" s="14" t="s">
        <v>496</v>
      </c>
      <c r="I148" s="14" t="s">
        <v>272</v>
      </c>
      <c r="J148" s="55" t="s">
        <v>2460</v>
      </c>
      <c r="K148" s="24">
        <v>3.49</v>
      </c>
      <c r="L148" s="14" t="s">
        <v>49</v>
      </c>
      <c r="M148" s="13">
        <v>2.75E-2</v>
      </c>
      <c r="N148" s="13">
        <v>2.5600000000000001E-2</v>
      </c>
      <c r="O148" s="24">
        <v>591730.77</v>
      </c>
      <c r="P148" s="26">
        <v>111.53</v>
      </c>
      <c r="Q148" s="24">
        <v>0</v>
      </c>
      <c r="R148" s="24">
        <v>659.95732999999996</v>
      </c>
      <c r="S148" s="13">
        <v>1.226648504E-3</v>
      </c>
      <c r="T148" s="13">
        <f t="shared" si="5"/>
        <v>2.7443918109610909E-3</v>
      </c>
      <c r="U148" s="63">
        <f>+R148/'סכום נכסי הקרן'!$C$42</f>
        <v>1.0412704903032936E-3</v>
      </c>
    </row>
    <row r="149" spans="2:21" ht="13.5" thickBot="1" x14ac:dyDescent="0.25">
      <c r="B149" s="59" t="s">
        <v>531</v>
      </c>
      <c r="C149" s="14" t="s">
        <v>532</v>
      </c>
      <c r="D149" s="14" t="s">
        <v>160</v>
      </c>
      <c r="E149" s="14" t="s">
        <v>227</v>
      </c>
      <c r="F149" s="22">
        <v>1679</v>
      </c>
      <c r="G149" s="14" t="s">
        <v>228</v>
      </c>
      <c r="H149" s="14" t="s">
        <v>496</v>
      </c>
      <c r="I149" s="14" t="s">
        <v>272</v>
      </c>
      <c r="J149" s="55" t="s">
        <v>2460</v>
      </c>
      <c r="K149" s="24">
        <v>4.95</v>
      </c>
      <c r="L149" s="14" t="s">
        <v>49</v>
      </c>
      <c r="M149" s="13">
        <v>8.5000000000000006E-3</v>
      </c>
      <c r="N149" s="13">
        <v>2.9899999999999999E-2</v>
      </c>
      <c r="O149" s="24">
        <v>989000</v>
      </c>
      <c r="P149" s="26">
        <v>98.97</v>
      </c>
      <c r="Q149" s="24">
        <v>0</v>
      </c>
      <c r="R149" s="24">
        <v>978.81330000000003</v>
      </c>
      <c r="S149" s="13">
        <v>1.5740637579999999E-3</v>
      </c>
      <c r="T149" s="13">
        <f t="shared" si="5"/>
        <v>4.0703346760006471E-3</v>
      </c>
      <c r="U149" s="63">
        <f>+R149/'סכום נכסי הקרן'!$C$42</f>
        <v>1.5443565189379516E-3</v>
      </c>
    </row>
    <row r="150" spans="2:21" ht="13.5" thickBot="1" x14ac:dyDescent="0.25">
      <c r="B150" s="59" t="s">
        <v>533</v>
      </c>
      <c r="C150" s="14" t="s">
        <v>534</v>
      </c>
      <c r="D150" s="14" t="s">
        <v>160</v>
      </c>
      <c r="E150" s="14" t="s">
        <v>227</v>
      </c>
      <c r="F150" s="22">
        <v>1679</v>
      </c>
      <c r="G150" s="14" t="s">
        <v>228</v>
      </c>
      <c r="H150" s="14" t="s">
        <v>496</v>
      </c>
      <c r="I150" s="14" t="s">
        <v>272</v>
      </c>
      <c r="J150" s="55" t="s">
        <v>2460</v>
      </c>
      <c r="K150" s="24">
        <v>6.42</v>
      </c>
      <c r="L150" s="14" t="s">
        <v>49</v>
      </c>
      <c r="M150" s="13">
        <v>3.1800000000000002E-2</v>
      </c>
      <c r="N150" s="13">
        <v>3.2500000000000001E-2</v>
      </c>
      <c r="O150" s="24">
        <v>238000</v>
      </c>
      <c r="P150" s="26">
        <v>102.29</v>
      </c>
      <c r="Q150" s="24">
        <v>0</v>
      </c>
      <c r="R150" s="24">
        <v>243.4502</v>
      </c>
      <c r="S150" s="13">
        <v>6.9053760300000005E-4</v>
      </c>
      <c r="T150" s="13">
        <f t="shared" si="5"/>
        <v>1.0123726260557479E-3</v>
      </c>
      <c r="U150" s="63">
        <f>+R150/'סכום נכסי הקרן'!$C$42</f>
        <v>3.8411196844867973E-4</v>
      </c>
    </row>
    <row r="151" spans="2:21" ht="13.5" thickBot="1" x14ac:dyDescent="0.25">
      <c r="B151" s="59" t="s">
        <v>535</v>
      </c>
      <c r="C151" s="14" t="s">
        <v>536</v>
      </c>
      <c r="D151" s="14" t="s">
        <v>160</v>
      </c>
      <c r="E151" s="14" t="s">
        <v>227</v>
      </c>
      <c r="F151" s="22">
        <v>1904</v>
      </c>
      <c r="G151" s="14" t="s">
        <v>514</v>
      </c>
      <c r="H151" s="14" t="s">
        <v>499</v>
      </c>
      <c r="I151" s="14" t="s">
        <v>96</v>
      </c>
      <c r="J151" s="55" t="s">
        <v>2460</v>
      </c>
      <c r="K151" s="24">
        <v>4.71</v>
      </c>
      <c r="L151" s="14" t="s">
        <v>49</v>
      </c>
      <c r="M151" s="13">
        <v>7.4999999999999997E-3</v>
      </c>
      <c r="N151" s="13">
        <v>4.1599999999999998E-2</v>
      </c>
      <c r="O151" s="24">
        <v>184300</v>
      </c>
      <c r="P151" s="26">
        <v>92.65</v>
      </c>
      <c r="Q151" s="24">
        <v>0</v>
      </c>
      <c r="R151" s="24">
        <v>170.75395</v>
      </c>
      <c r="S151" s="13">
        <v>2.8955223800000002E-4</v>
      </c>
      <c r="T151" s="13">
        <f t="shared" si="5"/>
        <v>7.1006975870585391E-4</v>
      </c>
      <c r="U151" s="63">
        <f>+R151/'סכום נכסי הקרן'!$C$42</f>
        <v>2.6941294710329847E-4</v>
      </c>
    </row>
    <row r="152" spans="2:21" ht="13.5" thickBot="1" x14ac:dyDescent="0.25">
      <c r="B152" s="59" t="s">
        <v>537</v>
      </c>
      <c r="C152" s="14" t="s">
        <v>538</v>
      </c>
      <c r="D152" s="14" t="s">
        <v>160</v>
      </c>
      <c r="E152" s="14" t="s">
        <v>227</v>
      </c>
      <c r="F152" s="22">
        <v>182</v>
      </c>
      <c r="G152" s="14" t="s">
        <v>332</v>
      </c>
      <c r="H152" s="14" t="s">
        <v>539</v>
      </c>
      <c r="I152" s="14" t="s">
        <v>272</v>
      </c>
      <c r="J152" s="55" t="s">
        <v>2460</v>
      </c>
      <c r="K152" s="24">
        <v>4.78</v>
      </c>
      <c r="L152" s="14" t="s">
        <v>49</v>
      </c>
      <c r="M152" s="13">
        <v>4.3E-3</v>
      </c>
      <c r="N152" s="13">
        <v>4.1099999999999998E-2</v>
      </c>
      <c r="O152" s="24">
        <v>10000</v>
      </c>
      <c r="P152" s="26">
        <v>91.53</v>
      </c>
      <c r="Q152" s="24">
        <v>0</v>
      </c>
      <c r="R152" s="24">
        <v>9.1530000000000005</v>
      </c>
      <c r="S152" s="13">
        <v>1.5999999999999999E-5</v>
      </c>
      <c r="T152" s="13">
        <f t="shared" si="5"/>
        <v>3.8062185392693292E-5</v>
      </c>
      <c r="U152" s="63">
        <f>+R152/'סכום נכסי הקרן'!$C$42</f>
        <v>1.4441462143842008E-5</v>
      </c>
    </row>
    <row r="153" spans="2:21" ht="13.5" thickBot="1" x14ac:dyDescent="0.25">
      <c r="B153" s="59" t="s">
        <v>537</v>
      </c>
      <c r="C153" s="14" t="s">
        <v>540</v>
      </c>
      <c r="D153" s="14" t="s">
        <v>160</v>
      </c>
      <c r="E153" s="14" t="s">
        <v>227</v>
      </c>
      <c r="F153" s="22">
        <v>182</v>
      </c>
      <c r="G153" s="14" t="s">
        <v>332</v>
      </c>
      <c r="H153" s="14" t="s">
        <v>539</v>
      </c>
      <c r="I153" s="14" t="s">
        <v>272</v>
      </c>
      <c r="J153" s="55" t="s">
        <v>2460</v>
      </c>
      <c r="K153" s="24">
        <v>4.7770000000000001</v>
      </c>
      <c r="L153" s="14" t="s">
        <v>49</v>
      </c>
      <c r="M153" s="13">
        <v>4.3E-3</v>
      </c>
      <c r="N153" s="13">
        <v>4.1099999999999998E-2</v>
      </c>
      <c r="O153" s="24">
        <v>650000</v>
      </c>
      <c r="P153" s="26">
        <v>90.927199999999999</v>
      </c>
      <c r="Q153" s="24">
        <v>0</v>
      </c>
      <c r="R153" s="24">
        <v>591.02679999999998</v>
      </c>
      <c r="S153" s="13">
        <v>1.0399999999999999E-3</v>
      </c>
      <c r="T153" s="13">
        <f t="shared" si="5"/>
        <v>2.457748457735197E-3</v>
      </c>
      <c r="U153" s="63">
        <f>+R153/'סכום נכסי הקרן'!$C$42</f>
        <v>9.3251296385841597E-4</v>
      </c>
    </row>
    <row r="154" spans="2:21" ht="13.5" thickBot="1" x14ac:dyDescent="0.25">
      <c r="B154" s="59" t="s">
        <v>541</v>
      </c>
      <c r="C154" s="14" t="s">
        <v>542</v>
      </c>
      <c r="D154" s="14" t="s">
        <v>160</v>
      </c>
      <c r="E154" s="14" t="s">
        <v>227</v>
      </c>
      <c r="F154" s="22">
        <v>182</v>
      </c>
      <c r="G154" s="14" t="s">
        <v>332</v>
      </c>
      <c r="H154" s="14" t="s">
        <v>539</v>
      </c>
      <c r="I154" s="14" t="s">
        <v>272</v>
      </c>
      <c r="J154" s="55" t="s">
        <v>2460</v>
      </c>
      <c r="K154" s="24">
        <v>2.08</v>
      </c>
      <c r="L154" s="14" t="s">
        <v>49</v>
      </c>
      <c r="M154" s="13">
        <v>2.8500000000000001E-2</v>
      </c>
      <c r="N154" s="13">
        <v>3.3300000000000003E-2</v>
      </c>
      <c r="O154" s="24">
        <v>88000</v>
      </c>
      <c r="P154" s="26">
        <v>112.77</v>
      </c>
      <c r="Q154" s="24">
        <v>0</v>
      </c>
      <c r="R154" s="24">
        <v>99.2376</v>
      </c>
      <c r="S154" s="13">
        <v>1.62068345E-4</v>
      </c>
      <c r="T154" s="13">
        <f t="shared" si="5"/>
        <v>4.1267343265879384E-4</v>
      </c>
      <c r="U154" s="63">
        <f>+R154/'סכום נכסי הקרן'!$C$42</f>
        <v>1.5657555376879007E-4</v>
      </c>
    </row>
    <row r="155" spans="2:21" ht="13.5" thickBot="1" x14ac:dyDescent="0.25">
      <c r="B155" s="59" t="s">
        <v>543</v>
      </c>
      <c r="C155" s="14" t="s">
        <v>544</v>
      </c>
      <c r="D155" s="14" t="s">
        <v>160</v>
      </c>
      <c r="E155" s="14" t="s">
        <v>227</v>
      </c>
      <c r="F155" s="22">
        <v>182</v>
      </c>
      <c r="G155" s="14" t="s">
        <v>332</v>
      </c>
      <c r="H155" s="14" t="s">
        <v>539</v>
      </c>
      <c r="I155" s="14" t="s">
        <v>272</v>
      </c>
      <c r="J155" s="55" t="s">
        <v>2460</v>
      </c>
      <c r="K155" s="24">
        <v>3.68</v>
      </c>
      <c r="L155" s="14" t="s">
        <v>49</v>
      </c>
      <c r="M155" s="13">
        <v>2.4500000000000001E-2</v>
      </c>
      <c r="N155" s="13">
        <v>4.0599999999999997E-2</v>
      </c>
      <c r="O155" s="24">
        <v>43125</v>
      </c>
      <c r="P155" s="26">
        <v>105.65</v>
      </c>
      <c r="Q155" s="24">
        <v>0</v>
      </c>
      <c r="R155" s="24">
        <v>45.56156</v>
      </c>
      <c r="S155" s="13">
        <v>8.4269662921348298E-5</v>
      </c>
      <c r="T155" s="13">
        <f t="shared" si="5"/>
        <v>1.8946493428387623E-4</v>
      </c>
      <c r="U155" s="63">
        <f>+R155/'סכום נכסי הקרן'!$C$42</f>
        <v>7.1886326226853076E-5</v>
      </c>
    </row>
    <row r="156" spans="2:21" ht="13.5" thickBot="1" x14ac:dyDescent="0.25">
      <c r="B156" s="59" t="s">
        <v>545</v>
      </c>
      <c r="C156" s="14" t="s">
        <v>546</v>
      </c>
      <c r="D156" s="14" t="s">
        <v>160</v>
      </c>
      <c r="E156" s="14" t="s">
        <v>227</v>
      </c>
      <c r="F156" s="22">
        <v>1172</v>
      </c>
      <c r="G156" s="14" t="s">
        <v>332</v>
      </c>
      <c r="H156" s="14" t="s">
        <v>539</v>
      </c>
      <c r="I156" s="14" t="s">
        <v>272</v>
      </c>
      <c r="J156" s="55" t="s">
        <v>2460</v>
      </c>
      <c r="K156" s="24">
        <v>2.19</v>
      </c>
      <c r="L156" s="14" t="s">
        <v>49</v>
      </c>
      <c r="M156" s="13">
        <v>2.5700000000000001E-2</v>
      </c>
      <c r="N156" s="13">
        <v>3.2399999999999998E-2</v>
      </c>
      <c r="O156" s="24">
        <v>340000</v>
      </c>
      <c r="P156" s="26">
        <v>111.45</v>
      </c>
      <c r="Q156" s="24">
        <v>0</v>
      </c>
      <c r="R156" s="24">
        <v>378.93</v>
      </c>
      <c r="S156" s="13">
        <v>2.6512501100000002E-4</v>
      </c>
      <c r="T156" s="13">
        <f t="shared" si="5"/>
        <v>1.5757570098168109E-3</v>
      </c>
      <c r="U156" s="63">
        <f>+R156/'סכום נכסי הקרן'!$C$42</f>
        <v>5.9786990605987676E-4</v>
      </c>
    </row>
    <row r="157" spans="2:21" ht="13.5" thickBot="1" x14ac:dyDescent="0.25">
      <c r="B157" s="59" t="s">
        <v>547</v>
      </c>
      <c r="C157" s="14" t="s">
        <v>548</v>
      </c>
      <c r="D157" s="14" t="s">
        <v>160</v>
      </c>
      <c r="E157" s="14" t="s">
        <v>227</v>
      </c>
      <c r="F157" s="22">
        <v>1172</v>
      </c>
      <c r="G157" s="14" t="s">
        <v>332</v>
      </c>
      <c r="H157" s="14" t="s">
        <v>539</v>
      </c>
      <c r="I157" s="14" t="s">
        <v>272</v>
      </c>
      <c r="J157" s="55" t="s">
        <v>2460</v>
      </c>
      <c r="K157" s="24">
        <v>4.0199999999999996</v>
      </c>
      <c r="L157" s="14" t="s">
        <v>49</v>
      </c>
      <c r="M157" s="13">
        <v>0.04</v>
      </c>
      <c r="N157" s="13">
        <v>3.5200000000000002E-2</v>
      </c>
      <c r="O157" s="24">
        <v>554000</v>
      </c>
      <c r="P157" s="26">
        <v>103.87</v>
      </c>
      <c r="Q157" s="24">
        <v>0</v>
      </c>
      <c r="R157" s="24">
        <v>575.43979999999999</v>
      </c>
      <c r="S157" s="13">
        <v>1.7503451709999999E-3</v>
      </c>
      <c r="T157" s="13">
        <f t="shared" si="5"/>
        <v>2.392930880578428E-3</v>
      </c>
      <c r="U157" s="63">
        <f>+R157/'סכום נכסי הקרן'!$C$42</f>
        <v>9.0792003580902609E-4</v>
      </c>
    </row>
    <row r="158" spans="2:21" ht="13.5" thickBot="1" x14ac:dyDescent="0.25">
      <c r="B158" s="59" t="s">
        <v>549</v>
      </c>
      <c r="C158" s="14" t="s">
        <v>550</v>
      </c>
      <c r="D158" s="14" t="s">
        <v>160</v>
      </c>
      <c r="E158" s="14" t="s">
        <v>227</v>
      </c>
      <c r="F158" s="22">
        <v>1172</v>
      </c>
      <c r="G158" s="14" t="s">
        <v>332</v>
      </c>
      <c r="H158" s="14" t="s">
        <v>539</v>
      </c>
      <c r="I158" s="14" t="s">
        <v>272</v>
      </c>
      <c r="J158" s="55" t="s">
        <v>2460</v>
      </c>
      <c r="K158" s="24">
        <v>0.99</v>
      </c>
      <c r="L158" s="14" t="s">
        <v>49</v>
      </c>
      <c r="M158" s="13">
        <v>1.2200000000000001E-2</v>
      </c>
      <c r="N158" s="13">
        <v>2.8299999999999999E-2</v>
      </c>
      <c r="O158" s="24">
        <v>25000</v>
      </c>
      <c r="P158" s="26">
        <v>109.7</v>
      </c>
      <c r="Q158" s="24">
        <v>0</v>
      </c>
      <c r="R158" s="24">
        <v>27.425000000000001</v>
      </c>
      <c r="S158" s="13">
        <v>5.4347826086956497E-5</v>
      </c>
      <c r="T158" s="13">
        <f t="shared" si="5"/>
        <v>1.1404516927724392E-4</v>
      </c>
      <c r="U158" s="63">
        <f>+R158/'סכום נכסי הקרן'!$C$42</f>
        <v>4.3270741756240256E-5</v>
      </c>
    </row>
    <row r="159" spans="2:21" ht="13.5" thickBot="1" x14ac:dyDescent="0.25">
      <c r="B159" s="59" t="s">
        <v>551</v>
      </c>
      <c r="C159" s="14" t="s">
        <v>552</v>
      </c>
      <c r="D159" s="14" t="s">
        <v>160</v>
      </c>
      <c r="E159" s="14" t="s">
        <v>227</v>
      </c>
      <c r="F159" s="22">
        <v>1172</v>
      </c>
      <c r="G159" s="14" t="s">
        <v>332</v>
      </c>
      <c r="H159" s="14" t="s">
        <v>539</v>
      </c>
      <c r="I159" s="14" t="s">
        <v>272</v>
      </c>
      <c r="J159" s="55" t="s">
        <v>2460</v>
      </c>
      <c r="K159" s="24">
        <v>4.8600000000000003</v>
      </c>
      <c r="L159" s="14" t="s">
        <v>49</v>
      </c>
      <c r="M159" s="13">
        <v>1.09E-2</v>
      </c>
      <c r="N159" s="13">
        <v>3.6499999999999998E-2</v>
      </c>
      <c r="O159" s="24">
        <v>617820</v>
      </c>
      <c r="P159" s="26">
        <v>97.27</v>
      </c>
      <c r="Q159" s="24">
        <v>0</v>
      </c>
      <c r="R159" s="24">
        <v>600.95351000000005</v>
      </c>
      <c r="S159" s="13">
        <v>1.105824992E-3</v>
      </c>
      <c r="T159" s="13">
        <f t="shared" si="5"/>
        <v>2.4990280683939436E-3</v>
      </c>
      <c r="U159" s="63">
        <f>+R159/'סכום נכסי הקרן'!$C$42</f>
        <v>9.4817517369976843E-4</v>
      </c>
    </row>
    <row r="160" spans="2:21" ht="13.5" thickBot="1" x14ac:dyDescent="0.25">
      <c r="B160" s="59" t="s">
        <v>553</v>
      </c>
      <c r="C160" s="14" t="s">
        <v>554</v>
      </c>
      <c r="D160" s="14" t="s">
        <v>160</v>
      </c>
      <c r="E160" s="14" t="s">
        <v>227</v>
      </c>
      <c r="F160" s="22">
        <v>1172</v>
      </c>
      <c r="G160" s="14" t="s">
        <v>332</v>
      </c>
      <c r="H160" s="14" t="s">
        <v>539</v>
      </c>
      <c r="I160" s="14" t="s">
        <v>272</v>
      </c>
      <c r="J160" s="55" t="s">
        <v>2460</v>
      </c>
      <c r="K160" s="24">
        <v>5.81</v>
      </c>
      <c r="L160" s="14" t="s">
        <v>49</v>
      </c>
      <c r="M160" s="13">
        <v>1.54E-2</v>
      </c>
      <c r="N160" s="13">
        <v>3.8399999999999997E-2</v>
      </c>
      <c r="O160" s="24">
        <v>160000</v>
      </c>
      <c r="P160" s="26">
        <v>95.41</v>
      </c>
      <c r="Q160" s="24">
        <v>0</v>
      </c>
      <c r="R160" s="24">
        <v>152.65600000000001</v>
      </c>
      <c r="S160" s="13">
        <v>4.57142857E-4</v>
      </c>
      <c r="T160" s="13">
        <f t="shared" si="5"/>
        <v>6.3481055100043568E-4</v>
      </c>
      <c r="U160" s="63">
        <f>+R160/'סכום נכסי הקרן'!$C$42</f>
        <v>2.4085828089482635E-4</v>
      </c>
    </row>
    <row r="161" spans="2:21" ht="13.5" thickBot="1" x14ac:dyDescent="0.25">
      <c r="B161" s="59" t="s">
        <v>555</v>
      </c>
      <c r="C161" s="14" t="s">
        <v>556</v>
      </c>
      <c r="D161" s="14" t="s">
        <v>160</v>
      </c>
      <c r="E161" s="14" t="s">
        <v>227</v>
      </c>
      <c r="F161" s="22">
        <v>251</v>
      </c>
      <c r="G161" s="14" t="s">
        <v>228</v>
      </c>
      <c r="H161" s="14" t="s">
        <v>557</v>
      </c>
      <c r="I161" s="14" t="s">
        <v>96</v>
      </c>
      <c r="J161" s="55" t="s">
        <v>2460</v>
      </c>
      <c r="K161" s="24">
        <v>5.27</v>
      </c>
      <c r="L161" s="14" t="s">
        <v>49</v>
      </c>
      <c r="M161" s="13">
        <v>8.9999999999999993E-3</v>
      </c>
      <c r="N161" s="13">
        <v>3.5700000000000003E-2</v>
      </c>
      <c r="O161" s="24">
        <v>400000</v>
      </c>
      <c r="P161" s="26">
        <v>94.6</v>
      </c>
      <c r="Q161" s="24">
        <v>0</v>
      </c>
      <c r="R161" s="24">
        <v>378.4</v>
      </c>
      <c r="S161" s="13">
        <v>9.6385542099999995E-4</v>
      </c>
      <c r="T161" s="13">
        <f t="shared" si="5"/>
        <v>1.5735530375390737E-3</v>
      </c>
      <c r="U161" s="63">
        <f>+R161/'סכום נכסי הקרן'!$C$42</f>
        <v>5.9703368023924564E-4</v>
      </c>
    </row>
    <row r="162" spans="2:21" ht="13.5" thickBot="1" x14ac:dyDescent="0.25">
      <c r="B162" s="59" t="s">
        <v>558</v>
      </c>
      <c r="C162" s="14" t="s">
        <v>559</v>
      </c>
      <c r="D162" s="14" t="s">
        <v>160</v>
      </c>
      <c r="E162" s="14" t="s">
        <v>227</v>
      </c>
      <c r="F162" s="22">
        <v>1618</v>
      </c>
      <c r="G162" s="14" t="s">
        <v>495</v>
      </c>
      <c r="H162" s="14" t="s">
        <v>557</v>
      </c>
      <c r="I162" s="14" t="s">
        <v>96</v>
      </c>
      <c r="J162" s="55" t="s">
        <v>2460</v>
      </c>
      <c r="K162" s="24">
        <v>4</v>
      </c>
      <c r="L162" s="14" t="s">
        <v>49</v>
      </c>
      <c r="M162" s="13">
        <v>7.4999999999999997E-3</v>
      </c>
      <c r="N162" s="13">
        <v>3.4099999999999998E-2</v>
      </c>
      <c r="O162" s="24">
        <v>71765</v>
      </c>
      <c r="P162" s="26">
        <v>97.97</v>
      </c>
      <c r="Q162" s="24">
        <v>0</v>
      </c>
      <c r="R162" s="24">
        <v>70.308170000000004</v>
      </c>
      <c r="S162" s="13">
        <v>4.6632171487349599E-5</v>
      </c>
      <c r="T162" s="13">
        <f t="shared" si="5"/>
        <v>2.9237218411023677E-4</v>
      </c>
      <c r="U162" s="63">
        <f>+R162/'סכום נכסי הקרן'!$C$42</f>
        <v>1.1093114557607433E-4</v>
      </c>
    </row>
    <row r="163" spans="2:21" ht="13.5" thickBot="1" x14ac:dyDescent="0.25">
      <c r="B163" s="59" t="s">
        <v>560</v>
      </c>
      <c r="C163" s="14" t="s">
        <v>561</v>
      </c>
      <c r="D163" s="14" t="s">
        <v>160</v>
      </c>
      <c r="E163" s="14" t="s">
        <v>227</v>
      </c>
      <c r="F163" s="22">
        <v>1618</v>
      </c>
      <c r="G163" s="14" t="s">
        <v>495</v>
      </c>
      <c r="H163" s="14" t="s">
        <v>557</v>
      </c>
      <c r="I163" s="14" t="s">
        <v>96</v>
      </c>
      <c r="J163" s="55" t="s">
        <v>2460</v>
      </c>
      <c r="K163" s="24">
        <v>6.11</v>
      </c>
      <c r="L163" s="14" t="s">
        <v>49</v>
      </c>
      <c r="M163" s="13">
        <v>4.0800000000000003E-2</v>
      </c>
      <c r="N163" s="13">
        <v>3.8899999999999997E-2</v>
      </c>
      <c r="O163" s="24">
        <v>35000</v>
      </c>
      <c r="P163" s="26">
        <v>101.94</v>
      </c>
      <c r="Q163" s="24">
        <v>0</v>
      </c>
      <c r="R163" s="24">
        <v>35.679000000000002</v>
      </c>
      <c r="S163" s="13">
        <v>1E-4</v>
      </c>
      <c r="T163" s="13">
        <f t="shared" si="5"/>
        <v>1.4836891867430396E-4</v>
      </c>
      <c r="U163" s="63">
        <f>+R163/'סכום נכסי הקרן'!$C$42</f>
        <v>5.6293775574143893E-5</v>
      </c>
    </row>
    <row r="164" spans="2:21" ht="13.5" thickBot="1" x14ac:dyDescent="0.25">
      <c r="B164" s="59" t="s">
        <v>562</v>
      </c>
      <c r="C164" s="14" t="s">
        <v>563</v>
      </c>
      <c r="D164" s="14" t="s">
        <v>160</v>
      </c>
      <c r="E164" s="14" t="s">
        <v>227</v>
      </c>
      <c r="F164" s="22">
        <v>126</v>
      </c>
      <c r="G164" s="14" t="s">
        <v>332</v>
      </c>
      <c r="H164" s="14" t="s">
        <v>557</v>
      </c>
      <c r="I164" s="14" t="s">
        <v>96</v>
      </c>
      <c r="J164" s="55" t="s">
        <v>2460</v>
      </c>
      <c r="K164" s="24">
        <v>3.07</v>
      </c>
      <c r="L164" s="14" t="s">
        <v>49</v>
      </c>
      <c r="M164" s="13">
        <v>1.3299999999999999E-2</v>
      </c>
      <c r="N164" s="13">
        <v>2.9700000000000001E-2</v>
      </c>
      <c r="O164" s="24">
        <v>49000</v>
      </c>
      <c r="P164" s="26">
        <v>103.7285</v>
      </c>
      <c r="Q164" s="24">
        <v>0</v>
      </c>
      <c r="R164" s="24">
        <v>50.82696</v>
      </c>
      <c r="S164" s="13">
        <v>1.21951219E-4</v>
      </c>
      <c r="T164" s="13">
        <f t="shared" si="5"/>
        <v>2.1136077509745509E-4</v>
      </c>
      <c r="U164" s="63">
        <f>+R164/'סכום נכסי הקרן'!$C$42</f>
        <v>8.0193993087137761E-5</v>
      </c>
    </row>
    <row r="165" spans="2:21" ht="13.5" thickBot="1" x14ac:dyDescent="0.25">
      <c r="B165" s="59" t="s">
        <v>564</v>
      </c>
      <c r="C165" s="14" t="s">
        <v>565</v>
      </c>
      <c r="D165" s="14" t="s">
        <v>160</v>
      </c>
      <c r="E165" s="14" t="s">
        <v>227</v>
      </c>
      <c r="F165" s="22">
        <v>2387</v>
      </c>
      <c r="G165" s="14" t="s">
        <v>228</v>
      </c>
      <c r="H165" s="14" t="s">
        <v>557</v>
      </c>
      <c r="I165" s="14" t="s">
        <v>96</v>
      </c>
      <c r="J165" s="55" t="s">
        <v>2460</v>
      </c>
      <c r="K165" s="24">
        <v>4.8499999999999996</v>
      </c>
      <c r="L165" s="14" t="s">
        <v>49</v>
      </c>
      <c r="M165" s="13">
        <v>4.3999999999999997E-2</v>
      </c>
      <c r="N165" s="13">
        <v>4.0800000000000003E-2</v>
      </c>
      <c r="O165" s="24">
        <v>200000</v>
      </c>
      <c r="P165" s="26">
        <v>103.91</v>
      </c>
      <c r="Q165" s="24">
        <v>0</v>
      </c>
      <c r="R165" s="24">
        <v>207.82</v>
      </c>
      <c r="S165" s="13">
        <v>4.7822292299999999E-4</v>
      </c>
      <c r="T165" s="13">
        <f t="shared" si="5"/>
        <v>8.6420663916852612E-4</v>
      </c>
      <c r="U165" s="63">
        <f>+R165/'סכום נכסי הקרן'!$C$42</f>
        <v>3.2789518876141658E-4</v>
      </c>
    </row>
    <row r="166" spans="2:21" ht="13.5" thickBot="1" x14ac:dyDescent="0.25">
      <c r="B166" s="59" t="s">
        <v>566</v>
      </c>
      <c r="C166" s="14" t="s">
        <v>567</v>
      </c>
      <c r="D166" s="14" t="s">
        <v>160</v>
      </c>
      <c r="E166" s="14" t="s">
        <v>227</v>
      </c>
      <c r="F166" s="22">
        <v>612</v>
      </c>
      <c r="G166" s="14" t="s">
        <v>228</v>
      </c>
      <c r="H166" s="14" t="s">
        <v>557</v>
      </c>
      <c r="I166" s="14" t="s">
        <v>96</v>
      </c>
      <c r="J166" s="55" t="s">
        <v>2460</v>
      </c>
      <c r="K166" s="24">
        <v>3.5</v>
      </c>
      <c r="L166" s="14" t="s">
        <v>49</v>
      </c>
      <c r="M166" s="13">
        <v>1.7999999999999999E-2</v>
      </c>
      <c r="N166" s="13">
        <v>2.8000000000000001E-2</v>
      </c>
      <c r="O166" s="24">
        <v>690405.23</v>
      </c>
      <c r="P166" s="26">
        <v>108.67</v>
      </c>
      <c r="Q166" s="24">
        <v>0</v>
      </c>
      <c r="R166" s="24">
        <v>750.26336000000003</v>
      </c>
      <c r="S166" s="13">
        <v>8.7534579000000002E-4</v>
      </c>
      <c r="T166" s="13">
        <f t="shared" si="5"/>
        <v>3.1199238612110774E-3</v>
      </c>
      <c r="U166" s="63">
        <f>+R166/'סכום נכסי הקרן'!$C$42</f>
        <v>1.1837539507649633E-3</v>
      </c>
    </row>
    <row r="167" spans="2:21" ht="13.5" thickBot="1" x14ac:dyDescent="0.25">
      <c r="B167" s="59" t="s">
        <v>568</v>
      </c>
      <c r="C167" s="14" t="s">
        <v>569</v>
      </c>
      <c r="D167" s="14" t="s">
        <v>160</v>
      </c>
      <c r="E167" s="14" t="s">
        <v>227</v>
      </c>
      <c r="F167" s="22">
        <v>612</v>
      </c>
      <c r="G167" s="14" t="s">
        <v>228</v>
      </c>
      <c r="H167" s="14" t="s">
        <v>557</v>
      </c>
      <c r="I167" s="14" t="s">
        <v>96</v>
      </c>
      <c r="J167" s="55" t="s">
        <v>2460</v>
      </c>
      <c r="K167" s="24">
        <v>3.91</v>
      </c>
      <c r="L167" s="14" t="s">
        <v>49</v>
      </c>
      <c r="M167" s="13">
        <v>2.7E-2</v>
      </c>
      <c r="N167" s="13">
        <v>3.0200000000000001E-2</v>
      </c>
      <c r="O167" s="24">
        <v>725200</v>
      </c>
      <c r="P167" s="26">
        <v>102.24</v>
      </c>
      <c r="Q167" s="24">
        <v>0</v>
      </c>
      <c r="R167" s="24">
        <v>741.44448</v>
      </c>
      <c r="S167" s="13">
        <v>1.6571606149999999E-3</v>
      </c>
      <c r="T167" s="13">
        <f t="shared" si="5"/>
        <v>3.0832510932097754E-3</v>
      </c>
      <c r="U167" s="63">
        <f>+R167/'סכום נכסי הקרן'!$C$42</f>
        <v>1.1698396580007236E-3</v>
      </c>
    </row>
    <row r="168" spans="2:21" ht="13.5" thickBot="1" x14ac:dyDescent="0.25">
      <c r="B168" s="59" t="s">
        <v>570</v>
      </c>
      <c r="C168" s="14" t="s">
        <v>571</v>
      </c>
      <c r="D168" s="14" t="s">
        <v>160</v>
      </c>
      <c r="E168" s="14" t="s">
        <v>227</v>
      </c>
      <c r="F168" s="22">
        <v>136</v>
      </c>
      <c r="G168" s="14" t="s">
        <v>514</v>
      </c>
      <c r="H168" s="14" t="s">
        <v>539</v>
      </c>
      <c r="I168" s="14" t="s">
        <v>272</v>
      </c>
      <c r="J168" s="55" t="s">
        <v>2460</v>
      </c>
      <c r="K168" s="24">
        <v>3.64</v>
      </c>
      <c r="L168" s="14" t="s">
        <v>49</v>
      </c>
      <c r="M168" s="13">
        <v>3.73E-2</v>
      </c>
      <c r="N168" s="13">
        <v>3.7600000000000001E-2</v>
      </c>
      <c r="O168" s="24">
        <v>487200</v>
      </c>
      <c r="P168" s="26">
        <v>104.89</v>
      </c>
      <c r="Q168" s="24">
        <v>0</v>
      </c>
      <c r="R168" s="24">
        <v>511.02408000000003</v>
      </c>
      <c r="S168" s="13">
        <v>2.0731914890000001E-3</v>
      </c>
      <c r="T168" s="13">
        <f t="shared" si="5"/>
        <v>2.1250620859926284E-3</v>
      </c>
      <c r="U168" s="63">
        <f>+R168/'סכום נכסי הקרן'!$C$42</f>
        <v>8.0628590690611716E-4</v>
      </c>
    </row>
    <row r="169" spans="2:21" ht="13.5" thickBot="1" x14ac:dyDescent="0.25">
      <c r="B169" s="59" t="s">
        <v>572</v>
      </c>
      <c r="C169" s="14" t="s">
        <v>573</v>
      </c>
      <c r="D169" s="14" t="s">
        <v>160</v>
      </c>
      <c r="E169" s="14" t="s">
        <v>227</v>
      </c>
      <c r="F169" s="22">
        <v>699</v>
      </c>
      <c r="G169" s="14" t="s">
        <v>228</v>
      </c>
      <c r="H169" s="14" t="s">
        <v>557</v>
      </c>
      <c r="I169" s="14" t="s">
        <v>96</v>
      </c>
      <c r="J169" s="55" t="s">
        <v>2460</v>
      </c>
      <c r="K169" s="24">
        <v>1.46</v>
      </c>
      <c r="L169" s="14" t="s">
        <v>49</v>
      </c>
      <c r="M169" s="13">
        <v>4.9500000000000002E-2</v>
      </c>
      <c r="N169" s="13">
        <v>3.5999999999999997E-2</v>
      </c>
      <c r="O169" s="24">
        <v>107992.26</v>
      </c>
      <c r="P169" s="26">
        <v>137.28</v>
      </c>
      <c r="Q169" s="24">
        <v>0</v>
      </c>
      <c r="R169" s="24">
        <v>148.25176999999999</v>
      </c>
      <c r="S169" s="13">
        <v>2.45909066E-4</v>
      </c>
      <c r="T169" s="13">
        <f t="shared" si="5"/>
        <v>6.1649583246311873E-4</v>
      </c>
      <c r="U169" s="63">
        <f>+R169/'סכום נכסי הקרן'!$C$42</f>
        <v>2.3390935477030179E-4</v>
      </c>
    </row>
    <row r="170" spans="2:21" ht="13.5" thickBot="1" x14ac:dyDescent="0.25">
      <c r="B170" s="59" t="s">
        <v>574</v>
      </c>
      <c r="C170" s="14" t="s">
        <v>575</v>
      </c>
      <c r="D170" s="14" t="s">
        <v>160</v>
      </c>
      <c r="E170" s="14" t="s">
        <v>227</v>
      </c>
      <c r="F170" s="22">
        <v>699</v>
      </c>
      <c r="G170" s="14" t="s">
        <v>228</v>
      </c>
      <c r="H170" s="14" t="s">
        <v>557</v>
      </c>
      <c r="I170" s="14" t="s">
        <v>96</v>
      </c>
      <c r="J170" s="55" t="s">
        <v>2460</v>
      </c>
      <c r="K170" s="24">
        <v>4.66</v>
      </c>
      <c r="L170" s="14" t="s">
        <v>49</v>
      </c>
      <c r="M170" s="13">
        <v>3.6200000000000003E-2</v>
      </c>
      <c r="N170" s="13">
        <v>3.8100000000000002E-2</v>
      </c>
      <c r="O170" s="24">
        <v>1374518.48</v>
      </c>
      <c r="P170" s="27">
        <v>102</v>
      </c>
      <c r="Q170" s="24">
        <v>0</v>
      </c>
      <c r="R170" s="24">
        <v>1402.0088499999999</v>
      </c>
      <c r="S170" s="13">
        <v>7.8537820600000003E-4</v>
      </c>
      <c r="T170" s="13">
        <f t="shared" si="5"/>
        <v>5.8301672425321444E-3</v>
      </c>
      <c r="U170" s="63">
        <f>+R170/'סכום נכסי הקרן'!$C$42</f>
        <v>2.2120679266477076E-3</v>
      </c>
    </row>
    <row r="171" spans="2:21" ht="13.5" thickBot="1" x14ac:dyDescent="0.25">
      <c r="B171" s="59" t="s">
        <v>576</v>
      </c>
      <c r="C171" s="14" t="s">
        <v>577</v>
      </c>
      <c r="D171" s="14" t="s">
        <v>160</v>
      </c>
      <c r="E171" s="14" t="s">
        <v>227</v>
      </c>
      <c r="F171" s="22">
        <v>1621</v>
      </c>
      <c r="G171" s="14" t="s">
        <v>578</v>
      </c>
      <c r="H171" s="14" t="s">
        <v>539</v>
      </c>
      <c r="I171" s="14" t="s">
        <v>272</v>
      </c>
      <c r="J171" s="55" t="s">
        <v>2460</v>
      </c>
      <c r="K171" s="24">
        <v>3.9</v>
      </c>
      <c r="L171" s="14" t="s">
        <v>49</v>
      </c>
      <c r="M171" s="13">
        <v>3.2500000000000001E-2</v>
      </c>
      <c r="N171" s="13">
        <v>3.8899999999999997E-2</v>
      </c>
      <c r="O171" s="24">
        <v>8000</v>
      </c>
      <c r="P171" s="26">
        <v>102.69</v>
      </c>
      <c r="Q171" s="24">
        <v>0</v>
      </c>
      <c r="R171" s="24">
        <v>8.2151999999999994</v>
      </c>
      <c r="S171" s="13">
        <v>1.7391304347826099E-5</v>
      </c>
      <c r="T171" s="13">
        <f t="shared" si="5"/>
        <v>3.4162401992576633E-5</v>
      </c>
      <c r="U171" s="63">
        <f>+R171/'סכום נכסי הקרן'!$C$42</f>
        <v>1.2961815776695166E-5</v>
      </c>
    </row>
    <row r="172" spans="2:21" ht="13.5" thickBot="1" x14ac:dyDescent="0.25">
      <c r="B172" s="59" t="s">
        <v>579</v>
      </c>
      <c r="C172" s="14" t="s">
        <v>580</v>
      </c>
      <c r="D172" s="14" t="s">
        <v>160</v>
      </c>
      <c r="E172" s="14" t="s">
        <v>227</v>
      </c>
      <c r="F172" s="22">
        <v>1068</v>
      </c>
      <c r="G172" s="14" t="s">
        <v>495</v>
      </c>
      <c r="H172" s="14" t="s">
        <v>557</v>
      </c>
      <c r="I172" s="14" t="s">
        <v>96</v>
      </c>
      <c r="J172" s="55" t="s">
        <v>2460</v>
      </c>
      <c r="K172" s="24">
        <v>0.74</v>
      </c>
      <c r="L172" s="14" t="s">
        <v>49</v>
      </c>
      <c r="M172" s="13">
        <v>4.3400000000000001E-2</v>
      </c>
      <c r="N172" s="13">
        <v>3.0499999999999999E-2</v>
      </c>
      <c r="O172" s="24">
        <v>763666.67</v>
      </c>
      <c r="P172" s="26">
        <v>113.68</v>
      </c>
      <c r="Q172" s="24">
        <v>0</v>
      </c>
      <c r="R172" s="24">
        <v>868.13626999999997</v>
      </c>
      <c r="S172" s="13">
        <v>8.7781864399999996E-4</v>
      </c>
      <c r="T172" s="13">
        <f t="shared" si="5"/>
        <v>3.6100910799586189E-3</v>
      </c>
      <c r="U172" s="63">
        <f>+R172/'סכום נכסי הקרן'!$C$42</f>
        <v>1.3697320090572712E-3</v>
      </c>
    </row>
    <row r="173" spans="2:21" ht="13.5" thickBot="1" x14ac:dyDescent="0.25">
      <c r="B173" s="59" t="s">
        <v>581</v>
      </c>
      <c r="C173" s="14" t="s">
        <v>582</v>
      </c>
      <c r="D173" s="14" t="s">
        <v>160</v>
      </c>
      <c r="E173" s="14" t="s">
        <v>227</v>
      </c>
      <c r="F173" s="22">
        <v>1068</v>
      </c>
      <c r="G173" s="14" t="s">
        <v>495</v>
      </c>
      <c r="H173" s="14" t="s">
        <v>557</v>
      </c>
      <c r="I173" s="14" t="s">
        <v>96</v>
      </c>
      <c r="J173" s="55" t="s">
        <v>2460</v>
      </c>
      <c r="K173" s="24">
        <v>3.39</v>
      </c>
      <c r="L173" s="14" t="s">
        <v>49</v>
      </c>
      <c r="M173" s="13">
        <v>3.9E-2</v>
      </c>
      <c r="N173" s="13">
        <v>3.6799999999999999E-2</v>
      </c>
      <c r="O173" s="24">
        <v>1737824.12</v>
      </c>
      <c r="P173" s="26">
        <v>113.64</v>
      </c>
      <c r="Q173" s="24">
        <v>0</v>
      </c>
      <c r="R173" s="24">
        <v>1974.8633299999999</v>
      </c>
      <c r="S173" s="13">
        <v>1.1803228139999999E-3</v>
      </c>
      <c r="T173" s="13">
        <f t="shared" si="5"/>
        <v>8.2123472295085355E-3</v>
      </c>
      <c r="U173" s="63">
        <f>+R173/'סכום נכסי הקרן'!$C$42</f>
        <v>3.1159088844593865E-3</v>
      </c>
    </row>
    <row r="174" spans="2:21" ht="13.5" thickBot="1" x14ac:dyDescent="0.25">
      <c r="B174" s="59" t="s">
        <v>583</v>
      </c>
      <c r="C174" s="14" t="s">
        <v>584</v>
      </c>
      <c r="D174" s="14" t="s">
        <v>160</v>
      </c>
      <c r="E174" s="14" t="s">
        <v>227</v>
      </c>
      <c r="F174" s="22">
        <v>1068</v>
      </c>
      <c r="G174" s="14" t="s">
        <v>495</v>
      </c>
      <c r="H174" s="14" t="s">
        <v>557</v>
      </c>
      <c r="I174" s="14" t="s">
        <v>96</v>
      </c>
      <c r="J174" s="55" t="s">
        <v>2460</v>
      </c>
      <c r="K174" s="24">
        <v>4.42</v>
      </c>
      <c r="L174" s="14" t="s">
        <v>49</v>
      </c>
      <c r="M174" s="13">
        <v>3.2500000000000001E-2</v>
      </c>
      <c r="N174" s="13">
        <v>3.8100000000000002E-2</v>
      </c>
      <c r="O174" s="24">
        <v>1185550.98</v>
      </c>
      <c r="P174" s="26">
        <v>109.88</v>
      </c>
      <c r="Q174" s="24">
        <v>0</v>
      </c>
      <c r="R174" s="24">
        <v>1302.6834200000001</v>
      </c>
      <c r="S174" s="13">
        <v>2.998261399E-3</v>
      </c>
      <c r="T174" s="13">
        <f t="shared" si="5"/>
        <v>5.4171285742409857E-3</v>
      </c>
      <c r="U174" s="63">
        <f>+R174/'סכום נכסי הקרן'!$C$42</f>
        <v>2.055353796060378E-3</v>
      </c>
    </row>
    <row r="175" spans="2:21" ht="13.5" thickBot="1" x14ac:dyDescent="0.25">
      <c r="B175" s="59" t="s">
        <v>585</v>
      </c>
      <c r="C175" s="14" t="s">
        <v>586</v>
      </c>
      <c r="D175" s="14" t="s">
        <v>160</v>
      </c>
      <c r="E175" s="14" t="s">
        <v>227</v>
      </c>
      <c r="F175" s="22">
        <v>422</v>
      </c>
      <c r="G175" s="14" t="s">
        <v>521</v>
      </c>
      <c r="H175" s="14" t="s">
        <v>587</v>
      </c>
      <c r="I175" s="14" t="s">
        <v>272</v>
      </c>
      <c r="J175" s="55" t="s">
        <v>2460</v>
      </c>
      <c r="K175" s="24">
        <v>1.94</v>
      </c>
      <c r="L175" s="14" t="s">
        <v>49</v>
      </c>
      <c r="M175" s="13">
        <v>1.2500000000000001E-2</v>
      </c>
      <c r="N175" s="13">
        <v>5.0999999999999997E-2</v>
      </c>
      <c r="O175" s="24">
        <v>56000</v>
      </c>
      <c r="P175" s="26">
        <v>98.08</v>
      </c>
      <c r="Q175" s="24">
        <v>0</v>
      </c>
      <c r="R175" s="24">
        <v>54.924799999999998</v>
      </c>
      <c r="S175" s="13">
        <v>4.36363637E-4</v>
      </c>
      <c r="T175" s="13">
        <f t="shared" si="5"/>
        <v>2.2840138973632694E-4</v>
      </c>
      <c r="U175" s="63">
        <f>+R175/'סכום נכסי הקרן'!$C$42</f>
        <v>8.6659501798109194E-5</v>
      </c>
    </row>
    <row r="176" spans="2:21" ht="13.5" thickBot="1" x14ac:dyDescent="0.25">
      <c r="B176" s="59" t="s">
        <v>588</v>
      </c>
      <c r="C176" s="14" t="s">
        <v>589</v>
      </c>
      <c r="D176" s="14" t="s">
        <v>160</v>
      </c>
      <c r="E176" s="14" t="s">
        <v>227</v>
      </c>
      <c r="F176" s="22">
        <v>313</v>
      </c>
      <c r="G176" s="14" t="s">
        <v>332</v>
      </c>
      <c r="H176" s="14" t="s">
        <v>590</v>
      </c>
      <c r="I176" s="14" t="s">
        <v>96</v>
      </c>
      <c r="J176" s="55" t="s">
        <v>2460</v>
      </c>
      <c r="K176" s="24">
        <v>3.35</v>
      </c>
      <c r="L176" s="14" t="s">
        <v>49</v>
      </c>
      <c r="M176" s="13">
        <v>1.7500000000000002E-2</v>
      </c>
      <c r="N176" s="13">
        <v>4.6899999999999997E-2</v>
      </c>
      <c r="O176" s="24">
        <v>204750</v>
      </c>
      <c r="P176" s="26">
        <v>101.28</v>
      </c>
      <c r="Q176" s="24">
        <v>0</v>
      </c>
      <c r="R176" s="24">
        <v>207.3708</v>
      </c>
      <c r="S176" s="13">
        <v>3.6415090400000001E-4</v>
      </c>
      <c r="T176" s="13">
        <f t="shared" si="5"/>
        <v>8.6233866870218752E-4</v>
      </c>
      <c r="U176" s="63">
        <f>+R176/'סכום נכסי הקרן'!$C$42</f>
        <v>3.2718644793381757E-4</v>
      </c>
    </row>
    <row r="177" spans="2:21" ht="13.5" thickBot="1" x14ac:dyDescent="0.25">
      <c r="B177" s="59" t="s">
        <v>591</v>
      </c>
      <c r="C177" s="14" t="s">
        <v>592</v>
      </c>
      <c r="D177" s="14" t="s">
        <v>160</v>
      </c>
      <c r="E177" s="14" t="s">
        <v>227</v>
      </c>
      <c r="F177" s="22">
        <v>313</v>
      </c>
      <c r="G177" s="14" t="s">
        <v>332</v>
      </c>
      <c r="H177" s="14" t="s">
        <v>590</v>
      </c>
      <c r="I177" s="14" t="s">
        <v>96</v>
      </c>
      <c r="J177" s="55" t="s">
        <v>2460</v>
      </c>
      <c r="K177" s="24">
        <v>4.66</v>
      </c>
      <c r="L177" s="14" t="s">
        <v>49</v>
      </c>
      <c r="M177" s="13">
        <v>9.9000000000000008E-3</v>
      </c>
      <c r="N177" s="13">
        <v>4.7399999999999998E-2</v>
      </c>
      <c r="O177" s="24">
        <v>47500</v>
      </c>
      <c r="P177" s="26">
        <v>91.77</v>
      </c>
      <c r="Q177" s="24">
        <v>0</v>
      </c>
      <c r="R177" s="24">
        <v>43.59075</v>
      </c>
      <c r="S177" s="13">
        <v>1.6666666599999999E-4</v>
      </c>
      <c r="T177" s="13">
        <f t="shared" si="5"/>
        <v>1.812694425769196E-4</v>
      </c>
      <c r="U177" s="63">
        <f>+R177/'סכום נכסי הקרן'!$C$42</f>
        <v>6.8776812623913574E-5</v>
      </c>
    </row>
    <row r="178" spans="2:21" ht="13.5" thickBot="1" x14ac:dyDescent="0.25">
      <c r="B178" s="59" t="s">
        <v>593</v>
      </c>
      <c r="C178" s="14" t="s">
        <v>594</v>
      </c>
      <c r="D178" s="14" t="s">
        <v>160</v>
      </c>
      <c r="E178" s="14" t="s">
        <v>227</v>
      </c>
      <c r="F178" s="22">
        <v>126</v>
      </c>
      <c r="G178" s="14" t="s">
        <v>332</v>
      </c>
      <c r="H178" s="14" t="s">
        <v>590</v>
      </c>
      <c r="I178" s="14" t="s">
        <v>96</v>
      </c>
      <c r="J178" s="55" t="s">
        <v>2460</v>
      </c>
      <c r="K178" s="24">
        <v>3.65</v>
      </c>
      <c r="L178" s="14" t="s">
        <v>49</v>
      </c>
      <c r="M178" s="13">
        <v>1.7500000000000002E-2</v>
      </c>
      <c r="N178" s="13">
        <v>6.0100000000000001E-2</v>
      </c>
      <c r="O178" s="24">
        <v>642250</v>
      </c>
      <c r="P178" s="26">
        <v>94.32</v>
      </c>
      <c r="Q178" s="24">
        <v>0</v>
      </c>
      <c r="R178" s="24">
        <v>605.77020000000005</v>
      </c>
      <c r="S178" s="13">
        <v>6.8739597299999995E-4</v>
      </c>
      <c r="T178" s="13">
        <f t="shared" si="5"/>
        <v>2.519057976375931E-3</v>
      </c>
      <c r="U178" s="63">
        <f>+R178/'סכום נכסי הקרן'!$C$42</f>
        <v>9.5577487284689204E-4</v>
      </c>
    </row>
    <row r="179" spans="2:21" ht="13.5" thickBot="1" x14ac:dyDescent="0.25">
      <c r="B179" s="59" t="s">
        <v>595</v>
      </c>
      <c r="C179" s="14" t="s">
        <v>596</v>
      </c>
      <c r="D179" s="14" t="s">
        <v>160</v>
      </c>
      <c r="E179" s="14" t="s">
        <v>227</v>
      </c>
      <c r="F179" s="22">
        <v>126</v>
      </c>
      <c r="G179" s="14" t="s">
        <v>332</v>
      </c>
      <c r="H179" s="14" t="s">
        <v>590</v>
      </c>
      <c r="I179" s="14" t="s">
        <v>96</v>
      </c>
      <c r="J179" s="55" t="s">
        <v>2460</v>
      </c>
      <c r="K179" s="24">
        <v>0.74</v>
      </c>
      <c r="L179" s="14" t="s">
        <v>49</v>
      </c>
      <c r="M179" s="13">
        <v>5.3499999999999999E-2</v>
      </c>
      <c r="N179" s="13">
        <v>3.78E-2</v>
      </c>
      <c r="O179" s="24">
        <v>168614.5</v>
      </c>
      <c r="P179" s="26">
        <v>118.29</v>
      </c>
      <c r="Q179" s="24">
        <v>0</v>
      </c>
      <c r="R179" s="24">
        <v>199.45409000000001</v>
      </c>
      <c r="S179" s="13">
        <v>5.1005670099999996E-4</v>
      </c>
      <c r="T179" s="13">
        <f t="shared" si="5"/>
        <v>8.2941751894580293E-4</v>
      </c>
      <c r="U179" s="63">
        <f>+R179/'סכום נכסי הקרן'!$C$42</f>
        <v>3.1469558507259441E-4</v>
      </c>
    </row>
    <row r="180" spans="2:21" ht="13.5" thickBot="1" x14ac:dyDescent="0.25">
      <c r="B180" s="59" t="s">
        <v>597</v>
      </c>
      <c r="C180" s="14" t="s">
        <v>598</v>
      </c>
      <c r="D180" s="14" t="s">
        <v>160</v>
      </c>
      <c r="E180" s="14" t="s">
        <v>227</v>
      </c>
      <c r="F180" s="22">
        <v>126</v>
      </c>
      <c r="G180" s="14" t="s">
        <v>332</v>
      </c>
      <c r="H180" s="14" t="s">
        <v>590</v>
      </c>
      <c r="I180" s="14" t="s">
        <v>96</v>
      </c>
      <c r="J180" s="55" t="s">
        <v>2460</v>
      </c>
      <c r="K180" s="24">
        <v>2.2000000000000002</v>
      </c>
      <c r="L180" s="14" t="s">
        <v>49</v>
      </c>
      <c r="M180" s="13">
        <v>0.04</v>
      </c>
      <c r="N180" s="13">
        <v>6.5799999999999997E-2</v>
      </c>
      <c r="O180" s="24">
        <v>408308.5</v>
      </c>
      <c r="P180" s="26">
        <v>105.42</v>
      </c>
      <c r="Q180" s="24">
        <v>0</v>
      </c>
      <c r="R180" s="24">
        <v>430.43882000000002</v>
      </c>
      <c r="S180" s="13">
        <v>1.57313872E-4</v>
      </c>
      <c r="T180" s="13">
        <f t="shared" si="5"/>
        <v>1.7899532576261487E-3</v>
      </c>
      <c r="U180" s="63">
        <f>+R180/'סכום נכסי הקרן'!$C$42</f>
        <v>6.7913972733202495E-4</v>
      </c>
    </row>
    <row r="181" spans="2:21" ht="13.5" thickBot="1" x14ac:dyDescent="0.25">
      <c r="B181" s="59" t="s">
        <v>599</v>
      </c>
      <c r="C181" s="14" t="s">
        <v>600</v>
      </c>
      <c r="D181" s="14" t="s">
        <v>160</v>
      </c>
      <c r="E181" s="14" t="s">
        <v>227</v>
      </c>
      <c r="F181" s="22">
        <v>126</v>
      </c>
      <c r="G181" s="14" t="s">
        <v>332</v>
      </c>
      <c r="H181" s="14" t="s">
        <v>590</v>
      </c>
      <c r="I181" s="14" t="s">
        <v>96</v>
      </c>
      <c r="J181" s="55" t="s">
        <v>2460</v>
      </c>
      <c r="K181" s="24">
        <v>2.89</v>
      </c>
      <c r="L181" s="14" t="s">
        <v>49</v>
      </c>
      <c r="M181" s="13">
        <v>3.2800000000000003E-2</v>
      </c>
      <c r="N181" s="13">
        <v>6.88E-2</v>
      </c>
      <c r="O181" s="24">
        <v>455174.53</v>
      </c>
      <c r="P181" s="26">
        <v>102.18</v>
      </c>
      <c r="Q181" s="24">
        <v>0</v>
      </c>
      <c r="R181" s="24">
        <v>465.09733</v>
      </c>
      <c r="S181" s="13">
        <v>3.2505018399999998E-4</v>
      </c>
      <c r="T181" s="13">
        <f t="shared" si="5"/>
        <v>1.9340785316406264E-3</v>
      </c>
      <c r="U181" s="63">
        <f>+R181/'סכום נכסי הקרן'!$C$42</f>
        <v>7.3382338953315788E-4</v>
      </c>
    </row>
    <row r="182" spans="2:21" ht="13.5" thickBot="1" x14ac:dyDescent="0.25">
      <c r="B182" s="59" t="s">
        <v>601</v>
      </c>
      <c r="C182" s="14" t="s">
        <v>602</v>
      </c>
      <c r="D182" s="14" t="s">
        <v>160</v>
      </c>
      <c r="E182" s="14" t="s">
        <v>227</v>
      </c>
      <c r="F182" s="22">
        <v>126</v>
      </c>
      <c r="G182" s="14" t="s">
        <v>332</v>
      </c>
      <c r="H182" s="14" t="s">
        <v>590</v>
      </c>
      <c r="I182" s="14" t="s">
        <v>96</v>
      </c>
      <c r="J182" s="55" t="s">
        <v>2460</v>
      </c>
      <c r="K182" s="24">
        <v>4.7300000000000004</v>
      </c>
      <c r="L182" s="14" t="s">
        <v>49</v>
      </c>
      <c r="M182" s="13">
        <v>1.7899999999999999E-2</v>
      </c>
      <c r="N182" s="13">
        <v>6.5000000000000002E-2</v>
      </c>
      <c r="O182" s="24">
        <v>346622.73</v>
      </c>
      <c r="P182" s="26">
        <v>89.15</v>
      </c>
      <c r="Q182" s="24">
        <v>0</v>
      </c>
      <c r="R182" s="24">
        <v>309.01416</v>
      </c>
      <c r="S182" s="13">
        <v>4.43957008E-4</v>
      </c>
      <c r="T182" s="13">
        <f t="shared" si="5"/>
        <v>1.2850163057890733E-3</v>
      </c>
      <c r="U182" s="63">
        <f>+R182/'סכום נכסי הקרן'!$C$42</f>
        <v>4.8755777270306316E-4</v>
      </c>
    </row>
    <row r="183" spans="2:21" ht="13.5" thickBot="1" x14ac:dyDescent="0.25">
      <c r="B183" s="59" t="s">
        <v>603</v>
      </c>
      <c r="C183" s="14" t="s">
        <v>604</v>
      </c>
      <c r="D183" s="14" t="s">
        <v>160</v>
      </c>
      <c r="E183" s="14" t="s">
        <v>227</v>
      </c>
      <c r="F183" s="22">
        <v>1840</v>
      </c>
      <c r="G183" s="14" t="s">
        <v>300</v>
      </c>
      <c r="H183" s="14" t="s">
        <v>587</v>
      </c>
      <c r="I183" s="14" t="s">
        <v>272</v>
      </c>
      <c r="J183" s="55" t="s">
        <v>2460</v>
      </c>
      <c r="K183" s="24">
        <v>3.95</v>
      </c>
      <c r="L183" s="14" t="s">
        <v>49</v>
      </c>
      <c r="M183" s="13">
        <v>1.7999999999999999E-2</v>
      </c>
      <c r="N183" s="13">
        <v>3.61E-2</v>
      </c>
      <c r="O183" s="24">
        <v>287376.73</v>
      </c>
      <c r="P183" s="26">
        <v>104.35</v>
      </c>
      <c r="Q183" s="24">
        <v>0</v>
      </c>
      <c r="R183" s="24">
        <v>299.87761999999998</v>
      </c>
      <c r="S183" s="13">
        <v>2.74914114E-4</v>
      </c>
      <c r="T183" s="13">
        <f t="shared" si="5"/>
        <v>1.2470225682901376E-3</v>
      </c>
      <c r="U183" s="63">
        <f>+R183/'סכום נכסי הקרן'!$C$42</f>
        <v>4.7314228089319772E-4</v>
      </c>
    </row>
    <row r="184" spans="2:21" ht="13.5" thickBot="1" x14ac:dyDescent="0.25">
      <c r="B184" s="59" t="s">
        <v>605</v>
      </c>
      <c r="C184" s="14" t="s">
        <v>606</v>
      </c>
      <c r="D184" s="14" t="s">
        <v>160</v>
      </c>
      <c r="E184" s="14" t="s">
        <v>227</v>
      </c>
      <c r="F184" s="22">
        <v>612</v>
      </c>
      <c r="G184" s="14" t="s">
        <v>228</v>
      </c>
      <c r="H184" s="14" t="s">
        <v>590</v>
      </c>
      <c r="I184" s="14" t="s">
        <v>96</v>
      </c>
      <c r="J184" s="55" t="s">
        <v>2460</v>
      </c>
      <c r="K184" s="24">
        <v>1.93</v>
      </c>
      <c r="L184" s="14" t="s">
        <v>49</v>
      </c>
      <c r="M184" s="13">
        <v>2.2499999999999999E-2</v>
      </c>
      <c r="N184" s="13">
        <v>3.5799999999999998E-2</v>
      </c>
      <c r="O184" s="24">
        <v>150000</v>
      </c>
      <c r="P184" s="26">
        <v>109.35</v>
      </c>
      <c r="Q184" s="24">
        <v>0</v>
      </c>
      <c r="R184" s="24">
        <v>164.02500000000001</v>
      </c>
      <c r="S184" s="13">
        <v>3.0043566499999999E-4</v>
      </c>
      <c r="T184" s="13">
        <f t="shared" si="5"/>
        <v>6.8208783557702581E-4</v>
      </c>
      <c r="U184" s="63">
        <f>+R184/'סכום נכסי הקרן'!$C$42</f>
        <v>2.5879611363964662E-4</v>
      </c>
    </row>
    <row r="185" spans="2:21" ht="13.5" thickBot="1" x14ac:dyDescent="0.25">
      <c r="B185" s="59" t="s">
        <v>607</v>
      </c>
      <c r="C185" s="14" t="s">
        <v>608</v>
      </c>
      <c r="D185" s="14" t="s">
        <v>160</v>
      </c>
      <c r="E185" s="14" t="s">
        <v>227</v>
      </c>
      <c r="F185" s="22">
        <v>612</v>
      </c>
      <c r="G185" s="14" t="s">
        <v>228</v>
      </c>
      <c r="H185" s="14" t="s">
        <v>590</v>
      </c>
      <c r="I185" s="14" t="s">
        <v>96</v>
      </c>
      <c r="J185" s="55" t="s">
        <v>2460</v>
      </c>
      <c r="K185" s="24">
        <v>2.71</v>
      </c>
      <c r="L185" s="14" t="s">
        <v>49</v>
      </c>
      <c r="M185" s="13">
        <v>3.3000000000000002E-2</v>
      </c>
      <c r="N185" s="13">
        <v>4.2000000000000003E-2</v>
      </c>
      <c r="O185" s="24">
        <v>665000</v>
      </c>
      <c r="P185" s="26">
        <v>108.69</v>
      </c>
      <c r="Q185" s="24">
        <v>0</v>
      </c>
      <c r="R185" s="24">
        <v>722.7885</v>
      </c>
      <c r="S185" s="13">
        <v>1.1086579850000001E-3</v>
      </c>
      <c r="T185" s="13">
        <f t="shared" si="5"/>
        <v>3.0056713522021955E-3</v>
      </c>
      <c r="U185" s="63">
        <f>+R185/'סכום נכסי הקרן'!$C$42</f>
        <v>1.1404045406702009E-3</v>
      </c>
    </row>
    <row r="186" spans="2:21" ht="13.5" thickBot="1" x14ac:dyDescent="0.25">
      <c r="B186" s="59" t="s">
        <v>609</v>
      </c>
      <c r="C186" s="14" t="s">
        <v>610</v>
      </c>
      <c r="D186" s="14" t="s">
        <v>160</v>
      </c>
      <c r="E186" s="14" t="s">
        <v>227</v>
      </c>
      <c r="F186" s="22">
        <v>1668</v>
      </c>
      <c r="G186" s="14" t="s">
        <v>228</v>
      </c>
      <c r="H186" s="14" t="s">
        <v>590</v>
      </c>
      <c r="I186" s="14" t="s">
        <v>96</v>
      </c>
      <c r="J186" s="55" t="s">
        <v>2460</v>
      </c>
      <c r="K186" s="24">
        <v>2</v>
      </c>
      <c r="L186" s="14" t="s">
        <v>49</v>
      </c>
      <c r="M186" s="13">
        <v>1E-3</v>
      </c>
      <c r="N186" s="13">
        <v>2.5999999999999999E-2</v>
      </c>
      <c r="O186" s="24">
        <v>834619</v>
      </c>
      <c r="P186" s="26">
        <v>106.05</v>
      </c>
      <c r="Q186" s="24">
        <v>0</v>
      </c>
      <c r="R186" s="24">
        <v>885.11344999999994</v>
      </c>
      <c r="S186" s="13">
        <v>1.473784676E-3</v>
      </c>
      <c r="T186" s="13">
        <f t="shared" si="5"/>
        <v>3.6806896348155101E-3</v>
      </c>
      <c r="U186" s="63">
        <f>+R186/'סכום נכסי הקרן'!$C$42</f>
        <v>1.3965183416563306E-3</v>
      </c>
    </row>
    <row r="187" spans="2:21" ht="13.5" thickBot="1" x14ac:dyDescent="0.25">
      <c r="B187" s="59" t="s">
        <v>611</v>
      </c>
      <c r="C187" s="14" t="s">
        <v>612</v>
      </c>
      <c r="D187" s="14" t="s">
        <v>160</v>
      </c>
      <c r="E187" s="14" t="s">
        <v>227</v>
      </c>
      <c r="F187" s="22">
        <v>1668</v>
      </c>
      <c r="G187" s="14" t="s">
        <v>228</v>
      </c>
      <c r="H187" s="14" t="s">
        <v>590</v>
      </c>
      <c r="I187" s="14" t="s">
        <v>96</v>
      </c>
      <c r="J187" s="55" t="s">
        <v>2460</v>
      </c>
      <c r="K187" s="24">
        <v>4.71</v>
      </c>
      <c r="L187" s="14" t="s">
        <v>49</v>
      </c>
      <c r="M187" s="13">
        <v>3.0000000000000001E-3</v>
      </c>
      <c r="N187" s="13">
        <v>3.5999999999999997E-2</v>
      </c>
      <c r="O187" s="24">
        <v>876000</v>
      </c>
      <c r="P187" s="26">
        <v>94.75</v>
      </c>
      <c r="Q187" s="24">
        <v>0</v>
      </c>
      <c r="R187" s="24">
        <v>830.01</v>
      </c>
      <c r="S187" s="13">
        <v>2.1507805169999998E-3</v>
      </c>
      <c r="T187" s="13">
        <f t="shared" si="5"/>
        <v>3.4515453400840554E-3</v>
      </c>
      <c r="U187" s="63">
        <f>+R187/'סכום נכסי הקרן'!$C$42</f>
        <v>1.3095769686452862E-3</v>
      </c>
    </row>
    <row r="188" spans="2:21" ht="13.5" thickBot="1" x14ac:dyDescent="0.25">
      <c r="B188" s="59" t="s">
        <v>613</v>
      </c>
      <c r="C188" s="14" t="s">
        <v>614</v>
      </c>
      <c r="D188" s="14" t="s">
        <v>160</v>
      </c>
      <c r="E188" s="14" t="s">
        <v>227</v>
      </c>
      <c r="F188" s="22">
        <v>1668</v>
      </c>
      <c r="G188" s="14" t="s">
        <v>228</v>
      </c>
      <c r="H188" s="14" t="s">
        <v>590</v>
      </c>
      <c r="I188" s="14" t="s">
        <v>96</v>
      </c>
      <c r="J188" s="55" t="s">
        <v>2460</v>
      </c>
      <c r="K188" s="24">
        <v>3.23</v>
      </c>
      <c r="L188" s="14" t="s">
        <v>49</v>
      </c>
      <c r="M188" s="13">
        <v>3.0000000000000001E-3</v>
      </c>
      <c r="N188" s="13">
        <v>3.3799999999999997E-2</v>
      </c>
      <c r="O188" s="24">
        <v>405516</v>
      </c>
      <c r="P188" s="26">
        <v>97.61</v>
      </c>
      <c r="Q188" s="24">
        <v>0</v>
      </c>
      <c r="R188" s="24">
        <v>395.82416999999998</v>
      </c>
      <c r="S188" s="13">
        <v>7.9731812800000002E-4</v>
      </c>
      <c r="T188" s="13">
        <f t="shared" si="5"/>
        <v>1.6460103727137492E-3</v>
      </c>
      <c r="U188" s="63">
        <f>+R188/'סכום נכסי הקרן'!$C$42</f>
        <v>6.2452526676201061E-4</v>
      </c>
    </row>
    <row r="189" spans="2:21" ht="13.5" thickBot="1" x14ac:dyDescent="0.25">
      <c r="B189" s="59" t="s">
        <v>615</v>
      </c>
      <c r="C189" s="14" t="s">
        <v>616</v>
      </c>
      <c r="D189" s="14" t="s">
        <v>160</v>
      </c>
      <c r="E189" s="14" t="s">
        <v>227</v>
      </c>
      <c r="F189" s="22">
        <v>1668</v>
      </c>
      <c r="G189" s="14" t="s">
        <v>228</v>
      </c>
      <c r="H189" s="14" t="s">
        <v>590</v>
      </c>
      <c r="I189" s="14" t="s">
        <v>96</v>
      </c>
      <c r="J189" s="55" t="s">
        <v>2460</v>
      </c>
      <c r="K189" s="24">
        <v>2.74</v>
      </c>
      <c r="L189" s="14" t="s">
        <v>49</v>
      </c>
      <c r="M189" s="13">
        <v>3.0000000000000001E-3</v>
      </c>
      <c r="N189" s="13">
        <v>3.2599999999999997E-2</v>
      </c>
      <c r="O189" s="24">
        <v>219000</v>
      </c>
      <c r="P189" s="26">
        <v>95.51</v>
      </c>
      <c r="Q189" s="24">
        <v>0</v>
      </c>
      <c r="R189" s="24">
        <v>209.1669</v>
      </c>
      <c r="S189" s="13">
        <v>6.1390967900000004E-4</v>
      </c>
      <c r="T189" s="13">
        <f t="shared" si="5"/>
        <v>8.6980763966076023E-4</v>
      </c>
      <c r="U189" s="63">
        <f>+R189/'סכום נכסי הקרן'!$C$42</f>
        <v>3.3002030679501657E-4</v>
      </c>
    </row>
    <row r="190" spans="2:21" ht="13.5" thickBot="1" x14ac:dyDescent="0.25">
      <c r="B190" s="59" t="s">
        <v>617</v>
      </c>
      <c r="C190" s="14" t="s">
        <v>618</v>
      </c>
      <c r="D190" s="14" t="s">
        <v>160</v>
      </c>
      <c r="E190" s="14" t="s">
        <v>227</v>
      </c>
      <c r="F190" s="22">
        <v>155</v>
      </c>
      <c r="G190" s="14" t="s">
        <v>495</v>
      </c>
      <c r="H190" s="14" t="s">
        <v>587</v>
      </c>
      <c r="I190" s="14" t="s">
        <v>272</v>
      </c>
      <c r="J190" s="55" t="s">
        <v>2460</v>
      </c>
      <c r="K190" s="24">
        <v>3.89</v>
      </c>
      <c r="L190" s="14" t="s">
        <v>49</v>
      </c>
      <c r="M190" s="13">
        <v>1.8200000000000001E-2</v>
      </c>
      <c r="N190" s="13">
        <v>4.7199999999999999E-2</v>
      </c>
      <c r="O190" s="24">
        <v>497620</v>
      </c>
      <c r="P190" s="26">
        <v>97.23</v>
      </c>
      <c r="Q190" s="24">
        <v>0</v>
      </c>
      <c r="R190" s="24">
        <v>483.83593000000002</v>
      </c>
      <c r="S190" s="13">
        <v>1.0798961519999999E-3</v>
      </c>
      <c r="T190" s="13">
        <f t="shared" si="5"/>
        <v>2.0120018428172377E-3</v>
      </c>
      <c r="U190" s="63">
        <f>+R190/'סכום נכסי הקרן'!$C$42</f>
        <v>7.6338886342462492E-4</v>
      </c>
    </row>
    <row r="191" spans="2:21" ht="13.5" thickBot="1" x14ac:dyDescent="0.25">
      <c r="B191" s="59" t="s">
        <v>619</v>
      </c>
      <c r="C191" s="14" t="s">
        <v>620</v>
      </c>
      <c r="D191" s="14" t="s">
        <v>160</v>
      </c>
      <c r="E191" s="14" t="s">
        <v>227</v>
      </c>
      <c r="F191" s="22">
        <v>1588</v>
      </c>
      <c r="G191" s="14" t="s">
        <v>228</v>
      </c>
      <c r="H191" s="14" t="s">
        <v>590</v>
      </c>
      <c r="I191" s="14" t="s">
        <v>96</v>
      </c>
      <c r="J191" s="55" t="s">
        <v>2460</v>
      </c>
      <c r="K191" s="24">
        <v>3.63</v>
      </c>
      <c r="L191" s="14" t="s">
        <v>49</v>
      </c>
      <c r="M191" s="13">
        <v>1.0800000000000001E-2</v>
      </c>
      <c r="N191" s="13">
        <v>3.6200000000000003E-2</v>
      </c>
      <c r="O191" s="24">
        <v>470875.31</v>
      </c>
      <c r="P191" s="26">
        <v>101.98</v>
      </c>
      <c r="Q191" s="24">
        <v>0</v>
      </c>
      <c r="R191" s="24">
        <v>480.19864000000001</v>
      </c>
      <c r="S191" s="13">
        <v>1.555759956E-3</v>
      </c>
      <c r="T191" s="13">
        <f t="shared" si="5"/>
        <v>1.9968763969189542E-3</v>
      </c>
      <c r="U191" s="63">
        <f>+R191/'סכום נכסי הקרן'!$C$42</f>
        <v>7.576500033960905E-4</v>
      </c>
    </row>
    <row r="192" spans="2:21" ht="13.5" thickBot="1" x14ac:dyDescent="0.25">
      <c r="B192" s="59" t="s">
        <v>621</v>
      </c>
      <c r="C192" s="14" t="s">
        <v>622</v>
      </c>
      <c r="D192" s="14" t="s">
        <v>160</v>
      </c>
      <c r="E192" s="14" t="s">
        <v>227</v>
      </c>
      <c r="F192" s="22">
        <v>1560</v>
      </c>
      <c r="G192" s="14" t="s">
        <v>332</v>
      </c>
      <c r="H192" s="14" t="s">
        <v>623</v>
      </c>
      <c r="I192" s="14" t="s">
        <v>96</v>
      </c>
      <c r="J192" s="55" t="s">
        <v>2460</v>
      </c>
      <c r="K192" s="24">
        <v>0.99</v>
      </c>
      <c r="L192" s="14" t="s">
        <v>49</v>
      </c>
      <c r="M192" s="13">
        <v>4.0399999999999998E-2</v>
      </c>
      <c r="N192" s="13">
        <v>3.7600000000000001E-2</v>
      </c>
      <c r="O192" s="24">
        <v>25000</v>
      </c>
      <c r="P192" s="26">
        <v>113.07</v>
      </c>
      <c r="Q192" s="24">
        <v>0</v>
      </c>
      <c r="R192" s="24">
        <v>28.267499999999998</v>
      </c>
      <c r="S192" s="13">
        <v>1.471932542E-3</v>
      </c>
      <c r="T192" s="13">
        <f t="shared" si="5"/>
        <v>1.1754865351119388E-4</v>
      </c>
      <c r="U192" s="63">
        <f>+R192/'סכום נכסי הקרן'!$C$42</f>
        <v>4.4600025254130221E-5</v>
      </c>
    </row>
    <row r="193" spans="2:21" ht="13.5" thickBot="1" x14ac:dyDescent="0.25">
      <c r="B193" s="59" t="s">
        <v>624</v>
      </c>
      <c r="C193" s="14" t="s">
        <v>625</v>
      </c>
      <c r="D193" s="14" t="s">
        <v>160</v>
      </c>
      <c r="E193" s="14" t="s">
        <v>227</v>
      </c>
      <c r="F193" s="22">
        <v>1560</v>
      </c>
      <c r="G193" s="14" t="s">
        <v>332</v>
      </c>
      <c r="H193" s="14" t="s">
        <v>623</v>
      </c>
      <c r="I193" s="14" t="s">
        <v>96</v>
      </c>
      <c r="J193" s="55" t="s">
        <v>2460</v>
      </c>
      <c r="K193" s="24">
        <v>1.65</v>
      </c>
      <c r="L193" s="14" t="s">
        <v>49</v>
      </c>
      <c r="M193" s="13">
        <v>4.0500000000000001E-2</v>
      </c>
      <c r="N193" s="13">
        <v>5.0700000000000002E-2</v>
      </c>
      <c r="O193" s="24">
        <v>252396.9</v>
      </c>
      <c r="P193" s="26">
        <v>111.47</v>
      </c>
      <c r="Q193" s="24">
        <v>0</v>
      </c>
      <c r="R193" s="24">
        <v>281.34681999999998</v>
      </c>
      <c r="S193" s="13">
        <v>7.2584025200000003E-4</v>
      </c>
      <c r="T193" s="13">
        <f t="shared" si="5"/>
        <v>1.1699633805839296E-3</v>
      </c>
      <c r="U193" s="63">
        <f>+R193/'סכום נכסי הקרן'!$C$42</f>
        <v>4.4390467063480074E-4</v>
      </c>
    </row>
    <row r="194" spans="2:21" ht="13.5" thickBot="1" x14ac:dyDescent="0.25">
      <c r="B194" s="59" t="s">
        <v>626</v>
      </c>
      <c r="C194" s="14" t="s">
        <v>627</v>
      </c>
      <c r="D194" s="14" t="s">
        <v>160</v>
      </c>
      <c r="E194" s="14" t="s">
        <v>227</v>
      </c>
      <c r="F194" s="22">
        <v>1588</v>
      </c>
      <c r="G194" s="14" t="s">
        <v>228</v>
      </c>
      <c r="H194" s="14" t="s">
        <v>623</v>
      </c>
      <c r="I194" s="14" t="s">
        <v>96</v>
      </c>
      <c r="J194" s="55" t="s">
        <v>2460</v>
      </c>
      <c r="K194" s="24">
        <v>4.13</v>
      </c>
      <c r="L194" s="14" t="s">
        <v>49</v>
      </c>
      <c r="M194" s="13">
        <v>9.4000000000000004E-3</v>
      </c>
      <c r="N194" s="13">
        <v>5.0099999999999999E-2</v>
      </c>
      <c r="O194" s="24">
        <v>586196.65</v>
      </c>
      <c r="P194" s="26">
        <v>92.21</v>
      </c>
      <c r="Q194" s="24">
        <v>6.2098699999999996</v>
      </c>
      <c r="R194" s="24">
        <v>546.74180000000001</v>
      </c>
      <c r="S194" s="13">
        <v>1.4772517669999999E-3</v>
      </c>
      <c r="T194" s="13">
        <f t="shared" si="5"/>
        <v>2.2735920193963552E-3</v>
      </c>
      <c r="U194" s="63">
        <f>+R194/'סכום נכסי הקרן'!$C$42</f>
        <v>8.6264077429870406E-4</v>
      </c>
    </row>
    <row r="195" spans="2:21" ht="13.5" thickBot="1" x14ac:dyDescent="0.25">
      <c r="B195" s="59" t="s">
        <v>628</v>
      </c>
      <c r="C195" s="14" t="s">
        <v>629</v>
      </c>
      <c r="D195" s="14" t="s">
        <v>160</v>
      </c>
      <c r="E195" s="14" t="s">
        <v>227</v>
      </c>
      <c r="F195" s="22">
        <v>639</v>
      </c>
      <c r="G195" s="14" t="s">
        <v>514</v>
      </c>
      <c r="H195" s="14" t="s">
        <v>630</v>
      </c>
      <c r="I195" s="14" t="s">
        <v>96</v>
      </c>
      <c r="J195" s="55" t="s">
        <v>2460</v>
      </c>
      <c r="K195" s="24">
        <v>1.48</v>
      </c>
      <c r="L195" s="14" t="s">
        <v>49</v>
      </c>
      <c r="M195" s="13">
        <v>4.9500000000000002E-2</v>
      </c>
      <c r="N195" s="13">
        <v>5.5599999999999997E-2</v>
      </c>
      <c r="O195" s="24">
        <v>400000</v>
      </c>
      <c r="P195" s="26">
        <v>133.44999999999999</v>
      </c>
      <c r="Q195" s="24">
        <v>0</v>
      </c>
      <c r="R195" s="24">
        <v>533.79999999999995</v>
      </c>
      <c r="S195" s="13">
        <v>1.0901894400000001E-3</v>
      </c>
      <c r="T195" s="13">
        <f t="shared" si="5"/>
        <v>2.2197743431246236E-3</v>
      </c>
      <c r="U195" s="63">
        <f>+R195/'סכום נכסי הקרן'!$C$42</f>
        <v>8.4222140198654679E-4</v>
      </c>
    </row>
    <row r="196" spans="2:21" ht="13.5" thickBot="1" x14ac:dyDescent="0.25">
      <c r="B196" s="59" t="s">
        <v>631</v>
      </c>
      <c r="C196" s="14" t="s">
        <v>632</v>
      </c>
      <c r="D196" s="14" t="s">
        <v>160</v>
      </c>
      <c r="E196" s="14" t="s">
        <v>227</v>
      </c>
      <c r="F196" s="22">
        <v>366</v>
      </c>
      <c r="G196" s="14" t="s">
        <v>228</v>
      </c>
      <c r="H196" s="14" t="s">
        <v>229</v>
      </c>
      <c r="I196" s="14" t="s">
        <v>230</v>
      </c>
      <c r="J196" s="55" t="s">
        <v>2460</v>
      </c>
      <c r="K196" s="24">
        <v>2.99</v>
      </c>
      <c r="L196" s="14" t="s">
        <v>49</v>
      </c>
      <c r="M196" s="13">
        <v>1.9E-2</v>
      </c>
      <c r="N196" s="13">
        <v>3.3500000000000002E-2</v>
      </c>
      <c r="O196" s="24">
        <v>344750</v>
      </c>
      <c r="P196" s="27">
        <v>103</v>
      </c>
      <c r="Q196" s="24">
        <v>0</v>
      </c>
      <c r="R196" s="24">
        <v>355.09249999999997</v>
      </c>
      <c r="S196" s="13">
        <v>6.4360595799999997E-4</v>
      </c>
      <c r="T196" s="13">
        <f t="shared" si="5"/>
        <v>1.4766302377968909E-3</v>
      </c>
      <c r="U196" s="63">
        <f>+R196/'סכום נכסי הקרן'!$C$42</f>
        <v>5.6025946643856856E-4</v>
      </c>
    </row>
    <row r="197" spans="2:21" ht="13.5" thickBot="1" x14ac:dyDescent="0.25">
      <c r="B197" s="59" t="s">
        <v>633</v>
      </c>
      <c r="C197" s="14" t="s">
        <v>634</v>
      </c>
      <c r="D197" s="14" t="s">
        <v>160</v>
      </c>
      <c r="E197" s="14" t="s">
        <v>227</v>
      </c>
      <c r="F197" s="22">
        <v>1801</v>
      </c>
      <c r="G197" s="14" t="s">
        <v>635</v>
      </c>
      <c r="H197" s="14" t="s">
        <v>229</v>
      </c>
      <c r="I197" s="14" t="s">
        <v>230</v>
      </c>
      <c r="J197" s="55" t="s">
        <v>2460</v>
      </c>
      <c r="K197" s="24">
        <v>2.95</v>
      </c>
      <c r="L197" s="14" t="s">
        <v>49</v>
      </c>
      <c r="M197" s="13">
        <v>1.5800000000000002E-2</v>
      </c>
      <c r="N197" s="13">
        <v>5.2400000000000002E-2</v>
      </c>
      <c r="O197" s="24">
        <v>876950.02</v>
      </c>
      <c r="P197" s="26">
        <v>98.75</v>
      </c>
      <c r="Q197" s="24">
        <v>0</v>
      </c>
      <c r="R197" s="24">
        <v>865.98814000000004</v>
      </c>
      <c r="S197" s="13">
        <v>1.0356202089999999E-3</v>
      </c>
      <c r="T197" s="13">
        <f t="shared" si="5"/>
        <v>3.6011582139794207E-3</v>
      </c>
      <c r="U197" s="63">
        <f>+R197/'סכום נכסי הקרן'!$C$42</f>
        <v>1.366342722694871E-3</v>
      </c>
    </row>
    <row r="198" spans="2:21" ht="13.5" thickBot="1" x14ac:dyDescent="0.25">
      <c r="B198" s="59" t="s">
        <v>633</v>
      </c>
      <c r="C198" s="14" t="s">
        <v>636</v>
      </c>
      <c r="D198" s="14" t="s">
        <v>160</v>
      </c>
      <c r="E198" s="14" t="s">
        <v>227</v>
      </c>
      <c r="F198" s="22">
        <v>1801</v>
      </c>
      <c r="G198" s="14" t="s">
        <v>635</v>
      </c>
      <c r="H198" s="14" t="s">
        <v>229</v>
      </c>
      <c r="I198" s="14" t="s">
        <v>230</v>
      </c>
      <c r="J198" s="55" t="s">
        <v>2460</v>
      </c>
      <c r="K198" s="24">
        <v>2.948</v>
      </c>
      <c r="L198" s="14" t="s">
        <v>49</v>
      </c>
      <c r="M198" s="13">
        <v>1.5800000000000002E-2</v>
      </c>
      <c r="N198" s="13">
        <v>5.2400000000000002E-2</v>
      </c>
      <c r="O198" s="24">
        <v>400000</v>
      </c>
      <c r="P198" s="26">
        <v>98.050299999999993</v>
      </c>
      <c r="Q198" s="24">
        <v>0</v>
      </c>
      <c r="R198" s="24">
        <v>392.20119999999997</v>
      </c>
      <c r="S198" s="13">
        <v>4.72373652E-4</v>
      </c>
      <c r="T198" s="13">
        <f t="shared" si="5"/>
        <v>1.6309444756513471E-3</v>
      </c>
      <c r="U198" s="63">
        <f>+R198/'סכום נכסי הקרן'!$C$42</f>
        <v>6.1880900060847898E-4</v>
      </c>
    </row>
    <row r="199" spans="2:21" ht="13.5" thickBot="1" x14ac:dyDescent="0.25">
      <c r="B199" s="59" t="s">
        <v>637</v>
      </c>
      <c r="C199" s="14" t="s">
        <v>638</v>
      </c>
      <c r="D199" s="14" t="s">
        <v>160</v>
      </c>
      <c r="E199" s="14" t="s">
        <v>227</v>
      </c>
      <c r="F199" s="22">
        <v>823</v>
      </c>
      <c r="G199" s="14" t="s">
        <v>495</v>
      </c>
      <c r="H199" s="14" t="s">
        <v>229</v>
      </c>
      <c r="I199" s="14" t="s">
        <v>230</v>
      </c>
      <c r="J199" s="55" t="s">
        <v>2460</v>
      </c>
      <c r="K199" s="24">
        <v>2.34</v>
      </c>
      <c r="L199" s="14" t="s">
        <v>49</v>
      </c>
      <c r="M199" s="13">
        <v>3.5000000000000003E-2</v>
      </c>
      <c r="N199" s="13">
        <v>5.9200000000000003E-2</v>
      </c>
      <c r="O199" s="24">
        <v>242100</v>
      </c>
      <c r="P199" s="27">
        <v>100</v>
      </c>
      <c r="Q199" s="24">
        <v>0</v>
      </c>
      <c r="R199" s="24">
        <v>242.1</v>
      </c>
      <c r="S199" s="13">
        <v>1.417124554E-3</v>
      </c>
      <c r="T199" s="13">
        <f t="shared" si="5"/>
        <v>1.0067579027172562E-3</v>
      </c>
      <c r="U199" s="63">
        <f>+R199/'סכום נכסי הקרן'!$C$42</f>
        <v>3.8198164372600787E-4</v>
      </c>
    </row>
    <row r="200" spans="2:21" ht="13.5" thickBot="1" x14ac:dyDescent="0.25">
      <c r="B200" s="59" t="s">
        <v>639</v>
      </c>
      <c r="C200" s="14" t="s">
        <v>640</v>
      </c>
      <c r="D200" s="14" t="s">
        <v>160</v>
      </c>
      <c r="E200" s="14" t="s">
        <v>227</v>
      </c>
      <c r="F200" s="22">
        <v>1132</v>
      </c>
      <c r="G200" s="14" t="s">
        <v>436</v>
      </c>
      <c r="H200" s="14" t="s">
        <v>229</v>
      </c>
      <c r="I200" s="14" t="s">
        <v>230</v>
      </c>
      <c r="J200" s="55" t="s">
        <v>2460</v>
      </c>
      <c r="K200" s="24">
        <v>3</v>
      </c>
      <c r="L200" s="14" t="s">
        <v>49</v>
      </c>
      <c r="M200" s="13">
        <v>5.2999999999999999E-2</v>
      </c>
      <c r="N200" s="13">
        <v>6.6299999999999998E-2</v>
      </c>
      <c r="O200" s="24">
        <v>148750</v>
      </c>
      <c r="P200" s="26">
        <v>90.54</v>
      </c>
      <c r="Q200" s="24">
        <v>0</v>
      </c>
      <c r="R200" s="24">
        <v>134.67824999999999</v>
      </c>
      <c r="S200" s="13">
        <v>9.8837209300000001E-4</v>
      </c>
      <c r="T200" s="13">
        <f t="shared" si="5"/>
        <v>5.6005118757385499E-4</v>
      </c>
      <c r="U200" s="63">
        <f>+R200/'סכום נכסי הקרן'!$C$42</f>
        <v>2.1249326439133506E-4</v>
      </c>
    </row>
    <row r="201" spans="2:21" ht="13.5" thickBot="1" x14ac:dyDescent="0.25">
      <c r="B201" s="59" t="s">
        <v>641</v>
      </c>
      <c r="C201" s="14" t="s">
        <v>642</v>
      </c>
      <c r="D201" s="14" t="s">
        <v>160</v>
      </c>
      <c r="E201" s="14" t="s">
        <v>227</v>
      </c>
      <c r="F201" s="22">
        <v>1331</v>
      </c>
      <c r="G201" s="14" t="s">
        <v>495</v>
      </c>
      <c r="H201" s="14" t="s">
        <v>229</v>
      </c>
      <c r="I201" s="14" t="s">
        <v>230</v>
      </c>
      <c r="J201" s="55" t="s">
        <v>2460</v>
      </c>
      <c r="K201" s="24">
        <v>2.09</v>
      </c>
      <c r="L201" s="14" t="s">
        <v>49</v>
      </c>
      <c r="M201" s="13">
        <v>2.35E-2</v>
      </c>
      <c r="N201" s="13">
        <v>7.2999999999999995E-2</v>
      </c>
      <c r="O201" s="24">
        <v>245582.42</v>
      </c>
      <c r="P201" s="26">
        <v>101.4</v>
      </c>
      <c r="Q201" s="24">
        <v>0</v>
      </c>
      <c r="R201" s="24">
        <v>249.02056999999999</v>
      </c>
      <c r="S201" s="13">
        <v>1.67716267E-3</v>
      </c>
      <c r="T201" s="13">
        <f t="shared" si="5"/>
        <v>1.0355366657854427E-3</v>
      </c>
      <c r="U201" s="63">
        <f>+R201/'סכום נכסי הקרן'!$C$42</f>
        <v>3.9290081226843205E-4</v>
      </c>
    </row>
    <row r="202" spans="2:21" ht="13.5" thickBot="1" x14ac:dyDescent="0.25">
      <c r="B202" s="59" t="s">
        <v>643</v>
      </c>
      <c r="C202" s="14" t="s">
        <v>644</v>
      </c>
      <c r="D202" s="14" t="s">
        <v>160</v>
      </c>
      <c r="E202" s="14" t="s">
        <v>227</v>
      </c>
      <c r="F202" s="22">
        <v>1331</v>
      </c>
      <c r="G202" s="14" t="s">
        <v>495</v>
      </c>
      <c r="H202" s="14" t="s">
        <v>229</v>
      </c>
      <c r="I202" s="14" t="s">
        <v>230</v>
      </c>
      <c r="J202" s="55" t="s">
        <v>2460</v>
      </c>
      <c r="K202" s="24">
        <v>3.86</v>
      </c>
      <c r="L202" s="14" t="s">
        <v>49</v>
      </c>
      <c r="M202" s="13">
        <v>3.2899999999999999E-2</v>
      </c>
      <c r="N202" s="13">
        <v>7.0199999999999999E-2</v>
      </c>
      <c r="O202" s="24">
        <v>198550</v>
      </c>
      <c r="P202" s="26">
        <v>91.6</v>
      </c>
      <c r="Q202" s="24">
        <v>0</v>
      </c>
      <c r="R202" s="24">
        <v>181.87180000000001</v>
      </c>
      <c r="S202" s="13">
        <v>1.5436429969999999E-3</v>
      </c>
      <c r="T202" s="13">
        <f t="shared" si="5"/>
        <v>7.5630265151347493E-4</v>
      </c>
      <c r="U202" s="63">
        <f>+R202/'סכום נכסי הקרן'!$C$42</f>
        <v>2.8695451925405931E-4</v>
      </c>
    </row>
    <row r="203" spans="2:21" ht="13.5" thickBot="1" x14ac:dyDescent="0.25">
      <c r="B203" s="59" t="s">
        <v>645</v>
      </c>
      <c r="C203" s="14" t="s">
        <v>646</v>
      </c>
      <c r="D203" s="14" t="s">
        <v>160</v>
      </c>
      <c r="E203" s="14" t="s">
        <v>227</v>
      </c>
      <c r="F203" s="22">
        <v>2430</v>
      </c>
      <c r="G203" s="14" t="s">
        <v>228</v>
      </c>
      <c r="H203" s="14" t="s">
        <v>229</v>
      </c>
      <c r="I203" s="14" t="s">
        <v>230</v>
      </c>
      <c r="J203" s="55" t="s">
        <v>2460</v>
      </c>
      <c r="K203" s="24">
        <v>3.69</v>
      </c>
      <c r="L203" s="14" t="s">
        <v>49</v>
      </c>
      <c r="M203" s="13">
        <v>4.4999999999999998E-2</v>
      </c>
      <c r="N203" s="13">
        <v>4.1399999999999999E-2</v>
      </c>
      <c r="O203" s="24">
        <v>1970000</v>
      </c>
      <c r="P203" s="26">
        <v>101.51</v>
      </c>
      <c r="Q203" s="24">
        <v>0</v>
      </c>
      <c r="R203" s="24">
        <v>1999.7470000000001</v>
      </c>
      <c r="S203" s="13">
        <v>2.0109037939999999E-3</v>
      </c>
      <c r="T203" s="13">
        <f t="shared" si="5"/>
        <v>8.3158244348827959E-3</v>
      </c>
      <c r="U203" s="63">
        <f>+R203/'סכום נכסי הקרן'!$C$42</f>
        <v>3.1551699549613923E-3</v>
      </c>
    </row>
    <row r="204" spans="2:21" ht="13.5" thickBot="1" x14ac:dyDescent="0.25">
      <c r="B204" s="59" t="s">
        <v>647</v>
      </c>
      <c r="C204" s="14" t="s">
        <v>648</v>
      </c>
      <c r="D204" s="14" t="s">
        <v>160</v>
      </c>
      <c r="E204" s="14" t="s">
        <v>227</v>
      </c>
      <c r="F204" s="22">
        <v>473</v>
      </c>
      <c r="G204" s="14" t="s">
        <v>495</v>
      </c>
      <c r="H204" s="14" t="s">
        <v>229</v>
      </c>
      <c r="I204" s="14" t="s">
        <v>230</v>
      </c>
      <c r="J204" s="55" t="s">
        <v>2460</v>
      </c>
      <c r="K204" s="24">
        <v>1.1499999999999999</v>
      </c>
      <c r="L204" s="14" t="s">
        <v>49</v>
      </c>
      <c r="M204" s="13">
        <v>0.05</v>
      </c>
      <c r="N204" s="13">
        <v>2.4299999999999999E-2</v>
      </c>
      <c r="O204" s="24">
        <v>150104.95999999999</v>
      </c>
      <c r="P204" s="26">
        <v>116.54</v>
      </c>
      <c r="Q204" s="24">
        <v>0</v>
      </c>
      <c r="R204" s="24">
        <v>174.93232</v>
      </c>
      <c r="S204" s="13">
        <v>8.3391644400000004E-4</v>
      </c>
      <c r="T204" s="13">
        <f t="shared" si="5"/>
        <v>7.2744525237779408E-4</v>
      </c>
      <c r="U204" s="63">
        <f>+R204/'סכום נכסי הקרן'!$C$42</f>
        <v>2.7600551480546883E-4</v>
      </c>
    </row>
    <row r="205" spans="2:21" ht="13.5" thickBot="1" x14ac:dyDescent="0.25">
      <c r="B205" s="59" t="s">
        <v>647</v>
      </c>
      <c r="C205" s="14" t="s">
        <v>649</v>
      </c>
      <c r="D205" s="14" t="s">
        <v>160</v>
      </c>
      <c r="E205" s="14" t="s">
        <v>227</v>
      </c>
      <c r="F205" s="22">
        <v>473</v>
      </c>
      <c r="G205" s="14" t="s">
        <v>495</v>
      </c>
      <c r="H205" s="14" t="s">
        <v>229</v>
      </c>
      <c r="I205" s="14" t="s">
        <v>230</v>
      </c>
      <c r="J205" s="55" t="s">
        <v>2460</v>
      </c>
      <c r="K205" s="24">
        <v>1.147</v>
      </c>
      <c r="L205" s="14" t="s">
        <v>49</v>
      </c>
      <c r="M205" s="13">
        <v>0.05</v>
      </c>
      <c r="N205" s="13">
        <v>2.4299999999999999E-2</v>
      </c>
      <c r="O205" s="24">
        <v>40000</v>
      </c>
      <c r="P205" s="26">
        <v>114.2539</v>
      </c>
      <c r="Q205" s="24">
        <v>0</v>
      </c>
      <c r="R205" s="24">
        <v>45.701560000000001</v>
      </c>
      <c r="S205" s="13">
        <v>2.2222222200000001E-4</v>
      </c>
      <c r="T205" s="13">
        <f t="shared" si="5"/>
        <v>1.9004711564025959E-4</v>
      </c>
      <c r="U205" s="63">
        <f>+R205/'סכום נכסי הקרן'!$C$42</f>
        <v>7.2107216066265065E-5</v>
      </c>
    </row>
    <row r="206" spans="2:21" ht="13.5" thickBot="1" x14ac:dyDescent="0.25">
      <c r="B206" s="59" t="s">
        <v>650</v>
      </c>
      <c r="C206" s="14" t="s">
        <v>651</v>
      </c>
      <c r="D206" s="14" t="s">
        <v>160</v>
      </c>
      <c r="E206" s="14" t="s">
        <v>227</v>
      </c>
      <c r="F206" s="22">
        <v>544</v>
      </c>
      <c r="G206" s="14" t="s">
        <v>228</v>
      </c>
      <c r="H206" s="14" t="s">
        <v>229</v>
      </c>
      <c r="I206" s="14" t="s">
        <v>230</v>
      </c>
      <c r="J206" s="55" t="s">
        <v>2460</v>
      </c>
      <c r="K206" s="24">
        <v>2.0499999999999998</v>
      </c>
      <c r="L206" s="14" t="s">
        <v>49</v>
      </c>
      <c r="M206" s="13">
        <v>1.9E-2</v>
      </c>
      <c r="N206" s="13">
        <v>8.5500000000000007E-2</v>
      </c>
      <c r="O206" s="24">
        <v>55847.199999999997</v>
      </c>
      <c r="P206" s="26">
        <v>95.39</v>
      </c>
      <c r="Q206" s="24">
        <v>0</v>
      </c>
      <c r="R206" s="24">
        <v>53.272640000000003</v>
      </c>
      <c r="S206" s="13">
        <v>9.9211244300000004E-4</v>
      </c>
      <c r="T206" s="13">
        <f t="shared" si="5"/>
        <v>2.2153098438088152E-4</v>
      </c>
      <c r="U206" s="63">
        <f>+R206/'סכום נכסי הקרן'!$C$42</f>
        <v>8.4052749247517044E-5</v>
      </c>
    </row>
    <row r="207" spans="2:21" ht="13.5" thickBot="1" x14ac:dyDescent="0.25">
      <c r="B207" s="59" t="s">
        <v>652</v>
      </c>
      <c r="C207" s="14" t="s">
        <v>653</v>
      </c>
      <c r="D207" s="14" t="s">
        <v>160</v>
      </c>
      <c r="E207" s="14" t="s">
        <v>227</v>
      </c>
      <c r="F207" s="22">
        <v>1803</v>
      </c>
      <c r="G207" s="14" t="s">
        <v>635</v>
      </c>
      <c r="H207" s="14" t="s">
        <v>229</v>
      </c>
      <c r="I207" s="14" t="s">
        <v>230</v>
      </c>
      <c r="J207" s="55" t="s">
        <v>2460</v>
      </c>
      <c r="K207" s="24">
        <v>2.1</v>
      </c>
      <c r="L207" s="14" t="s">
        <v>49</v>
      </c>
      <c r="M207" s="13">
        <v>1.6400000000000001E-2</v>
      </c>
      <c r="N207" s="13">
        <v>3.0300000000000001E-2</v>
      </c>
      <c r="O207" s="24">
        <v>421014.99</v>
      </c>
      <c r="P207" s="26">
        <v>108.85</v>
      </c>
      <c r="Q207" s="24">
        <v>0</v>
      </c>
      <c r="R207" s="24">
        <v>458.27481999999998</v>
      </c>
      <c r="S207" s="13">
        <v>1.666384836E-3</v>
      </c>
      <c r="T207" s="13">
        <f t="shared" ref="T207:T214" si="6">+R207/$R$11</f>
        <v>1.9057075450282035E-3</v>
      </c>
      <c r="U207" s="63">
        <f>+R207/'סכום נכסי הקרן'!$C$42</f>
        <v>7.2305893854539608E-4</v>
      </c>
    </row>
    <row r="208" spans="2:21" ht="13.5" thickBot="1" x14ac:dyDescent="0.25">
      <c r="B208" s="59" t="s">
        <v>654</v>
      </c>
      <c r="C208" s="14" t="s">
        <v>655</v>
      </c>
      <c r="D208" s="14" t="s">
        <v>160</v>
      </c>
      <c r="E208" s="14" t="s">
        <v>227</v>
      </c>
      <c r="F208" s="22">
        <v>1831</v>
      </c>
      <c r="G208" s="14" t="s">
        <v>635</v>
      </c>
      <c r="H208" s="14" t="s">
        <v>229</v>
      </c>
      <c r="I208" s="14" t="s">
        <v>230</v>
      </c>
      <c r="J208" s="55" t="s">
        <v>2460</v>
      </c>
      <c r="K208" s="24">
        <v>3.02</v>
      </c>
      <c r="L208" s="14" t="s">
        <v>49</v>
      </c>
      <c r="M208" s="13">
        <v>1.4800000000000001E-2</v>
      </c>
      <c r="N208" s="13">
        <v>3.5099999999999999E-2</v>
      </c>
      <c r="O208" s="24">
        <v>1762320.02</v>
      </c>
      <c r="P208" s="26">
        <v>102.99</v>
      </c>
      <c r="Q208" s="24">
        <v>0</v>
      </c>
      <c r="R208" s="24">
        <v>1815.0133900000001</v>
      </c>
      <c r="S208" s="13">
        <v>2.1695854970000001E-3</v>
      </c>
      <c r="T208" s="13">
        <f t="shared" si="6"/>
        <v>7.5476211231728105E-3</v>
      </c>
      <c r="U208" s="63">
        <f>+R208/'סכום נכסי הקרן'!$C$42</f>
        <v>2.8637001160549931E-3</v>
      </c>
    </row>
    <row r="209" spans="2:21" ht="13.5" thickBot="1" x14ac:dyDescent="0.25">
      <c r="B209" s="59" t="s">
        <v>656</v>
      </c>
      <c r="C209" s="14" t="s">
        <v>657</v>
      </c>
      <c r="D209" s="14" t="s">
        <v>160</v>
      </c>
      <c r="E209" s="14" t="s">
        <v>227</v>
      </c>
      <c r="F209" s="22">
        <v>1848</v>
      </c>
      <c r="G209" s="14" t="s">
        <v>635</v>
      </c>
      <c r="H209" s="14" t="s">
        <v>229</v>
      </c>
      <c r="I209" s="14" t="s">
        <v>230</v>
      </c>
      <c r="J209" s="55" t="s">
        <v>2460</v>
      </c>
      <c r="K209" s="24">
        <v>2.81</v>
      </c>
      <c r="L209" s="14" t="s">
        <v>49</v>
      </c>
      <c r="M209" s="13">
        <v>2.3E-2</v>
      </c>
      <c r="N209" s="13">
        <v>5.2900000000000003E-2</v>
      </c>
      <c r="O209" s="24">
        <v>806400</v>
      </c>
      <c r="P209" s="26">
        <v>100.03</v>
      </c>
      <c r="Q209" s="24">
        <v>0</v>
      </c>
      <c r="R209" s="24">
        <v>806.64192000000003</v>
      </c>
      <c r="S209" s="13">
        <v>2.9816971709999999E-3</v>
      </c>
      <c r="T209" s="13">
        <f t="shared" si="6"/>
        <v>3.3543706221520891E-3</v>
      </c>
      <c r="U209" s="63">
        <f>+R209/'סכום נכסי הקרן'!$C$42</f>
        <v>1.2727071726555265E-3</v>
      </c>
    </row>
    <row r="210" spans="2:21" ht="13.5" thickBot="1" x14ac:dyDescent="0.25">
      <c r="B210" s="59" t="s">
        <v>656</v>
      </c>
      <c r="C210" s="14" t="s">
        <v>658</v>
      </c>
      <c r="D210" s="14" t="s">
        <v>160</v>
      </c>
      <c r="E210" s="14" t="s">
        <v>227</v>
      </c>
      <c r="F210" s="22">
        <v>1848</v>
      </c>
      <c r="G210" s="14" t="s">
        <v>635</v>
      </c>
      <c r="H210" s="14" t="s">
        <v>229</v>
      </c>
      <c r="I210" s="14" t="s">
        <v>230</v>
      </c>
      <c r="J210" s="55" t="s">
        <v>2460</v>
      </c>
      <c r="K210" s="24">
        <v>2.8109999999999999</v>
      </c>
      <c r="L210" s="14" t="s">
        <v>49</v>
      </c>
      <c r="M210" s="13">
        <v>2.3E-2</v>
      </c>
      <c r="N210" s="13">
        <v>5.2900000000000003E-2</v>
      </c>
      <c r="O210" s="24">
        <v>337500</v>
      </c>
      <c r="P210" s="26">
        <v>99.9499</v>
      </c>
      <c r="Q210" s="24">
        <v>0</v>
      </c>
      <c r="R210" s="24">
        <v>337.33091000000002</v>
      </c>
      <c r="S210" s="13">
        <v>1.2479201329999999E-3</v>
      </c>
      <c r="T210" s="13">
        <f t="shared" si="6"/>
        <v>1.4027697623845664E-3</v>
      </c>
      <c r="U210" s="63">
        <f>+R210/'סכום נכסי הקרן'!$C$42</f>
        <v>5.3223550384712943E-4</v>
      </c>
    </row>
    <row r="211" spans="2:21" ht="13.5" thickBot="1" x14ac:dyDescent="0.25">
      <c r="B211" s="59" t="s">
        <v>659</v>
      </c>
      <c r="C211" s="14" t="s">
        <v>660</v>
      </c>
      <c r="D211" s="14" t="s">
        <v>160</v>
      </c>
      <c r="E211" s="14" t="s">
        <v>227</v>
      </c>
      <c r="F211" s="22">
        <v>1405</v>
      </c>
      <c r="G211" s="14" t="s">
        <v>635</v>
      </c>
      <c r="H211" s="14" t="s">
        <v>229</v>
      </c>
      <c r="I211" s="14" t="s">
        <v>230</v>
      </c>
      <c r="J211" s="55" t="s">
        <v>2460</v>
      </c>
      <c r="K211" s="24">
        <v>2.77</v>
      </c>
      <c r="L211" s="14" t="s">
        <v>49</v>
      </c>
      <c r="M211" s="13">
        <v>2.9499999999999998E-2</v>
      </c>
      <c r="N211" s="13">
        <v>7.4300000000000005E-2</v>
      </c>
      <c r="O211" s="24">
        <v>332500</v>
      </c>
      <c r="P211" s="26">
        <v>94.96</v>
      </c>
      <c r="Q211" s="24">
        <v>0</v>
      </c>
      <c r="R211" s="24">
        <v>315.74200000000002</v>
      </c>
      <c r="S211" s="13">
        <v>1.9232777039999999E-3</v>
      </c>
      <c r="T211" s="13">
        <f t="shared" si="6"/>
        <v>1.3129936130514331E-3</v>
      </c>
      <c r="U211" s="63">
        <f>+R211/'סכום נכסי הקרן'!$C$42</f>
        <v>4.9817285482584548E-4</v>
      </c>
    </row>
    <row r="212" spans="2:21" ht="13.5" thickBot="1" x14ac:dyDescent="0.25">
      <c r="B212" s="59" t="s">
        <v>661</v>
      </c>
      <c r="C212" s="14" t="s">
        <v>662</v>
      </c>
      <c r="D212" s="14" t="s">
        <v>160</v>
      </c>
      <c r="E212" s="14" t="s">
        <v>227</v>
      </c>
      <c r="F212" s="22">
        <v>1794</v>
      </c>
      <c r="G212" s="14" t="s">
        <v>228</v>
      </c>
      <c r="H212" s="14" t="s">
        <v>229</v>
      </c>
      <c r="I212" s="14" t="s">
        <v>230</v>
      </c>
      <c r="J212" s="55" t="s">
        <v>2460</v>
      </c>
      <c r="K212" s="24">
        <v>5.93</v>
      </c>
      <c r="L212" s="14" t="s">
        <v>49</v>
      </c>
      <c r="M212" s="13">
        <v>6.4000000000000003E-3</v>
      </c>
      <c r="N212" s="13">
        <v>3.2800000000000003E-2</v>
      </c>
      <c r="O212" s="24">
        <v>1416297.99</v>
      </c>
      <c r="P212" s="26">
        <v>94.54</v>
      </c>
      <c r="Q212" s="24">
        <v>0</v>
      </c>
      <c r="R212" s="24">
        <v>1338.96812</v>
      </c>
      <c r="S212" s="13">
        <v>6.4107681990000004E-3</v>
      </c>
      <c r="T212" s="13">
        <f t="shared" si="6"/>
        <v>5.5680162589692994E-3</v>
      </c>
      <c r="U212" s="63">
        <f>+R212/'סכום נכסי הקרן'!$C$42</f>
        <v>2.1126032357468918E-3</v>
      </c>
    </row>
    <row r="213" spans="2:21" ht="13.5" thickBot="1" x14ac:dyDescent="0.25">
      <c r="B213" s="59" t="s">
        <v>663</v>
      </c>
      <c r="C213" s="14" t="s">
        <v>664</v>
      </c>
      <c r="D213" s="14" t="s">
        <v>160</v>
      </c>
      <c r="E213" s="14" t="s">
        <v>227</v>
      </c>
      <c r="F213" s="22">
        <v>1710</v>
      </c>
      <c r="G213" s="14" t="s">
        <v>228</v>
      </c>
      <c r="H213" s="14" t="s">
        <v>229</v>
      </c>
      <c r="I213" s="14" t="s">
        <v>230</v>
      </c>
      <c r="J213" s="55" t="s">
        <v>2460</v>
      </c>
      <c r="K213" s="24">
        <v>2.85</v>
      </c>
      <c r="L213" s="14" t="s">
        <v>49</v>
      </c>
      <c r="M213" s="13">
        <v>3.4299999999999997E-2</v>
      </c>
      <c r="N213" s="13">
        <v>4.24E-2</v>
      </c>
      <c r="O213" s="24">
        <v>943000</v>
      </c>
      <c r="P213" s="27">
        <v>102</v>
      </c>
      <c r="Q213" s="24">
        <v>0</v>
      </c>
      <c r="R213" s="24">
        <v>961.86</v>
      </c>
      <c r="S213" s="13">
        <v>1.420180722E-3</v>
      </c>
      <c r="T213" s="13">
        <f t="shared" si="6"/>
        <v>3.9998354246494018E-3</v>
      </c>
      <c r="U213" s="63">
        <f>+R213/'סכום נכסי הקרן'!$C$42</f>
        <v>1.5176078638343574E-3</v>
      </c>
    </row>
    <row r="214" spans="2:21" ht="13.5" thickBot="1" x14ac:dyDescent="0.25">
      <c r="B214" s="59" t="s">
        <v>663</v>
      </c>
      <c r="C214" s="14" t="s">
        <v>665</v>
      </c>
      <c r="D214" s="14" t="s">
        <v>160</v>
      </c>
      <c r="E214" s="14" t="s">
        <v>227</v>
      </c>
      <c r="F214" s="22">
        <v>1710</v>
      </c>
      <c r="G214" s="14" t="s">
        <v>228</v>
      </c>
      <c r="H214" s="14" t="s">
        <v>229</v>
      </c>
      <c r="I214" s="14" t="s">
        <v>230</v>
      </c>
      <c r="J214" s="55" t="s">
        <v>2460</v>
      </c>
      <c r="K214" s="24">
        <v>2.851</v>
      </c>
      <c r="L214" s="14" t="s">
        <v>49</v>
      </c>
      <c r="M214" s="13">
        <v>3.4299999999999997E-2</v>
      </c>
      <c r="N214" s="13">
        <v>4.24E-2</v>
      </c>
      <c r="O214" s="24">
        <v>180000</v>
      </c>
      <c r="P214" s="26">
        <v>101.66889999999999</v>
      </c>
      <c r="Q214" s="24">
        <v>0</v>
      </c>
      <c r="R214" s="24">
        <v>183.00402</v>
      </c>
      <c r="S214" s="13">
        <v>2.71084337E-4</v>
      </c>
      <c r="T214" s="13">
        <f t="shared" si="6"/>
        <v>7.610109184800777E-4</v>
      </c>
      <c r="U214" s="63">
        <f>+R214/'סכום נכסי הקרן'!$C$42</f>
        <v>2.8874091849676671E-4</v>
      </c>
    </row>
    <row r="215" spans="2:21" ht="13.5" thickBot="1" x14ac:dyDescent="0.25">
      <c r="B215" s="58" t="s">
        <v>666</v>
      </c>
      <c r="C215" s="55" t="s">
        <v>2460</v>
      </c>
      <c r="D215" s="55" t="s">
        <v>2460</v>
      </c>
      <c r="E215" s="55" t="s">
        <v>2460</v>
      </c>
      <c r="F215" s="55" t="s">
        <v>2460</v>
      </c>
      <c r="G215" s="55" t="s">
        <v>2460</v>
      </c>
      <c r="H215" s="55" t="s">
        <v>2460</v>
      </c>
      <c r="I215" s="55" t="s">
        <v>2460</v>
      </c>
      <c r="J215" s="55" t="s">
        <v>2460</v>
      </c>
      <c r="K215" s="23">
        <v>2.9042116757750001</v>
      </c>
      <c r="L215" s="55" t="s">
        <v>2460</v>
      </c>
      <c r="M215" s="55" t="s">
        <v>2460</v>
      </c>
      <c r="N215" s="55" t="s">
        <v>2460</v>
      </c>
      <c r="O215" s="55" t="s">
        <v>2460</v>
      </c>
      <c r="P215" s="55" t="s">
        <v>2460</v>
      </c>
      <c r="Q215" s="55" t="s">
        <v>2460</v>
      </c>
      <c r="R215" s="23">
        <f>SUM(R216:R386)</f>
        <v>61767.296359999978</v>
      </c>
      <c r="S215" s="55" t="s">
        <v>2460</v>
      </c>
      <c r="T215" s="20">
        <f t="shared" ref="T215:U215" si="7">SUM(T216:T386)</f>
        <v>0.25685548839284933</v>
      </c>
      <c r="U215" s="62">
        <f t="shared" si="7"/>
        <v>9.7455486956234003E-2</v>
      </c>
    </row>
    <row r="216" spans="2:21" ht="13.5" thickBot="1" x14ac:dyDescent="0.25">
      <c r="B216" s="59" t="s">
        <v>667</v>
      </c>
      <c r="C216" s="14" t="s">
        <v>668</v>
      </c>
      <c r="D216" s="14" t="s">
        <v>160</v>
      </c>
      <c r="E216" s="14" t="s">
        <v>227</v>
      </c>
      <c r="F216" s="22">
        <v>748</v>
      </c>
      <c r="G216" s="14" t="s">
        <v>244</v>
      </c>
      <c r="H216" s="14" t="s">
        <v>95</v>
      </c>
      <c r="I216" s="14" t="s">
        <v>96</v>
      </c>
      <c r="J216" s="55" t="s">
        <v>2460</v>
      </c>
      <c r="K216" s="24">
        <v>0.93</v>
      </c>
      <c r="L216" s="14" t="s">
        <v>49</v>
      </c>
      <c r="M216" s="13">
        <v>1.8700000000000001E-2</v>
      </c>
      <c r="N216" s="13">
        <v>4.2900000000000001E-2</v>
      </c>
      <c r="O216" s="24">
        <v>65025.8</v>
      </c>
      <c r="P216" s="26">
        <v>97.97</v>
      </c>
      <c r="Q216" s="24">
        <v>0</v>
      </c>
      <c r="R216" s="24">
        <v>63.705779999999997</v>
      </c>
      <c r="S216" s="13">
        <v>2.3533340999999999E-4</v>
      </c>
      <c r="T216" s="13">
        <f t="shared" ref="T216" si="8">+R216/$R$11</f>
        <v>2.6491655292757918E-4</v>
      </c>
      <c r="U216" s="63">
        <f>+R216/'סכום נכסי הקרן'!$C$42</f>
        <v>1.0051399652725087E-4</v>
      </c>
    </row>
    <row r="217" spans="2:21" ht="13.5" thickBot="1" x14ac:dyDescent="0.25">
      <c r="B217" s="59" t="s">
        <v>669</v>
      </c>
      <c r="C217" s="14" t="s">
        <v>670</v>
      </c>
      <c r="D217" s="14" t="s">
        <v>160</v>
      </c>
      <c r="E217" s="14" t="s">
        <v>227</v>
      </c>
      <c r="F217" s="22">
        <v>748</v>
      </c>
      <c r="G217" s="14" t="s">
        <v>244</v>
      </c>
      <c r="H217" s="14" t="s">
        <v>95</v>
      </c>
      <c r="I217" s="14" t="s">
        <v>96</v>
      </c>
      <c r="J217" s="55" t="s">
        <v>2460</v>
      </c>
      <c r="K217" s="24">
        <v>3.68</v>
      </c>
      <c r="L217" s="14" t="s">
        <v>49</v>
      </c>
      <c r="M217" s="13">
        <v>2.6800000000000001E-2</v>
      </c>
      <c r="N217" s="13">
        <v>4.0599999999999997E-2</v>
      </c>
      <c r="O217" s="24">
        <v>505632.58</v>
      </c>
      <c r="P217" s="26">
        <v>95.37</v>
      </c>
      <c r="Q217" s="24">
        <v>0</v>
      </c>
      <c r="R217" s="24">
        <v>482.22179</v>
      </c>
      <c r="S217" s="13">
        <v>2.21423575E-4</v>
      </c>
      <c r="T217" s="13">
        <f t="shared" ref="T217:T280" si="9">+R217/$R$11</f>
        <v>2.0052895412844326E-3</v>
      </c>
      <c r="U217" s="63">
        <f>+R217/'סכום נכסי הקרן'!$C$42</f>
        <v>7.6084209824327871E-4</v>
      </c>
    </row>
    <row r="218" spans="2:21" ht="13.5" thickBot="1" x14ac:dyDescent="0.25">
      <c r="B218" s="59" t="s">
        <v>671</v>
      </c>
      <c r="C218" s="14" t="s">
        <v>672</v>
      </c>
      <c r="D218" s="14" t="s">
        <v>160</v>
      </c>
      <c r="E218" s="14" t="s">
        <v>227</v>
      </c>
      <c r="F218" s="22">
        <v>604</v>
      </c>
      <c r="G218" s="14" t="s">
        <v>244</v>
      </c>
      <c r="H218" s="14" t="s">
        <v>95</v>
      </c>
      <c r="I218" s="14" t="s">
        <v>96</v>
      </c>
      <c r="J218" s="55" t="s">
        <v>2460</v>
      </c>
      <c r="K218" s="24">
        <v>0.25</v>
      </c>
      <c r="L218" s="14" t="s">
        <v>49</v>
      </c>
      <c r="M218" s="13">
        <v>3.0099999999999998E-2</v>
      </c>
      <c r="N218" s="13">
        <v>4.7100000000000003E-2</v>
      </c>
      <c r="O218" s="24">
        <v>615000</v>
      </c>
      <c r="P218" s="26">
        <v>100.36</v>
      </c>
      <c r="Q218" s="24">
        <v>0</v>
      </c>
      <c r="R218" s="24">
        <v>617.21400000000006</v>
      </c>
      <c r="S218" s="13">
        <v>5.3478260799999999E-4</v>
      </c>
      <c r="T218" s="13">
        <f t="shared" si="9"/>
        <v>2.5666463121343606E-3</v>
      </c>
      <c r="U218" s="63">
        <f>+R218/'סכום נכסי הקרן'!$C$42</f>
        <v>9.7383072387734095E-4</v>
      </c>
    </row>
    <row r="219" spans="2:21" ht="13.5" thickBot="1" x14ac:dyDescent="0.25">
      <c r="B219" s="59" t="s">
        <v>673</v>
      </c>
      <c r="C219" s="14" t="s">
        <v>674</v>
      </c>
      <c r="D219" s="14" t="s">
        <v>160</v>
      </c>
      <c r="E219" s="14" t="s">
        <v>227</v>
      </c>
      <c r="F219" s="22">
        <v>604</v>
      </c>
      <c r="G219" s="14" t="s">
        <v>244</v>
      </c>
      <c r="H219" s="14" t="s">
        <v>95</v>
      </c>
      <c r="I219" s="14" t="s">
        <v>96</v>
      </c>
      <c r="J219" s="55" t="s">
        <v>2460</v>
      </c>
      <c r="K219" s="24">
        <v>1.1399999999999999</v>
      </c>
      <c r="L219" s="14" t="s">
        <v>49</v>
      </c>
      <c r="M219" s="13">
        <v>2.0199999999999999E-2</v>
      </c>
      <c r="N219" s="13">
        <v>4.3200000000000002E-2</v>
      </c>
      <c r="O219" s="24">
        <v>312500</v>
      </c>
      <c r="P219" s="26">
        <v>99.14</v>
      </c>
      <c r="Q219" s="24">
        <v>0</v>
      </c>
      <c r="R219" s="24">
        <v>309.8125</v>
      </c>
      <c r="S219" s="13">
        <v>3.6989317999999998E-4</v>
      </c>
      <c r="T219" s="13">
        <f t="shared" si="9"/>
        <v>1.2883361533894669E-3</v>
      </c>
      <c r="U219" s="63">
        <f>+R219/'סכום נכסי הקרן'!$C$42</f>
        <v>4.8881738123446436E-4</v>
      </c>
    </row>
    <row r="220" spans="2:21" ht="13.5" thickBot="1" x14ac:dyDescent="0.25">
      <c r="B220" s="59" t="s">
        <v>675</v>
      </c>
      <c r="C220" s="14" t="s">
        <v>676</v>
      </c>
      <c r="D220" s="14" t="s">
        <v>160</v>
      </c>
      <c r="E220" s="14" t="s">
        <v>227</v>
      </c>
      <c r="F220" s="22">
        <v>604</v>
      </c>
      <c r="G220" s="14" t="s">
        <v>244</v>
      </c>
      <c r="H220" s="14" t="s">
        <v>95</v>
      </c>
      <c r="I220" s="14" t="s">
        <v>96</v>
      </c>
      <c r="J220" s="55" t="s">
        <v>2460</v>
      </c>
      <c r="K220" s="24">
        <v>3.83</v>
      </c>
      <c r="L220" s="14" t="s">
        <v>49</v>
      </c>
      <c r="M220" s="13">
        <v>2.76E-2</v>
      </c>
      <c r="N220" s="13">
        <v>4.0899999999999999E-2</v>
      </c>
      <c r="O220" s="24">
        <v>800000</v>
      </c>
      <c r="P220" s="26">
        <v>95.65</v>
      </c>
      <c r="Q220" s="24">
        <v>0</v>
      </c>
      <c r="R220" s="24">
        <v>765.2</v>
      </c>
      <c r="S220" s="13">
        <v>5.9866706700000005E-4</v>
      </c>
      <c r="T220" s="13">
        <f t="shared" si="9"/>
        <v>3.1820369564611504E-3</v>
      </c>
      <c r="U220" s="63">
        <f>+R220/'סכום נכסי הקרן'!$C$42</f>
        <v>1.2073207508432105E-3</v>
      </c>
    </row>
    <row r="221" spans="2:21" ht="13.5" thickBot="1" x14ac:dyDescent="0.25">
      <c r="B221" s="59" t="s">
        <v>677</v>
      </c>
      <c r="C221" s="14" t="s">
        <v>678</v>
      </c>
      <c r="D221" s="14" t="s">
        <v>160</v>
      </c>
      <c r="E221" s="14" t="s">
        <v>227</v>
      </c>
      <c r="F221" s="22">
        <v>231</v>
      </c>
      <c r="G221" s="14" t="s">
        <v>244</v>
      </c>
      <c r="H221" s="14" t="s">
        <v>271</v>
      </c>
      <c r="I221" s="14" t="s">
        <v>272</v>
      </c>
      <c r="J221" s="55" t="s">
        <v>2460</v>
      </c>
      <c r="K221" s="24">
        <v>0.68</v>
      </c>
      <c r="L221" s="14" t="s">
        <v>49</v>
      </c>
      <c r="M221" s="13">
        <v>1.09E-2</v>
      </c>
      <c r="N221" s="13">
        <v>4.4900000000000002E-2</v>
      </c>
      <c r="O221" s="24">
        <v>440000</v>
      </c>
      <c r="P221" s="26">
        <v>98.12</v>
      </c>
      <c r="Q221" s="24">
        <v>0</v>
      </c>
      <c r="R221" s="24">
        <v>431.72800000000001</v>
      </c>
      <c r="S221" s="13">
        <v>5.7409250900000003E-4</v>
      </c>
      <c r="T221" s="13">
        <f t="shared" si="9"/>
        <v>1.7953142330620223E-3</v>
      </c>
      <c r="U221" s="63">
        <f>+R221/'סכום נכסי הקרן'!$C$42</f>
        <v>6.8117377564040453E-4</v>
      </c>
    </row>
    <row r="222" spans="2:21" ht="13.5" thickBot="1" x14ac:dyDescent="0.25">
      <c r="B222" s="59" t="s">
        <v>679</v>
      </c>
      <c r="C222" s="14" t="s">
        <v>680</v>
      </c>
      <c r="D222" s="14" t="s">
        <v>160</v>
      </c>
      <c r="E222" s="14" t="s">
        <v>227</v>
      </c>
      <c r="F222" s="22">
        <v>231</v>
      </c>
      <c r="G222" s="14" t="s">
        <v>244</v>
      </c>
      <c r="H222" s="14" t="s">
        <v>95</v>
      </c>
      <c r="I222" s="14" t="s">
        <v>96</v>
      </c>
      <c r="J222" s="55" t="s">
        <v>2460</v>
      </c>
      <c r="K222" s="24">
        <v>1.4</v>
      </c>
      <c r="L222" s="14" t="s">
        <v>49</v>
      </c>
      <c r="M222" s="13">
        <v>2.98E-2</v>
      </c>
      <c r="N222" s="13">
        <v>4.2900000000000001E-2</v>
      </c>
      <c r="O222" s="24">
        <v>621993</v>
      </c>
      <c r="P222" s="26">
        <v>99.89</v>
      </c>
      <c r="Q222" s="24">
        <v>0</v>
      </c>
      <c r="R222" s="24">
        <v>621.30880999999999</v>
      </c>
      <c r="S222" s="13">
        <v>2.4467578299999999E-4</v>
      </c>
      <c r="T222" s="13">
        <f t="shared" si="9"/>
        <v>2.5836743267053045E-3</v>
      </c>
      <c r="U222" s="63">
        <f>+R222/'סכום נכסי הקרן'!$C$42</f>
        <v>9.8029145190107352E-4</v>
      </c>
    </row>
    <row r="223" spans="2:21" ht="13.5" thickBot="1" x14ac:dyDescent="0.25">
      <c r="B223" s="59" t="s">
        <v>681</v>
      </c>
      <c r="C223" s="14" t="s">
        <v>682</v>
      </c>
      <c r="D223" s="14" t="s">
        <v>160</v>
      </c>
      <c r="E223" s="14" t="s">
        <v>227</v>
      </c>
      <c r="F223" s="22">
        <v>231</v>
      </c>
      <c r="G223" s="14" t="s">
        <v>244</v>
      </c>
      <c r="H223" s="14" t="s">
        <v>95</v>
      </c>
      <c r="I223" s="14" t="s">
        <v>96</v>
      </c>
      <c r="J223" s="55" t="s">
        <v>2460</v>
      </c>
      <c r="K223" s="24">
        <v>3.44</v>
      </c>
      <c r="L223" s="14" t="s">
        <v>49</v>
      </c>
      <c r="M223" s="13">
        <v>2.7400000000000001E-2</v>
      </c>
      <c r="N223" s="13">
        <v>4.1599999999999998E-2</v>
      </c>
      <c r="O223" s="24">
        <v>1924881.84</v>
      </c>
      <c r="P223" s="26">
        <v>97.2</v>
      </c>
      <c r="Q223" s="24">
        <v>0</v>
      </c>
      <c r="R223" s="24">
        <v>1870.98515</v>
      </c>
      <c r="S223" s="13">
        <v>1.1243240580000001E-3</v>
      </c>
      <c r="T223" s="13">
        <f t="shared" si="9"/>
        <v>7.780376231429703E-3</v>
      </c>
      <c r="U223" s="63">
        <f>+R223/'סכום נכסי הקרן'!$C$42</f>
        <v>2.9520114951836077E-3</v>
      </c>
    </row>
    <row r="224" spans="2:21" ht="13.5" thickBot="1" x14ac:dyDescent="0.25">
      <c r="B224" s="59" t="s">
        <v>683</v>
      </c>
      <c r="C224" s="14" t="s">
        <v>684</v>
      </c>
      <c r="D224" s="14" t="s">
        <v>160</v>
      </c>
      <c r="E224" s="14" t="s">
        <v>227</v>
      </c>
      <c r="F224" s="22">
        <v>1728</v>
      </c>
      <c r="G224" s="14" t="s">
        <v>228</v>
      </c>
      <c r="H224" s="14" t="s">
        <v>95</v>
      </c>
      <c r="I224" s="14" t="s">
        <v>96</v>
      </c>
      <c r="J224" s="55" t="s">
        <v>2460</v>
      </c>
      <c r="K224" s="24">
        <v>2.16</v>
      </c>
      <c r="L224" s="14" t="s">
        <v>49</v>
      </c>
      <c r="M224" s="13">
        <v>1.44E-2</v>
      </c>
      <c r="N224" s="13">
        <v>4.07E-2</v>
      </c>
      <c r="O224" s="24">
        <v>429733.71</v>
      </c>
      <c r="P224" s="26">
        <v>94.92</v>
      </c>
      <c r="Q224" s="24">
        <v>0</v>
      </c>
      <c r="R224" s="24">
        <v>407.90323999999998</v>
      </c>
      <c r="S224" s="13">
        <v>9.5496380000000003E-4</v>
      </c>
      <c r="T224" s="13">
        <f t="shared" si="9"/>
        <v>1.6962404395455333E-3</v>
      </c>
      <c r="U224" s="63">
        <f>+R224/'סכום נכסי הקרן'!$C$42</f>
        <v>6.4358343699448279E-4</v>
      </c>
    </row>
    <row r="225" spans="2:21" ht="13.5" thickBot="1" x14ac:dyDescent="0.25">
      <c r="B225" s="59" t="s">
        <v>685</v>
      </c>
      <c r="C225" s="14" t="s">
        <v>686</v>
      </c>
      <c r="D225" s="14" t="s">
        <v>160</v>
      </c>
      <c r="E225" s="14" t="s">
        <v>227</v>
      </c>
      <c r="F225" s="22">
        <v>662</v>
      </c>
      <c r="G225" s="14" t="s">
        <v>244</v>
      </c>
      <c r="H225" s="14" t="s">
        <v>95</v>
      </c>
      <c r="I225" s="14" t="s">
        <v>96</v>
      </c>
      <c r="J225" s="55" t="s">
        <v>2460</v>
      </c>
      <c r="K225" s="24">
        <v>4.1100000000000003</v>
      </c>
      <c r="L225" s="14" t="s">
        <v>49</v>
      </c>
      <c r="M225" s="13">
        <v>2.5000000000000001E-2</v>
      </c>
      <c r="N225" s="13">
        <v>4.0899999999999999E-2</v>
      </c>
      <c r="O225" s="24">
        <v>1381200</v>
      </c>
      <c r="P225" s="26">
        <v>93.96</v>
      </c>
      <c r="Q225" s="24">
        <v>0</v>
      </c>
      <c r="R225" s="24">
        <v>1297.7755199999999</v>
      </c>
      <c r="S225" s="13">
        <v>5.2370933599999998E-4</v>
      </c>
      <c r="T225" s="13">
        <f t="shared" si="9"/>
        <v>5.3967193751053143E-3</v>
      </c>
      <c r="U225" s="63">
        <f>+R225/'סכום נכסי הקרן'!$C$42</f>
        <v>2.0476101871828773E-3</v>
      </c>
    </row>
    <row r="226" spans="2:21" ht="13.5" thickBot="1" x14ac:dyDescent="0.25">
      <c r="B226" s="59" t="s">
        <v>687</v>
      </c>
      <c r="C226" s="14" t="s">
        <v>688</v>
      </c>
      <c r="D226" s="14" t="s">
        <v>160</v>
      </c>
      <c r="E226" s="14" t="s">
        <v>227</v>
      </c>
      <c r="F226" s="22">
        <v>662</v>
      </c>
      <c r="G226" s="14" t="s">
        <v>244</v>
      </c>
      <c r="H226" s="14" t="s">
        <v>95</v>
      </c>
      <c r="I226" s="14" t="s">
        <v>96</v>
      </c>
      <c r="J226" s="55" t="s">
        <v>2460</v>
      </c>
      <c r="K226" s="24">
        <v>1.38</v>
      </c>
      <c r="L226" s="14" t="s">
        <v>49</v>
      </c>
      <c r="M226" s="13">
        <v>3.7600000000000001E-2</v>
      </c>
      <c r="N226" s="13">
        <v>4.1700000000000001E-2</v>
      </c>
      <c r="O226" s="24">
        <v>160000</v>
      </c>
      <c r="P226" s="26">
        <v>99.85</v>
      </c>
      <c r="Q226" s="24">
        <v>0</v>
      </c>
      <c r="R226" s="24">
        <v>159.76</v>
      </c>
      <c r="S226" s="13">
        <v>1.32684616E-4</v>
      </c>
      <c r="T226" s="13">
        <f t="shared" si="9"/>
        <v>6.6435209639863213E-4</v>
      </c>
      <c r="U226" s="63">
        <f>+R226/'סכום נכסי הקרן'!$C$42</f>
        <v>2.5206686246041722E-4</v>
      </c>
    </row>
    <row r="227" spans="2:21" ht="13.5" thickBot="1" x14ac:dyDescent="0.25">
      <c r="B227" s="59" t="s">
        <v>689</v>
      </c>
      <c r="C227" s="14" t="s">
        <v>690</v>
      </c>
      <c r="D227" s="14" t="s">
        <v>160</v>
      </c>
      <c r="E227" s="14" t="s">
        <v>227</v>
      </c>
      <c r="F227" s="22">
        <v>1457</v>
      </c>
      <c r="G227" s="14" t="s">
        <v>691</v>
      </c>
      <c r="H227" s="14" t="s">
        <v>95</v>
      </c>
      <c r="I227" s="14" t="s">
        <v>96</v>
      </c>
      <c r="J227" s="55" t="s">
        <v>2460</v>
      </c>
      <c r="K227" s="24">
        <v>0.9</v>
      </c>
      <c r="L227" s="14" t="s">
        <v>49</v>
      </c>
      <c r="M227" s="13">
        <v>5.7000000000000002E-2</v>
      </c>
      <c r="N227" s="13">
        <v>4.6100000000000002E-2</v>
      </c>
      <c r="O227" s="24">
        <v>61864.9</v>
      </c>
      <c r="P227" s="26">
        <v>101.48</v>
      </c>
      <c r="Q227" s="24">
        <v>0</v>
      </c>
      <c r="R227" s="24">
        <v>62.780500000000004</v>
      </c>
      <c r="S227" s="13">
        <v>4.0054859800000002E-4</v>
      </c>
      <c r="T227" s="13">
        <f t="shared" si="9"/>
        <v>2.6106883317447629E-4</v>
      </c>
      <c r="U227" s="63">
        <f>+R227/'סכום נכסי הקרן'!$C$42</f>
        <v>9.9054104022885741E-5</v>
      </c>
    </row>
    <row r="228" spans="2:21" ht="13.5" thickBot="1" x14ac:dyDescent="0.25">
      <c r="B228" s="59" t="s">
        <v>692</v>
      </c>
      <c r="C228" s="14" t="s">
        <v>693</v>
      </c>
      <c r="D228" s="14" t="s">
        <v>160</v>
      </c>
      <c r="E228" s="14" t="s">
        <v>227</v>
      </c>
      <c r="F228" s="22">
        <v>1060</v>
      </c>
      <c r="G228" s="14" t="s">
        <v>332</v>
      </c>
      <c r="H228" s="14" t="s">
        <v>301</v>
      </c>
      <c r="I228" s="14" t="s">
        <v>272</v>
      </c>
      <c r="J228" s="55" t="s">
        <v>2460</v>
      </c>
      <c r="K228" s="24">
        <v>2.65</v>
      </c>
      <c r="L228" s="14" t="s">
        <v>49</v>
      </c>
      <c r="M228" s="13">
        <v>2.75E-2</v>
      </c>
      <c r="N228" s="13">
        <v>4.5999999999999999E-2</v>
      </c>
      <c r="O228" s="24">
        <v>178528.91</v>
      </c>
      <c r="P228" s="26">
        <v>95.42</v>
      </c>
      <c r="Q228" s="24">
        <v>0</v>
      </c>
      <c r="R228" s="24">
        <v>170.35229000000001</v>
      </c>
      <c r="S228" s="13">
        <v>2.1624619500000002E-3</v>
      </c>
      <c r="T228" s="13">
        <f t="shared" si="9"/>
        <v>7.0839948039439003E-4</v>
      </c>
      <c r="U228" s="63">
        <f>+R228/'סכום נכסי הקרן'!$C$42</f>
        <v>2.6877921415402554E-4</v>
      </c>
    </row>
    <row r="229" spans="2:21" ht="13.5" thickBot="1" x14ac:dyDescent="0.25">
      <c r="B229" s="59" t="s">
        <v>694</v>
      </c>
      <c r="C229" s="14" t="s">
        <v>695</v>
      </c>
      <c r="D229" s="14" t="s">
        <v>160</v>
      </c>
      <c r="E229" s="14" t="s">
        <v>227</v>
      </c>
      <c r="F229" s="22">
        <v>746</v>
      </c>
      <c r="G229" s="14" t="s">
        <v>696</v>
      </c>
      <c r="H229" s="14" t="s">
        <v>314</v>
      </c>
      <c r="I229" s="14" t="s">
        <v>96</v>
      </c>
      <c r="J229" s="55" t="s">
        <v>2460</v>
      </c>
      <c r="K229" s="24">
        <v>6.6</v>
      </c>
      <c r="L229" s="14" t="s">
        <v>49</v>
      </c>
      <c r="M229" s="13">
        <v>1.9E-2</v>
      </c>
      <c r="N229" s="13">
        <v>4.6399999999999997E-2</v>
      </c>
      <c r="O229" s="24">
        <v>25000</v>
      </c>
      <c r="P229" s="26">
        <v>83.53</v>
      </c>
      <c r="Q229" s="24">
        <v>0</v>
      </c>
      <c r="R229" s="24">
        <v>20.8825</v>
      </c>
      <c r="S229" s="13">
        <v>2.3255813953488401E-5</v>
      </c>
      <c r="T229" s="13">
        <f t="shared" si="9"/>
        <v>8.6838586961970684E-5</v>
      </c>
      <c r="U229" s="63">
        <f>+R229/'סכום נכסי הקרן'!$C$42</f>
        <v>3.2948086225148119E-5</v>
      </c>
    </row>
    <row r="230" spans="2:21" ht="13.5" thickBot="1" x14ac:dyDescent="0.25">
      <c r="B230" s="59" t="s">
        <v>697</v>
      </c>
      <c r="C230" s="14" t="s">
        <v>698</v>
      </c>
      <c r="D230" s="14" t="s">
        <v>160</v>
      </c>
      <c r="E230" s="14" t="s">
        <v>227</v>
      </c>
      <c r="F230" s="22">
        <v>281</v>
      </c>
      <c r="G230" s="14" t="s">
        <v>430</v>
      </c>
      <c r="H230" s="14" t="s">
        <v>327</v>
      </c>
      <c r="I230" s="14" t="s">
        <v>96</v>
      </c>
      <c r="J230" s="55" t="s">
        <v>2460</v>
      </c>
      <c r="K230" s="24">
        <v>0.25</v>
      </c>
      <c r="L230" s="14" t="s">
        <v>49</v>
      </c>
      <c r="M230" s="13">
        <v>2.4500000000000001E-2</v>
      </c>
      <c r="N230" s="13">
        <v>4.6399999999999997E-2</v>
      </c>
      <c r="O230" s="24">
        <v>488439.66</v>
      </c>
      <c r="P230" s="26">
        <v>100.1</v>
      </c>
      <c r="Q230" s="24">
        <v>0</v>
      </c>
      <c r="R230" s="24">
        <v>488.92809999999997</v>
      </c>
      <c r="S230" s="13">
        <v>1.2454937010000001E-3</v>
      </c>
      <c r="T230" s="13">
        <f t="shared" si="9"/>
        <v>2.0331773173710571E-3</v>
      </c>
      <c r="U230" s="63">
        <f>+R230/'סכום נכסי הקרן'!$C$42</f>
        <v>7.7142321066432857E-4</v>
      </c>
    </row>
    <row r="231" spans="2:21" ht="13.5" thickBot="1" x14ac:dyDescent="0.25">
      <c r="B231" s="59" t="s">
        <v>699</v>
      </c>
      <c r="C231" s="14" t="s">
        <v>700</v>
      </c>
      <c r="D231" s="14" t="s">
        <v>160</v>
      </c>
      <c r="E231" s="14" t="s">
        <v>227</v>
      </c>
      <c r="F231" s="22">
        <v>1300</v>
      </c>
      <c r="G231" s="14" t="s">
        <v>228</v>
      </c>
      <c r="H231" s="14" t="s">
        <v>327</v>
      </c>
      <c r="I231" s="14" t="s">
        <v>96</v>
      </c>
      <c r="J231" s="55" t="s">
        <v>2460</v>
      </c>
      <c r="K231" s="24">
        <v>3.37</v>
      </c>
      <c r="L231" s="14" t="s">
        <v>49</v>
      </c>
      <c r="M231" s="13">
        <v>0.05</v>
      </c>
      <c r="N231" s="13">
        <v>4.7100000000000003E-2</v>
      </c>
      <c r="O231" s="24">
        <v>500000</v>
      </c>
      <c r="P231" s="26">
        <v>101.98</v>
      </c>
      <c r="Q231" s="24">
        <v>0</v>
      </c>
      <c r="R231" s="24">
        <v>509.9</v>
      </c>
      <c r="S231" s="13">
        <v>1.25E-3</v>
      </c>
      <c r="T231" s="13">
        <f t="shared" si="9"/>
        <v>2.120387668713461E-3</v>
      </c>
      <c r="U231" s="63">
        <f>+R231/'סכום נכסי הקרן'!$C$42</f>
        <v>8.0451235082978695E-4</v>
      </c>
    </row>
    <row r="232" spans="2:21" ht="13.5" thickBot="1" x14ac:dyDescent="0.25">
      <c r="B232" s="59" t="s">
        <v>701</v>
      </c>
      <c r="C232" s="14" t="s">
        <v>702</v>
      </c>
      <c r="D232" s="14" t="s">
        <v>160</v>
      </c>
      <c r="E232" s="14" t="s">
        <v>227</v>
      </c>
      <c r="F232" s="22">
        <v>1040</v>
      </c>
      <c r="G232" s="14" t="s">
        <v>691</v>
      </c>
      <c r="H232" s="14" t="s">
        <v>327</v>
      </c>
      <c r="I232" s="14" t="s">
        <v>96</v>
      </c>
      <c r="J232" s="55" t="s">
        <v>2460</v>
      </c>
      <c r="K232" s="24">
        <v>2.86</v>
      </c>
      <c r="L232" s="14" t="s">
        <v>49</v>
      </c>
      <c r="M232" s="13">
        <v>1.0800000000000001E-2</v>
      </c>
      <c r="N232" s="13">
        <v>4.0599999999999997E-2</v>
      </c>
      <c r="O232" s="24">
        <v>812571.43</v>
      </c>
      <c r="P232" s="26">
        <v>91.94</v>
      </c>
      <c r="Q232" s="24">
        <v>0</v>
      </c>
      <c r="R232" s="24">
        <v>747.07817</v>
      </c>
      <c r="S232" s="13">
        <v>7.2228571399999999E-4</v>
      </c>
      <c r="T232" s="13">
        <f t="shared" si="9"/>
        <v>3.1066784452500858E-3</v>
      </c>
      <c r="U232" s="63">
        <f>+R232/'סכום נכסי הקרן'!$C$42</f>
        <v>1.1787284071392728E-3</v>
      </c>
    </row>
    <row r="233" spans="2:21" ht="13.5" thickBot="1" x14ac:dyDescent="0.25">
      <c r="B233" s="59" t="s">
        <v>703</v>
      </c>
      <c r="C233" s="14" t="s">
        <v>704</v>
      </c>
      <c r="D233" s="14" t="s">
        <v>160</v>
      </c>
      <c r="E233" s="14" t="s">
        <v>227</v>
      </c>
      <c r="F233" s="22">
        <v>1328</v>
      </c>
      <c r="G233" s="14" t="s">
        <v>228</v>
      </c>
      <c r="H233" s="14" t="s">
        <v>327</v>
      </c>
      <c r="I233" s="14" t="s">
        <v>96</v>
      </c>
      <c r="J233" s="55" t="s">
        <v>2460</v>
      </c>
      <c r="K233" s="24">
        <v>1.49</v>
      </c>
      <c r="L233" s="14" t="s">
        <v>49</v>
      </c>
      <c r="M233" s="13">
        <v>3.39E-2</v>
      </c>
      <c r="N233" s="13">
        <v>4.7699999999999999E-2</v>
      </c>
      <c r="O233" s="24">
        <v>250000</v>
      </c>
      <c r="P233" s="27">
        <v>98</v>
      </c>
      <c r="Q233" s="24">
        <v>10.14167</v>
      </c>
      <c r="R233" s="24">
        <v>255.14167</v>
      </c>
      <c r="S233" s="13">
        <v>5.7592385700000004E-4</v>
      </c>
      <c r="T233" s="13">
        <f t="shared" si="9"/>
        <v>1.0609908822180021E-3</v>
      </c>
      <c r="U233" s="63">
        <f>+R233/'סכום נכסי הקרן'!$C$42</f>
        <v>4.0255858938289412E-4</v>
      </c>
    </row>
    <row r="234" spans="2:21" ht="13.5" thickBot="1" x14ac:dyDescent="0.25">
      <c r="B234" s="59" t="s">
        <v>705</v>
      </c>
      <c r="C234" s="14" t="s">
        <v>706</v>
      </c>
      <c r="D234" s="14" t="s">
        <v>160</v>
      </c>
      <c r="E234" s="14" t="s">
        <v>227</v>
      </c>
      <c r="F234" s="22">
        <v>1328</v>
      </c>
      <c r="G234" s="14" t="s">
        <v>228</v>
      </c>
      <c r="H234" s="14" t="s">
        <v>327</v>
      </c>
      <c r="I234" s="14" t="s">
        <v>96</v>
      </c>
      <c r="J234" s="55" t="s">
        <v>2460</v>
      </c>
      <c r="K234" s="24">
        <v>6.03</v>
      </c>
      <c r="L234" s="14" t="s">
        <v>49</v>
      </c>
      <c r="M234" s="13">
        <v>2.4400000000000002E-2</v>
      </c>
      <c r="N234" s="13">
        <v>5.11E-2</v>
      </c>
      <c r="O234" s="24">
        <v>515000</v>
      </c>
      <c r="P234" s="26">
        <v>85.52</v>
      </c>
      <c r="Q234" s="24">
        <v>12.566000000000001</v>
      </c>
      <c r="R234" s="24">
        <v>452.99400000000003</v>
      </c>
      <c r="S234" s="13">
        <v>4.2375042899999999E-4</v>
      </c>
      <c r="T234" s="13">
        <f t="shared" si="9"/>
        <v>1.8837475810966576E-3</v>
      </c>
      <c r="U234" s="63">
        <f>+R234/'סכום נכסי הקרן'!$C$42</f>
        <v>7.1472694224708477E-4</v>
      </c>
    </row>
    <row r="235" spans="2:21" ht="13.5" thickBot="1" x14ac:dyDescent="0.25">
      <c r="B235" s="59" t="s">
        <v>707</v>
      </c>
      <c r="C235" s="14" t="s">
        <v>708</v>
      </c>
      <c r="D235" s="14" t="s">
        <v>160</v>
      </c>
      <c r="E235" s="14" t="s">
        <v>227</v>
      </c>
      <c r="F235" s="22">
        <v>755</v>
      </c>
      <c r="G235" s="14" t="s">
        <v>514</v>
      </c>
      <c r="H235" s="14" t="s">
        <v>327</v>
      </c>
      <c r="I235" s="14" t="s">
        <v>96</v>
      </c>
      <c r="J235" s="55" t="s">
        <v>2460</v>
      </c>
      <c r="K235" s="24">
        <v>2.85</v>
      </c>
      <c r="L235" s="14" t="s">
        <v>49</v>
      </c>
      <c r="M235" s="13">
        <v>1.6400000000000001E-2</v>
      </c>
      <c r="N235" s="13">
        <v>4.53E-2</v>
      </c>
      <c r="O235" s="24">
        <v>285000</v>
      </c>
      <c r="P235" s="26">
        <v>92.71</v>
      </c>
      <c r="Q235" s="24">
        <v>0</v>
      </c>
      <c r="R235" s="24">
        <v>264.2235</v>
      </c>
      <c r="S235" s="13">
        <v>1.475766362E-3</v>
      </c>
      <c r="T235" s="13">
        <f t="shared" si="9"/>
        <v>1.0987571115597396E-3</v>
      </c>
      <c r="U235" s="63">
        <f>+R235/'סכום נכסי הקרן'!$C$42</f>
        <v>4.1688776059908649E-4</v>
      </c>
    </row>
    <row r="236" spans="2:21" ht="13.5" thickBot="1" x14ac:dyDescent="0.25">
      <c r="B236" s="59" t="s">
        <v>709</v>
      </c>
      <c r="C236" s="14" t="s">
        <v>710</v>
      </c>
      <c r="D236" s="14" t="s">
        <v>160</v>
      </c>
      <c r="E236" s="14" t="s">
        <v>227</v>
      </c>
      <c r="F236" s="22">
        <v>767</v>
      </c>
      <c r="G236" s="14" t="s">
        <v>361</v>
      </c>
      <c r="H236" s="14" t="s">
        <v>327</v>
      </c>
      <c r="I236" s="14" t="s">
        <v>96</v>
      </c>
      <c r="J236" s="55" t="s">
        <v>2460</v>
      </c>
      <c r="K236" s="24">
        <v>4.99</v>
      </c>
      <c r="L236" s="14" t="s">
        <v>49</v>
      </c>
      <c r="M236" s="13">
        <v>1.9400000000000001E-2</v>
      </c>
      <c r="N236" s="13">
        <v>4.7100000000000003E-2</v>
      </c>
      <c r="O236" s="24">
        <v>437000</v>
      </c>
      <c r="P236" s="26">
        <v>87.3</v>
      </c>
      <c r="Q236" s="24">
        <v>0</v>
      </c>
      <c r="R236" s="24">
        <v>381.50099999999998</v>
      </c>
      <c r="S236" s="13">
        <v>7.1239214000000004E-4</v>
      </c>
      <c r="T236" s="13">
        <f t="shared" si="9"/>
        <v>1.5864483545829655E-3</v>
      </c>
      <c r="U236" s="63">
        <f>+R236/'סכום נכסי הקרן'!$C$42</f>
        <v>6.0192639018222108E-4</v>
      </c>
    </row>
    <row r="237" spans="2:21" ht="13.5" thickBot="1" x14ac:dyDescent="0.25">
      <c r="B237" s="59" t="s">
        <v>711</v>
      </c>
      <c r="C237" s="14" t="s">
        <v>712</v>
      </c>
      <c r="D237" s="14" t="s">
        <v>160</v>
      </c>
      <c r="E237" s="14" t="s">
        <v>227</v>
      </c>
      <c r="F237" s="22">
        <v>585</v>
      </c>
      <c r="G237" s="14" t="s">
        <v>361</v>
      </c>
      <c r="H237" s="14" t="s">
        <v>713</v>
      </c>
      <c r="I237" s="14" t="s">
        <v>272</v>
      </c>
      <c r="J237" s="55" t="s">
        <v>2460</v>
      </c>
      <c r="K237" s="24">
        <v>5.48</v>
      </c>
      <c r="L237" s="14" t="s">
        <v>49</v>
      </c>
      <c r="M237" s="13">
        <v>1.95E-2</v>
      </c>
      <c r="N237" s="13">
        <v>4.8599999999999997E-2</v>
      </c>
      <c r="O237" s="24">
        <v>357382.8</v>
      </c>
      <c r="P237" s="26">
        <v>85.34</v>
      </c>
      <c r="Q237" s="24">
        <v>0</v>
      </c>
      <c r="R237" s="24">
        <v>304.99047999999999</v>
      </c>
      <c r="S237" s="13">
        <v>3.2652602100000002E-4</v>
      </c>
      <c r="T237" s="13">
        <f t="shared" si="9"/>
        <v>1.2682840809315542E-3</v>
      </c>
      <c r="U237" s="63">
        <f>+R237/'סכום נכסי הקרן'!$C$42</f>
        <v>4.812092724955974E-4</v>
      </c>
    </row>
    <row r="238" spans="2:21" ht="13.5" thickBot="1" x14ac:dyDescent="0.25">
      <c r="B238" s="59" t="s">
        <v>714</v>
      </c>
      <c r="C238" s="14" t="s">
        <v>715</v>
      </c>
      <c r="D238" s="14" t="s">
        <v>160</v>
      </c>
      <c r="E238" s="14" t="s">
        <v>227</v>
      </c>
      <c r="F238" s="22">
        <v>416</v>
      </c>
      <c r="G238" s="14" t="s">
        <v>228</v>
      </c>
      <c r="H238" s="14" t="s">
        <v>327</v>
      </c>
      <c r="I238" s="14" t="s">
        <v>96</v>
      </c>
      <c r="J238" s="55" t="s">
        <v>2460</v>
      </c>
      <c r="K238" s="24">
        <v>0.81</v>
      </c>
      <c r="L238" s="14" t="s">
        <v>49</v>
      </c>
      <c r="M238" s="13">
        <v>2.5499999999999998E-2</v>
      </c>
      <c r="N238" s="13">
        <v>4.4299999999999999E-2</v>
      </c>
      <c r="O238" s="24">
        <v>363000</v>
      </c>
      <c r="P238" s="26">
        <v>98.58</v>
      </c>
      <c r="Q238" s="24">
        <v>0</v>
      </c>
      <c r="R238" s="24">
        <v>357.84539999999998</v>
      </c>
      <c r="S238" s="13">
        <v>1.8030637180000001E-3</v>
      </c>
      <c r="T238" s="13">
        <f t="shared" si="9"/>
        <v>1.488078002482518E-3</v>
      </c>
      <c r="U238" s="63">
        <f>+R238/'סכום נכסי הקרן'!$C$42</f>
        <v>5.646029495736918E-4</v>
      </c>
    </row>
    <row r="239" spans="2:21" ht="13.5" thickBot="1" x14ac:dyDescent="0.25">
      <c r="B239" s="59" t="s">
        <v>716</v>
      </c>
      <c r="C239" s="14" t="s">
        <v>717</v>
      </c>
      <c r="D239" s="14" t="s">
        <v>160</v>
      </c>
      <c r="E239" s="14" t="s">
        <v>227</v>
      </c>
      <c r="F239" s="22">
        <v>416</v>
      </c>
      <c r="G239" s="14" t="s">
        <v>228</v>
      </c>
      <c r="H239" s="14" t="s">
        <v>327</v>
      </c>
      <c r="I239" s="14" t="s">
        <v>96</v>
      </c>
      <c r="J239" s="55" t="s">
        <v>2460</v>
      </c>
      <c r="K239" s="24">
        <v>5.24</v>
      </c>
      <c r="L239" s="14" t="s">
        <v>49</v>
      </c>
      <c r="M239" s="13">
        <v>4.8899999999999999E-2</v>
      </c>
      <c r="N239" s="13">
        <v>4.7899999999999998E-2</v>
      </c>
      <c r="O239" s="24">
        <v>200000</v>
      </c>
      <c r="P239" s="26">
        <v>100.78</v>
      </c>
      <c r="Q239" s="24">
        <v>0</v>
      </c>
      <c r="R239" s="24">
        <v>201.56</v>
      </c>
      <c r="S239" s="13">
        <v>6.6667111099999996E-4</v>
      </c>
      <c r="T239" s="13">
        <f t="shared" si="9"/>
        <v>8.3817481566166941E-4</v>
      </c>
      <c r="U239" s="63">
        <f>+R239/'סכום נכסי הקרן'!$C$42</f>
        <v>3.1801825737056647E-4</v>
      </c>
    </row>
    <row r="240" spans="2:21" ht="13.5" thickBot="1" x14ac:dyDescent="0.25">
      <c r="B240" s="59" t="s">
        <v>718</v>
      </c>
      <c r="C240" s="14" t="s">
        <v>719</v>
      </c>
      <c r="D240" s="14" t="s">
        <v>160</v>
      </c>
      <c r="E240" s="14" t="s">
        <v>227</v>
      </c>
      <c r="F240" s="22">
        <v>232</v>
      </c>
      <c r="G240" s="14" t="s">
        <v>720</v>
      </c>
      <c r="H240" s="14" t="s">
        <v>327</v>
      </c>
      <c r="I240" s="14" t="s">
        <v>96</v>
      </c>
      <c r="J240" s="55" t="s">
        <v>2460</v>
      </c>
      <c r="K240" s="24">
        <v>3.8</v>
      </c>
      <c r="L240" s="14" t="s">
        <v>49</v>
      </c>
      <c r="M240" s="13">
        <v>2.24E-2</v>
      </c>
      <c r="N240" s="13">
        <v>4.6300000000000001E-2</v>
      </c>
      <c r="O240" s="24">
        <v>182729.39</v>
      </c>
      <c r="P240" s="27">
        <v>92</v>
      </c>
      <c r="Q240" s="24">
        <v>0</v>
      </c>
      <c r="R240" s="24">
        <v>168.11104</v>
      </c>
      <c r="S240" s="13">
        <v>2.9722042699999998E-4</v>
      </c>
      <c r="T240" s="13">
        <f t="shared" si="9"/>
        <v>6.9907938064443114E-4</v>
      </c>
      <c r="U240" s="63">
        <f>+R240/'סכום נכסי הקרן'!$C$42</f>
        <v>2.6524300449272474E-4</v>
      </c>
    </row>
    <row r="241" spans="2:21" ht="13.5" thickBot="1" x14ac:dyDescent="0.25">
      <c r="B241" s="59" t="s">
        <v>721</v>
      </c>
      <c r="C241" s="14" t="s">
        <v>722</v>
      </c>
      <c r="D241" s="14" t="s">
        <v>160</v>
      </c>
      <c r="E241" s="14" t="s">
        <v>227</v>
      </c>
      <c r="F241" s="22">
        <v>323</v>
      </c>
      <c r="G241" s="14" t="s">
        <v>228</v>
      </c>
      <c r="H241" s="14" t="s">
        <v>327</v>
      </c>
      <c r="I241" s="14" t="s">
        <v>96</v>
      </c>
      <c r="J241" s="55" t="s">
        <v>2460</v>
      </c>
      <c r="K241" s="24">
        <v>0.98</v>
      </c>
      <c r="L241" s="14" t="s">
        <v>49</v>
      </c>
      <c r="M241" s="13">
        <v>3.5000000000000003E-2</v>
      </c>
      <c r="N241" s="13">
        <v>4.6699999999999998E-2</v>
      </c>
      <c r="O241" s="24">
        <v>607412.79</v>
      </c>
      <c r="P241" s="26">
        <v>98.94</v>
      </c>
      <c r="Q241" s="24">
        <v>0</v>
      </c>
      <c r="R241" s="24">
        <v>600.97420999999997</v>
      </c>
      <c r="S241" s="13">
        <v>8.7388721599999995E-4</v>
      </c>
      <c r="T241" s="13">
        <f t="shared" si="9"/>
        <v>2.4991141480659226E-3</v>
      </c>
      <c r="U241" s="63">
        <f>+R241/'סכום נכסי הקרן'!$C$42</f>
        <v>9.4820783384030991E-4</v>
      </c>
    </row>
    <row r="242" spans="2:21" ht="13.5" thickBot="1" x14ac:dyDescent="0.25">
      <c r="B242" s="59" t="s">
        <v>723</v>
      </c>
      <c r="C242" s="14" t="s">
        <v>724</v>
      </c>
      <c r="D242" s="14" t="s">
        <v>160</v>
      </c>
      <c r="E242" s="14" t="s">
        <v>227</v>
      </c>
      <c r="F242" s="22">
        <v>1431</v>
      </c>
      <c r="G242" s="14" t="s">
        <v>361</v>
      </c>
      <c r="H242" s="14" t="s">
        <v>713</v>
      </c>
      <c r="I242" s="14" t="s">
        <v>272</v>
      </c>
      <c r="J242" s="55" t="s">
        <v>2460</v>
      </c>
      <c r="K242" s="24">
        <v>0.5</v>
      </c>
      <c r="L242" s="14" t="s">
        <v>49</v>
      </c>
      <c r="M242" s="13">
        <v>4.1000000000000002E-2</v>
      </c>
      <c r="N242" s="13">
        <v>5.2299999999999999E-2</v>
      </c>
      <c r="O242" s="24">
        <v>50000</v>
      </c>
      <c r="P242" s="26">
        <v>99.49</v>
      </c>
      <c r="Q242" s="24">
        <v>1.0249999999999999</v>
      </c>
      <c r="R242" s="24">
        <v>50.77</v>
      </c>
      <c r="S242" s="13">
        <v>1.6666666599999999E-4</v>
      </c>
      <c r="T242" s="13">
        <f t="shared" si="9"/>
        <v>2.1112391045417225E-4</v>
      </c>
      <c r="U242" s="63">
        <f>+R242/'סכום נכסי הקרן'!$C$42</f>
        <v>8.0104122478188443E-5</v>
      </c>
    </row>
    <row r="243" spans="2:21" ht="13.5" thickBot="1" x14ac:dyDescent="0.25">
      <c r="B243" s="59" t="s">
        <v>725</v>
      </c>
      <c r="C243" s="14" t="s">
        <v>726</v>
      </c>
      <c r="D243" s="14" t="s">
        <v>160</v>
      </c>
      <c r="E243" s="14" t="s">
        <v>227</v>
      </c>
      <c r="F243" s="22">
        <v>1665</v>
      </c>
      <c r="G243" s="14" t="s">
        <v>332</v>
      </c>
      <c r="H243" s="14" t="s">
        <v>327</v>
      </c>
      <c r="I243" s="14" t="s">
        <v>96</v>
      </c>
      <c r="J243" s="55" t="s">
        <v>2460</v>
      </c>
      <c r="K243" s="24">
        <v>3.12</v>
      </c>
      <c r="L243" s="14" t="s">
        <v>49</v>
      </c>
      <c r="M243" s="13">
        <v>6.3500000000000001E-2</v>
      </c>
      <c r="N243" s="13">
        <v>5.7500000000000002E-2</v>
      </c>
      <c r="O243" s="24">
        <v>1476000</v>
      </c>
      <c r="P243" s="26">
        <v>102.09</v>
      </c>
      <c r="Q243" s="24">
        <v>0</v>
      </c>
      <c r="R243" s="24">
        <v>1506.8484000000001</v>
      </c>
      <c r="S243" s="13">
        <v>3.5999999999999999E-3</v>
      </c>
      <c r="T243" s="13">
        <f t="shared" si="9"/>
        <v>6.2661360384008808E-3</v>
      </c>
      <c r="U243" s="63">
        <f>+R243/'סכום נכסי הקרן'!$C$42</f>
        <v>2.3774821506728832E-3</v>
      </c>
    </row>
    <row r="244" spans="2:21" ht="13.5" thickBot="1" x14ac:dyDescent="0.25">
      <c r="B244" s="59" t="s">
        <v>727</v>
      </c>
      <c r="C244" s="14" t="s">
        <v>728</v>
      </c>
      <c r="D244" s="14" t="s">
        <v>160</v>
      </c>
      <c r="E244" s="14" t="s">
        <v>227</v>
      </c>
      <c r="F244" s="22">
        <v>1060</v>
      </c>
      <c r="G244" s="14" t="s">
        <v>332</v>
      </c>
      <c r="H244" s="14" t="s">
        <v>713</v>
      </c>
      <c r="I244" s="14" t="s">
        <v>272</v>
      </c>
      <c r="J244" s="55" t="s">
        <v>2460</v>
      </c>
      <c r="K244" s="24">
        <v>6.34</v>
      </c>
      <c r="L244" s="14" t="s">
        <v>49</v>
      </c>
      <c r="M244" s="13">
        <v>2.8000000000000001E-2</v>
      </c>
      <c r="N244" s="13">
        <v>5.3699999999999998E-2</v>
      </c>
      <c r="O244" s="24">
        <v>269652.24</v>
      </c>
      <c r="P244" s="26">
        <v>86.05</v>
      </c>
      <c r="Q244" s="24">
        <v>0</v>
      </c>
      <c r="R244" s="24">
        <v>232.03575000000001</v>
      </c>
      <c r="S244" s="13">
        <v>4.8658715899999998E-4</v>
      </c>
      <c r="T244" s="13">
        <f t="shared" si="9"/>
        <v>9.6490634046024612E-4</v>
      </c>
      <c r="U244" s="63">
        <f>+R244/'סכום נכסי הקרן'!$C$42</f>
        <v>3.6610242539527894E-4</v>
      </c>
    </row>
    <row r="245" spans="2:21" ht="13.5" thickBot="1" x14ac:dyDescent="0.25">
      <c r="B245" s="59" t="s">
        <v>729</v>
      </c>
      <c r="C245" s="14" t="s">
        <v>730</v>
      </c>
      <c r="D245" s="14" t="s">
        <v>160</v>
      </c>
      <c r="E245" s="14" t="s">
        <v>227</v>
      </c>
      <c r="F245" s="22">
        <v>1737</v>
      </c>
      <c r="G245" s="14" t="s">
        <v>332</v>
      </c>
      <c r="H245" s="14" t="s">
        <v>327</v>
      </c>
      <c r="I245" s="14" t="s">
        <v>96</v>
      </c>
      <c r="J245" s="55" t="s">
        <v>2460</v>
      </c>
      <c r="K245" s="24">
        <v>0.99</v>
      </c>
      <c r="L245" s="14" t="s">
        <v>49</v>
      </c>
      <c r="M245" s="13">
        <v>3.3799999999999997E-2</v>
      </c>
      <c r="N245" s="13">
        <v>5.6000000000000001E-2</v>
      </c>
      <c r="O245" s="24">
        <v>407500</v>
      </c>
      <c r="P245" s="26">
        <v>97.94</v>
      </c>
      <c r="Q245" s="24">
        <v>0</v>
      </c>
      <c r="R245" s="24">
        <v>399.10550000000001</v>
      </c>
      <c r="S245" s="13">
        <v>1.9913772139999999E-3</v>
      </c>
      <c r="T245" s="13">
        <f t="shared" si="9"/>
        <v>1.6596555809290454E-3</v>
      </c>
      <c r="U245" s="63">
        <f>+R245/'סכום נכסי הקרן'!$C$42</f>
        <v>6.2970249859599435E-4</v>
      </c>
    </row>
    <row r="246" spans="2:21" ht="13.5" thickBot="1" x14ac:dyDescent="0.25">
      <c r="B246" s="59" t="s">
        <v>731</v>
      </c>
      <c r="C246" s="14" t="s">
        <v>732</v>
      </c>
      <c r="D246" s="14" t="s">
        <v>160</v>
      </c>
      <c r="E246" s="14" t="s">
        <v>227</v>
      </c>
      <c r="F246" s="22">
        <v>1737</v>
      </c>
      <c r="G246" s="14" t="s">
        <v>332</v>
      </c>
      <c r="H246" s="14" t="s">
        <v>327</v>
      </c>
      <c r="I246" s="14" t="s">
        <v>96</v>
      </c>
      <c r="J246" s="55" t="s">
        <v>2460</v>
      </c>
      <c r="K246" s="24">
        <v>2.84</v>
      </c>
      <c r="L246" s="14" t="s">
        <v>49</v>
      </c>
      <c r="M246" s="13">
        <v>3.49E-2</v>
      </c>
      <c r="N246" s="13">
        <v>6.3200000000000006E-2</v>
      </c>
      <c r="O246" s="24">
        <v>689000</v>
      </c>
      <c r="P246" s="26">
        <v>92.66</v>
      </c>
      <c r="Q246" s="24">
        <v>0</v>
      </c>
      <c r="R246" s="24">
        <v>638.42740000000003</v>
      </c>
      <c r="S246" s="13">
        <v>7.2871317400000004E-4</v>
      </c>
      <c r="T246" s="13">
        <f t="shared" si="9"/>
        <v>2.6548609263165259E-3</v>
      </c>
      <c r="U246" s="63">
        <f>+R246/'סכום נכסי הקרן'!$C$42</f>
        <v>1.007300899015785E-3</v>
      </c>
    </row>
    <row r="247" spans="2:21" ht="13.5" thickBot="1" x14ac:dyDescent="0.25">
      <c r="B247" s="59" t="s">
        <v>733</v>
      </c>
      <c r="C247" s="14" t="s">
        <v>734</v>
      </c>
      <c r="D247" s="14" t="s">
        <v>160</v>
      </c>
      <c r="E247" s="14" t="s">
        <v>227</v>
      </c>
      <c r="F247" s="22">
        <v>1527</v>
      </c>
      <c r="G247" s="14" t="s">
        <v>361</v>
      </c>
      <c r="H247" s="14" t="s">
        <v>327</v>
      </c>
      <c r="I247" s="14" t="s">
        <v>96</v>
      </c>
      <c r="J247" s="55" t="s">
        <v>2460</v>
      </c>
      <c r="K247" s="24">
        <v>0.08</v>
      </c>
      <c r="L247" s="14" t="s">
        <v>49</v>
      </c>
      <c r="M247" s="13">
        <v>3.85E-2</v>
      </c>
      <c r="N247" s="13">
        <v>7.2499999999999995E-2</v>
      </c>
      <c r="O247" s="24">
        <v>100000</v>
      </c>
      <c r="P247" s="26">
        <v>101.34</v>
      </c>
      <c r="Q247" s="24">
        <v>0</v>
      </c>
      <c r="R247" s="24">
        <v>101.34</v>
      </c>
      <c r="S247" s="13">
        <v>2.5073276600000001E-4</v>
      </c>
      <c r="T247" s="13">
        <f t="shared" si="9"/>
        <v>4.2141613325636821E-4</v>
      </c>
      <c r="U247" s="63">
        <f>+R247/'סכום נכסי הקרן'!$C$42</f>
        <v>1.5989268804293119E-4</v>
      </c>
    </row>
    <row r="248" spans="2:21" ht="13.5" thickBot="1" x14ac:dyDescent="0.25">
      <c r="B248" s="59" t="s">
        <v>735</v>
      </c>
      <c r="C248" s="14" t="s">
        <v>736</v>
      </c>
      <c r="D248" s="14" t="s">
        <v>160</v>
      </c>
      <c r="E248" s="14" t="s">
        <v>227</v>
      </c>
      <c r="F248" s="22">
        <v>1662</v>
      </c>
      <c r="G248" s="14" t="s">
        <v>332</v>
      </c>
      <c r="H248" s="14" t="s">
        <v>327</v>
      </c>
      <c r="I248" s="14" t="s">
        <v>96</v>
      </c>
      <c r="J248" s="55" t="s">
        <v>2460</v>
      </c>
      <c r="K248" s="24">
        <v>2.29</v>
      </c>
      <c r="L248" s="14" t="s">
        <v>49</v>
      </c>
      <c r="M248" s="13">
        <v>0.09</v>
      </c>
      <c r="N248" s="13">
        <v>7.7200000000000005E-2</v>
      </c>
      <c r="O248" s="24">
        <v>350000</v>
      </c>
      <c r="P248" s="26">
        <v>103.22</v>
      </c>
      <c r="Q248" s="24">
        <v>0</v>
      </c>
      <c r="R248" s="24">
        <v>361.27</v>
      </c>
      <c r="S248" s="13">
        <v>9.72222222E-4</v>
      </c>
      <c r="T248" s="13">
        <f t="shared" si="9"/>
        <v>1.5023189901473076E-3</v>
      </c>
      <c r="U248" s="63">
        <f>+R248/'סכום נכסי הקרן'!$C$42</f>
        <v>5.7000623060262225E-4</v>
      </c>
    </row>
    <row r="249" spans="2:21" ht="13.5" thickBot="1" x14ac:dyDescent="0.25">
      <c r="B249" s="59" t="s">
        <v>735</v>
      </c>
      <c r="C249" s="14" t="s">
        <v>737</v>
      </c>
      <c r="D249" s="14" t="s">
        <v>160</v>
      </c>
      <c r="E249" s="14" t="s">
        <v>227</v>
      </c>
      <c r="F249" s="22">
        <v>1662</v>
      </c>
      <c r="G249" s="14" t="s">
        <v>332</v>
      </c>
      <c r="H249" s="14" t="s">
        <v>327</v>
      </c>
      <c r="I249" s="14" t="s">
        <v>96</v>
      </c>
      <c r="J249" s="55" t="s">
        <v>2460</v>
      </c>
      <c r="K249" s="24">
        <v>2.294</v>
      </c>
      <c r="L249" s="14" t="s">
        <v>49</v>
      </c>
      <c r="M249" s="13">
        <v>0.09</v>
      </c>
      <c r="N249" s="13">
        <v>7.7200000000000005E-2</v>
      </c>
      <c r="O249" s="24">
        <v>70000</v>
      </c>
      <c r="P249" s="26">
        <v>101.68689999999999</v>
      </c>
      <c r="Q249" s="24">
        <v>0</v>
      </c>
      <c r="R249" s="24">
        <v>71.18083</v>
      </c>
      <c r="S249" s="13">
        <v>1.9444444400000001E-4</v>
      </c>
      <c r="T249" s="13">
        <f t="shared" si="9"/>
        <v>2.9600108684210474E-4</v>
      </c>
      <c r="U249" s="63">
        <f>+R249/'סכום נכסי הקרן'!$C$42</f>
        <v>1.1230801505651191E-4</v>
      </c>
    </row>
    <row r="250" spans="2:21" ht="13.5" thickBot="1" x14ac:dyDescent="0.25">
      <c r="B250" s="59" t="s">
        <v>735</v>
      </c>
      <c r="C250" s="14" t="s">
        <v>737</v>
      </c>
      <c r="D250" s="14" t="s">
        <v>160</v>
      </c>
      <c r="E250" s="14" t="s">
        <v>227</v>
      </c>
      <c r="F250" s="22">
        <v>1662</v>
      </c>
      <c r="G250" s="14" t="s">
        <v>332</v>
      </c>
      <c r="H250" s="14" t="s">
        <v>327</v>
      </c>
      <c r="I250" s="14" t="s">
        <v>96</v>
      </c>
      <c r="J250" s="55" t="s">
        <v>2460</v>
      </c>
      <c r="K250" s="24">
        <v>2.294</v>
      </c>
      <c r="L250" s="14" t="s">
        <v>49</v>
      </c>
      <c r="M250" s="13">
        <v>0.09</v>
      </c>
      <c r="N250" s="13">
        <v>7.7200000000000005E-2</v>
      </c>
      <c r="O250" s="24">
        <v>200000</v>
      </c>
      <c r="P250" s="26">
        <v>102.95359999999999</v>
      </c>
      <c r="Q250" s="24">
        <v>0</v>
      </c>
      <c r="R250" s="24">
        <v>205.90719999999999</v>
      </c>
      <c r="S250" s="13">
        <v>5.5555555499999995E-4</v>
      </c>
      <c r="T250" s="13">
        <f t="shared" si="9"/>
        <v>8.5625237846502522E-4</v>
      </c>
      <c r="U250" s="63">
        <f>+R250/'סכום נכסי הקרן'!$C$42</f>
        <v>3.2487720244122199E-4</v>
      </c>
    </row>
    <row r="251" spans="2:21" ht="13.5" thickBot="1" x14ac:dyDescent="0.25">
      <c r="B251" s="59" t="s">
        <v>738</v>
      </c>
      <c r="C251" s="14" t="s">
        <v>739</v>
      </c>
      <c r="D251" s="14" t="s">
        <v>160</v>
      </c>
      <c r="E251" s="14" t="s">
        <v>227</v>
      </c>
      <c r="F251" s="22">
        <v>141</v>
      </c>
      <c r="G251" s="14" t="s">
        <v>289</v>
      </c>
      <c r="H251" s="14" t="s">
        <v>327</v>
      </c>
      <c r="I251" s="14" t="s">
        <v>96</v>
      </c>
      <c r="J251" s="55" t="s">
        <v>2460</v>
      </c>
      <c r="K251" s="24">
        <v>3.63</v>
      </c>
      <c r="L251" s="14" t="s">
        <v>49</v>
      </c>
      <c r="M251" s="13">
        <v>4.5600000000000002E-2</v>
      </c>
      <c r="N251" s="13">
        <v>5.0900000000000001E-2</v>
      </c>
      <c r="O251" s="24">
        <v>1137331.26</v>
      </c>
      <c r="P251" s="26">
        <v>98.58</v>
      </c>
      <c r="Q251" s="24">
        <v>0</v>
      </c>
      <c r="R251" s="24">
        <v>1121.1811600000001</v>
      </c>
      <c r="S251" s="13">
        <v>2.2033996989999998E-3</v>
      </c>
      <c r="T251" s="13">
        <f t="shared" si="9"/>
        <v>4.6623626320020676E-3</v>
      </c>
      <c r="U251" s="63">
        <f>+R251/'סכום נכסי הקרן'!$C$42</f>
        <v>1.7689823313152924E-3</v>
      </c>
    </row>
    <row r="252" spans="2:21" ht="13.5" thickBot="1" x14ac:dyDescent="0.25">
      <c r="B252" s="59" t="s">
        <v>740</v>
      </c>
      <c r="C252" s="14" t="s">
        <v>741</v>
      </c>
      <c r="D252" s="14" t="s">
        <v>160</v>
      </c>
      <c r="E252" s="14" t="s">
        <v>227</v>
      </c>
      <c r="F252" s="22">
        <v>390</v>
      </c>
      <c r="G252" s="14" t="s">
        <v>228</v>
      </c>
      <c r="H252" s="14" t="s">
        <v>431</v>
      </c>
      <c r="I252" s="14" t="s">
        <v>96</v>
      </c>
      <c r="J252" s="55" t="s">
        <v>2460</v>
      </c>
      <c r="K252" s="24">
        <v>1.55</v>
      </c>
      <c r="L252" s="14" t="s">
        <v>49</v>
      </c>
      <c r="M252" s="13">
        <v>3.85E-2</v>
      </c>
      <c r="N252" s="13">
        <v>5.16E-2</v>
      </c>
      <c r="O252" s="24">
        <v>487500</v>
      </c>
      <c r="P252" s="26">
        <v>101.22</v>
      </c>
      <c r="Q252" s="24">
        <v>0</v>
      </c>
      <c r="R252" s="24">
        <v>493.44749999999999</v>
      </c>
      <c r="S252" s="13">
        <v>5.0870486300000003E-4</v>
      </c>
      <c r="T252" s="13">
        <f t="shared" si="9"/>
        <v>2.0519709632427644E-3</v>
      </c>
      <c r="U252" s="63">
        <f>+R252/'סכום נכסי הקרן'!$C$42</f>
        <v>7.7855385023746081E-4</v>
      </c>
    </row>
    <row r="253" spans="2:21" ht="13.5" thickBot="1" x14ac:dyDescent="0.25">
      <c r="B253" s="59" t="s">
        <v>742</v>
      </c>
      <c r="C253" s="14" t="s">
        <v>743</v>
      </c>
      <c r="D253" s="14" t="s">
        <v>160</v>
      </c>
      <c r="E253" s="14" t="s">
        <v>227</v>
      </c>
      <c r="F253" s="22">
        <v>390</v>
      </c>
      <c r="G253" s="14" t="s">
        <v>228</v>
      </c>
      <c r="H253" s="14" t="s">
        <v>431</v>
      </c>
      <c r="I253" s="14" t="s">
        <v>96</v>
      </c>
      <c r="J253" s="55" t="s">
        <v>2460</v>
      </c>
      <c r="K253" s="24">
        <v>1.55</v>
      </c>
      <c r="L253" s="14" t="s">
        <v>49</v>
      </c>
      <c r="M253" s="13">
        <v>6.9900000000000004E-2</v>
      </c>
      <c r="N253" s="13">
        <v>6.0900000000000003E-2</v>
      </c>
      <c r="O253" s="24">
        <v>430000</v>
      </c>
      <c r="P253" s="26">
        <v>102.21</v>
      </c>
      <c r="Q253" s="24">
        <v>0</v>
      </c>
      <c r="R253" s="24">
        <v>439.50299999999999</v>
      </c>
      <c r="S253" s="13">
        <v>3.0727830100000001E-4</v>
      </c>
      <c r="T253" s="13">
        <f t="shared" si="9"/>
        <v>1.827646090532599E-3</v>
      </c>
      <c r="U253" s="63">
        <f>+R253/'סכום נכסי הקרן'!$C$42</f>
        <v>6.9344105065060572E-4</v>
      </c>
    </row>
    <row r="254" spans="2:21" ht="13.5" thickBot="1" x14ac:dyDescent="0.25">
      <c r="B254" s="59" t="s">
        <v>744</v>
      </c>
      <c r="C254" s="14" t="s">
        <v>745</v>
      </c>
      <c r="D254" s="14" t="s">
        <v>160</v>
      </c>
      <c r="E254" s="14" t="s">
        <v>227</v>
      </c>
      <c r="F254" s="22">
        <v>390</v>
      </c>
      <c r="G254" s="14" t="s">
        <v>228</v>
      </c>
      <c r="H254" s="14" t="s">
        <v>431</v>
      </c>
      <c r="I254" s="14" t="s">
        <v>96</v>
      </c>
      <c r="J254" s="55" t="s">
        <v>2460</v>
      </c>
      <c r="K254" s="24">
        <v>6.7</v>
      </c>
      <c r="L254" s="14" t="s">
        <v>49</v>
      </c>
      <c r="M254" s="13">
        <v>4.9399999999999999E-2</v>
      </c>
      <c r="N254" s="13">
        <v>6.1199999999999997E-2</v>
      </c>
      <c r="O254" s="24">
        <v>100000</v>
      </c>
      <c r="P254" s="26">
        <v>96.55</v>
      </c>
      <c r="Q254" s="24">
        <v>0</v>
      </c>
      <c r="R254" s="24">
        <v>96.55</v>
      </c>
      <c r="S254" s="13">
        <v>1.11408075E-4</v>
      </c>
      <c r="T254" s="13">
        <f t="shared" si="9"/>
        <v>4.014972139915369E-4</v>
      </c>
      <c r="U254" s="63">
        <f>+R254/'סכום נכסי הקרן'!$C$42</f>
        <v>1.5233509996590689E-4</v>
      </c>
    </row>
    <row r="255" spans="2:21" ht="13.5" thickBot="1" x14ac:dyDescent="0.25">
      <c r="B255" s="59" t="s">
        <v>746</v>
      </c>
      <c r="C255" s="14" t="s">
        <v>747</v>
      </c>
      <c r="D255" s="14" t="s">
        <v>160</v>
      </c>
      <c r="E255" s="14" t="s">
        <v>227</v>
      </c>
      <c r="F255" s="22">
        <v>694</v>
      </c>
      <c r="G255" s="14" t="s">
        <v>514</v>
      </c>
      <c r="H255" s="14" t="s">
        <v>431</v>
      </c>
      <c r="I255" s="14" t="s">
        <v>96</v>
      </c>
      <c r="J255" s="55" t="s">
        <v>2460</v>
      </c>
      <c r="K255" s="24">
        <v>2.9980000000000002</v>
      </c>
      <c r="L255" s="14" t="s">
        <v>49</v>
      </c>
      <c r="M255" s="13">
        <v>2.0400000000000001E-2</v>
      </c>
      <c r="N255" s="13">
        <v>4.7899999999999998E-2</v>
      </c>
      <c r="O255" s="24">
        <v>650000</v>
      </c>
      <c r="P255" s="26">
        <v>92.341300000000004</v>
      </c>
      <c r="Q255" s="24">
        <v>0</v>
      </c>
      <c r="R255" s="24">
        <v>600.21844999999996</v>
      </c>
      <c r="S255" s="13">
        <v>1.444081662E-3</v>
      </c>
      <c r="T255" s="13">
        <f t="shared" si="9"/>
        <v>2.4959713667666349E-3</v>
      </c>
      <c r="U255" s="63">
        <f>+R255/'סכום נכסי הקרן'!$C$42</f>
        <v>9.4701540737578127E-4</v>
      </c>
    </row>
    <row r="256" spans="2:21" ht="13.5" thickBot="1" x14ac:dyDescent="0.25">
      <c r="B256" s="59" t="s">
        <v>748</v>
      </c>
      <c r="C256" s="14" t="s">
        <v>749</v>
      </c>
      <c r="D256" s="14" t="s">
        <v>160</v>
      </c>
      <c r="E256" s="14" t="s">
        <v>227</v>
      </c>
      <c r="F256" s="22">
        <v>230</v>
      </c>
      <c r="G256" s="14" t="s">
        <v>436</v>
      </c>
      <c r="H256" s="14" t="s">
        <v>431</v>
      </c>
      <c r="I256" s="14" t="s">
        <v>96</v>
      </c>
      <c r="J256" s="55" t="s">
        <v>2460</v>
      </c>
      <c r="K256" s="24">
        <v>8.52</v>
      </c>
      <c r="L256" s="14" t="s">
        <v>49</v>
      </c>
      <c r="M256" s="13">
        <v>2.7900000000000001E-2</v>
      </c>
      <c r="N256" s="13">
        <v>5.0099999999999999E-2</v>
      </c>
      <c r="O256" s="24">
        <v>467000</v>
      </c>
      <c r="P256" s="26">
        <v>83.51</v>
      </c>
      <c r="Q256" s="24">
        <v>0</v>
      </c>
      <c r="R256" s="24">
        <v>389.99169999999998</v>
      </c>
      <c r="S256" s="13">
        <v>1.085945493E-3</v>
      </c>
      <c r="T256" s="13">
        <f t="shared" si="9"/>
        <v>1.6217564063161394E-3</v>
      </c>
      <c r="U256" s="63">
        <f>+R256/'סכום נכסי הקרן'!$C$42</f>
        <v>6.153228856071877E-4</v>
      </c>
    </row>
    <row r="257" spans="2:21" ht="13.5" thickBot="1" x14ac:dyDescent="0.25">
      <c r="B257" s="59" t="s">
        <v>750</v>
      </c>
      <c r="C257" s="14" t="s">
        <v>751</v>
      </c>
      <c r="D257" s="14" t="s">
        <v>160</v>
      </c>
      <c r="E257" s="14" t="s">
        <v>227</v>
      </c>
      <c r="F257" s="22">
        <v>230</v>
      </c>
      <c r="G257" s="14" t="s">
        <v>436</v>
      </c>
      <c r="H257" s="14" t="s">
        <v>431</v>
      </c>
      <c r="I257" s="14" t="s">
        <v>96</v>
      </c>
      <c r="J257" s="55" t="s">
        <v>2460</v>
      </c>
      <c r="K257" s="24">
        <v>1.39</v>
      </c>
      <c r="L257" s="14" t="s">
        <v>49</v>
      </c>
      <c r="M257" s="13">
        <v>3.6499999999999998E-2</v>
      </c>
      <c r="N257" s="13">
        <v>4.2500000000000003E-2</v>
      </c>
      <c r="O257" s="24">
        <v>13333.33</v>
      </c>
      <c r="P257" s="26">
        <v>99.54</v>
      </c>
      <c r="Q257" s="24">
        <v>0</v>
      </c>
      <c r="R257" s="24">
        <v>13.272</v>
      </c>
      <c r="S257" s="13">
        <v>1.25197831951356E-5</v>
      </c>
      <c r="T257" s="13">
        <f t="shared" si="9"/>
        <v>5.5190792585144256E-5</v>
      </c>
      <c r="U257" s="63">
        <f>+R257/'סכום נכסי הקרן'!$C$42</f>
        <v>2.0940356776255996E-5</v>
      </c>
    </row>
    <row r="258" spans="2:21" ht="13.5" thickBot="1" x14ac:dyDescent="0.25">
      <c r="B258" s="59" t="s">
        <v>752</v>
      </c>
      <c r="C258" s="14" t="s">
        <v>753</v>
      </c>
      <c r="D258" s="14" t="s">
        <v>160</v>
      </c>
      <c r="E258" s="14" t="s">
        <v>227</v>
      </c>
      <c r="F258" s="22">
        <v>1367</v>
      </c>
      <c r="G258" s="14" t="s">
        <v>361</v>
      </c>
      <c r="H258" s="14" t="s">
        <v>431</v>
      </c>
      <c r="I258" s="14" t="s">
        <v>96</v>
      </c>
      <c r="J258" s="55" t="s">
        <v>2460</v>
      </c>
      <c r="K258" s="24">
        <v>7.95</v>
      </c>
      <c r="L258" s="14" t="s">
        <v>49</v>
      </c>
      <c r="M258" s="13">
        <v>2.63E-2</v>
      </c>
      <c r="N258" s="13">
        <v>5.2400000000000002E-2</v>
      </c>
      <c r="O258" s="24">
        <v>360450</v>
      </c>
      <c r="P258" s="26">
        <v>81.86</v>
      </c>
      <c r="Q258" s="24">
        <v>0</v>
      </c>
      <c r="R258" s="24">
        <v>295.06437</v>
      </c>
      <c r="S258" s="13">
        <v>5.1961100799999998E-4</v>
      </c>
      <c r="T258" s="13">
        <f t="shared" si="9"/>
        <v>1.2270069653357641E-3</v>
      </c>
      <c r="U258" s="63">
        <f>+R258/'סכום נכסי הקרן'!$C$42</f>
        <v>4.6554800932498537E-4</v>
      </c>
    </row>
    <row r="259" spans="2:21" ht="13.5" thickBot="1" x14ac:dyDescent="0.25">
      <c r="B259" s="59" t="s">
        <v>754</v>
      </c>
      <c r="C259" s="14" t="s">
        <v>755</v>
      </c>
      <c r="D259" s="14" t="s">
        <v>160</v>
      </c>
      <c r="E259" s="14" t="s">
        <v>227</v>
      </c>
      <c r="F259" s="22">
        <v>1367</v>
      </c>
      <c r="G259" s="14" t="s">
        <v>361</v>
      </c>
      <c r="H259" s="14" t="s">
        <v>431</v>
      </c>
      <c r="I259" s="14" t="s">
        <v>96</v>
      </c>
      <c r="J259" s="55" t="s">
        <v>2460</v>
      </c>
      <c r="K259" s="24">
        <v>5.34</v>
      </c>
      <c r="L259" s="14" t="s">
        <v>49</v>
      </c>
      <c r="M259" s="13">
        <v>4.3799999999999999E-2</v>
      </c>
      <c r="N259" s="13">
        <v>4.82E-2</v>
      </c>
      <c r="O259" s="24">
        <v>496000</v>
      </c>
      <c r="P259" s="26">
        <v>98.03</v>
      </c>
      <c r="Q259" s="24">
        <v>0</v>
      </c>
      <c r="R259" s="24">
        <v>486.22879999999998</v>
      </c>
      <c r="S259" s="13">
        <v>9.9200000000000004E-4</v>
      </c>
      <c r="T259" s="13">
        <f t="shared" si="9"/>
        <v>2.0219524449761597E-3</v>
      </c>
      <c r="U259" s="63">
        <f>+R259/'סכום נכסי הקרן'!$C$42</f>
        <v>7.6716429678200877E-4</v>
      </c>
    </row>
    <row r="260" spans="2:21" ht="13.5" thickBot="1" x14ac:dyDescent="0.25">
      <c r="B260" s="59" t="s">
        <v>756</v>
      </c>
      <c r="C260" s="14" t="s">
        <v>757</v>
      </c>
      <c r="D260" s="14" t="s">
        <v>160</v>
      </c>
      <c r="E260" s="14" t="s">
        <v>227</v>
      </c>
      <c r="F260" s="22">
        <v>2072</v>
      </c>
      <c r="G260" s="14" t="s">
        <v>466</v>
      </c>
      <c r="H260" s="14" t="s">
        <v>431</v>
      </c>
      <c r="I260" s="14" t="s">
        <v>96</v>
      </c>
      <c r="J260" s="55" t="s">
        <v>2460</v>
      </c>
      <c r="K260" s="24">
        <v>3.22</v>
      </c>
      <c r="L260" s="14" t="s">
        <v>49</v>
      </c>
      <c r="M260" s="13">
        <v>4.6800000000000001E-2</v>
      </c>
      <c r="N260" s="13">
        <v>5.1799999999999999E-2</v>
      </c>
      <c r="O260" s="24">
        <v>243781.25</v>
      </c>
      <c r="P260" s="26">
        <v>99.36</v>
      </c>
      <c r="Q260" s="24">
        <v>0</v>
      </c>
      <c r="R260" s="24">
        <v>242.22104999999999</v>
      </c>
      <c r="S260" s="13">
        <v>5.1999234199999998E-4</v>
      </c>
      <c r="T260" s="13">
        <f t="shared" si="9"/>
        <v>1.0072612816686148E-3</v>
      </c>
      <c r="U260" s="63">
        <f>+R260/'סכום נכסי הקרן'!$C$42</f>
        <v>3.8217263454787086E-4</v>
      </c>
    </row>
    <row r="261" spans="2:21" ht="13.5" thickBot="1" x14ac:dyDescent="0.25">
      <c r="B261" s="59" t="s">
        <v>758</v>
      </c>
      <c r="C261" s="14" t="s">
        <v>759</v>
      </c>
      <c r="D261" s="14" t="s">
        <v>160</v>
      </c>
      <c r="E261" s="14" t="s">
        <v>227</v>
      </c>
      <c r="F261" s="22">
        <v>613</v>
      </c>
      <c r="G261" s="14" t="s">
        <v>228</v>
      </c>
      <c r="H261" s="14" t="s">
        <v>447</v>
      </c>
      <c r="I261" s="14" t="s">
        <v>272</v>
      </c>
      <c r="J261" s="55" t="s">
        <v>2460</v>
      </c>
      <c r="K261" s="24">
        <v>1.57</v>
      </c>
      <c r="L261" s="14" t="s">
        <v>49</v>
      </c>
      <c r="M261" s="13">
        <v>5.0500000000000003E-2</v>
      </c>
      <c r="N261" s="13">
        <v>4.41E-2</v>
      </c>
      <c r="O261" s="24">
        <v>53333.34</v>
      </c>
      <c r="P261" s="26">
        <v>102.77</v>
      </c>
      <c r="Q261" s="24">
        <v>0</v>
      </c>
      <c r="R261" s="24">
        <v>54.810670000000002</v>
      </c>
      <c r="S261" s="13">
        <v>1.43866735E-4</v>
      </c>
      <c r="T261" s="13">
        <f t="shared" si="9"/>
        <v>2.2792678717772672E-4</v>
      </c>
      <c r="U261" s="63">
        <f>+R261/'סכום נכסי הקרן'!$C$42</f>
        <v>8.6479429245451422E-5</v>
      </c>
    </row>
    <row r="262" spans="2:21" ht="13.5" thickBot="1" x14ac:dyDescent="0.25">
      <c r="B262" s="59" t="s">
        <v>760</v>
      </c>
      <c r="C262" s="14" t="s">
        <v>761</v>
      </c>
      <c r="D262" s="14" t="s">
        <v>160</v>
      </c>
      <c r="E262" s="14" t="s">
        <v>227</v>
      </c>
      <c r="F262" s="22">
        <v>224</v>
      </c>
      <c r="G262" s="14" t="s">
        <v>361</v>
      </c>
      <c r="H262" s="14" t="s">
        <v>431</v>
      </c>
      <c r="I262" s="14" t="s">
        <v>96</v>
      </c>
      <c r="J262" s="55" t="s">
        <v>2460</v>
      </c>
      <c r="K262" s="24">
        <v>3.88</v>
      </c>
      <c r="L262" s="14" t="s">
        <v>49</v>
      </c>
      <c r="M262" s="13">
        <v>2.8000000000000001E-2</v>
      </c>
      <c r="N262" s="13">
        <v>4.0899999999999999E-2</v>
      </c>
      <c r="O262" s="24">
        <v>231000</v>
      </c>
      <c r="P262" s="26">
        <v>97.6</v>
      </c>
      <c r="Q262" s="24">
        <v>0</v>
      </c>
      <c r="R262" s="24">
        <v>225.45599999999999</v>
      </c>
      <c r="S262" s="13">
        <v>1.5399999999999999E-3</v>
      </c>
      <c r="T262" s="13">
        <f t="shared" si="9"/>
        <v>9.3754485631979232E-4</v>
      </c>
      <c r="U262" s="63">
        <f>+R262/'סכום נכסי הקרן'!$C$42</f>
        <v>3.5572099738905754E-4</v>
      </c>
    </row>
    <row r="263" spans="2:21" ht="13.5" thickBot="1" x14ac:dyDescent="0.25">
      <c r="B263" s="59" t="s">
        <v>762</v>
      </c>
      <c r="C263" s="14" t="s">
        <v>763</v>
      </c>
      <c r="D263" s="14" t="s">
        <v>160</v>
      </c>
      <c r="E263" s="14" t="s">
        <v>227</v>
      </c>
      <c r="F263" s="22">
        <v>224</v>
      </c>
      <c r="G263" s="14" t="s">
        <v>361</v>
      </c>
      <c r="H263" s="14" t="s">
        <v>431</v>
      </c>
      <c r="I263" s="14" t="s">
        <v>96</v>
      </c>
      <c r="J263" s="55" t="s">
        <v>2460</v>
      </c>
      <c r="K263" s="24">
        <v>3.73</v>
      </c>
      <c r="L263" s="14" t="s">
        <v>49</v>
      </c>
      <c r="M263" s="13">
        <v>4.7E-2</v>
      </c>
      <c r="N263" s="13">
        <v>4.5400000000000003E-2</v>
      </c>
      <c r="O263" s="24">
        <v>700000</v>
      </c>
      <c r="P263" s="26">
        <v>104.73</v>
      </c>
      <c r="Q263" s="24">
        <v>0</v>
      </c>
      <c r="R263" s="24">
        <v>733.11</v>
      </c>
      <c r="S263" s="13">
        <v>7.7855633399999998E-4</v>
      </c>
      <c r="T263" s="13">
        <f t="shared" si="9"/>
        <v>3.0485926727015604E-3</v>
      </c>
      <c r="U263" s="63">
        <f>+R263/'סכום נכסי הקרן'!$C$42</f>
        <v>1.1566896440808494E-3</v>
      </c>
    </row>
    <row r="264" spans="2:21" ht="13.5" thickBot="1" x14ac:dyDescent="0.25">
      <c r="B264" s="59" t="s">
        <v>764</v>
      </c>
      <c r="C264" s="14" t="s">
        <v>765</v>
      </c>
      <c r="D264" s="14" t="s">
        <v>160</v>
      </c>
      <c r="E264" s="14" t="s">
        <v>227</v>
      </c>
      <c r="F264" s="22">
        <v>1324</v>
      </c>
      <c r="G264" s="14" t="s">
        <v>361</v>
      </c>
      <c r="H264" s="14" t="s">
        <v>431</v>
      </c>
      <c r="I264" s="14" t="s">
        <v>96</v>
      </c>
      <c r="J264" s="55" t="s">
        <v>2460</v>
      </c>
      <c r="K264" s="24">
        <v>7.35</v>
      </c>
      <c r="L264" s="14" t="s">
        <v>49</v>
      </c>
      <c r="M264" s="13">
        <v>2.5000000000000001E-2</v>
      </c>
      <c r="N264" s="13">
        <v>5.28E-2</v>
      </c>
      <c r="O264" s="24">
        <v>685000</v>
      </c>
      <c r="P264" s="26">
        <v>82.64</v>
      </c>
      <c r="Q264" s="24">
        <v>0</v>
      </c>
      <c r="R264" s="24">
        <v>566.08399999999995</v>
      </c>
      <c r="S264" s="13">
        <v>5.1362905700000003E-4</v>
      </c>
      <c r="T264" s="13">
        <f t="shared" si="9"/>
        <v>2.3540253639066306E-3</v>
      </c>
      <c r="U264" s="63">
        <f>+R264/'סכום נכסי הקרן'!$C$42</f>
        <v>8.9315859895495011E-4</v>
      </c>
    </row>
    <row r="265" spans="2:21" ht="13.5" thickBot="1" x14ac:dyDescent="0.25">
      <c r="B265" s="59" t="s">
        <v>766</v>
      </c>
      <c r="C265" s="14" t="s">
        <v>767</v>
      </c>
      <c r="D265" s="14" t="s">
        <v>160</v>
      </c>
      <c r="E265" s="14" t="s">
        <v>227</v>
      </c>
      <c r="F265" s="22">
        <v>1324</v>
      </c>
      <c r="G265" s="14" t="s">
        <v>361</v>
      </c>
      <c r="H265" s="14" t="s">
        <v>431</v>
      </c>
      <c r="I265" s="14" t="s">
        <v>96</v>
      </c>
      <c r="J265" s="55" t="s">
        <v>2460</v>
      </c>
      <c r="K265" s="24">
        <v>0.56999999999999995</v>
      </c>
      <c r="L265" s="14" t="s">
        <v>49</v>
      </c>
      <c r="M265" s="13">
        <v>3.9199999999999999E-2</v>
      </c>
      <c r="N265" s="13">
        <v>4.2299999999999997E-2</v>
      </c>
      <c r="O265" s="24">
        <v>400000</v>
      </c>
      <c r="P265" s="26">
        <v>101.49</v>
      </c>
      <c r="Q265" s="24">
        <v>0</v>
      </c>
      <c r="R265" s="24">
        <v>405.96</v>
      </c>
      <c r="S265" s="13">
        <v>4.1673004400000002E-4</v>
      </c>
      <c r="T265" s="13">
        <f t="shared" si="9"/>
        <v>1.6881595959814017E-3</v>
      </c>
      <c r="U265" s="63">
        <f>+R265/'סכום נכסי הקרן'!$C$42</f>
        <v>6.4051742291206177E-4</v>
      </c>
    </row>
    <row r="266" spans="2:21" ht="13.5" thickBot="1" x14ac:dyDescent="0.25">
      <c r="B266" s="59" t="s">
        <v>768</v>
      </c>
      <c r="C266" s="14" t="s">
        <v>769</v>
      </c>
      <c r="D266" s="14" t="s">
        <v>160</v>
      </c>
      <c r="E266" s="14" t="s">
        <v>227</v>
      </c>
      <c r="F266" s="22">
        <v>445</v>
      </c>
      <c r="G266" s="14" t="s">
        <v>770</v>
      </c>
      <c r="H266" s="14" t="s">
        <v>447</v>
      </c>
      <c r="I266" s="14" t="s">
        <v>272</v>
      </c>
      <c r="J266" s="55" t="s">
        <v>2460</v>
      </c>
      <c r="K266" s="24">
        <v>2.81</v>
      </c>
      <c r="L266" s="14" t="s">
        <v>49</v>
      </c>
      <c r="M266" s="13">
        <v>4.1000000000000002E-2</v>
      </c>
      <c r="N266" s="13">
        <v>4.41E-2</v>
      </c>
      <c r="O266" s="24">
        <v>176434</v>
      </c>
      <c r="P266" s="26">
        <v>100.96</v>
      </c>
      <c r="Q266" s="24">
        <v>0</v>
      </c>
      <c r="R266" s="24">
        <v>178.12777</v>
      </c>
      <c r="S266" s="13">
        <v>3.9948277399999999E-4</v>
      </c>
      <c r="T266" s="13">
        <f t="shared" si="9"/>
        <v>7.4073333391533162E-4</v>
      </c>
      <c r="U266" s="63">
        <f>+R266/'סכום נכסי הקרן'!$C$42</f>
        <v>2.8104724650081898E-4</v>
      </c>
    </row>
    <row r="267" spans="2:21" ht="13.5" thickBot="1" x14ac:dyDescent="0.25">
      <c r="B267" s="59" t="s">
        <v>771</v>
      </c>
      <c r="C267" s="14" t="s">
        <v>772</v>
      </c>
      <c r="D267" s="14" t="s">
        <v>160</v>
      </c>
      <c r="E267" s="14" t="s">
        <v>227</v>
      </c>
      <c r="F267" s="22">
        <v>1431</v>
      </c>
      <c r="G267" s="14" t="s">
        <v>361</v>
      </c>
      <c r="H267" s="14" t="s">
        <v>447</v>
      </c>
      <c r="I267" s="14" t="s">
        <v>272</v>
      </c>
      <c r="J267" s="55" t="s">
        <v>2460</v>
      </c>
      <c r="K267" s="24">
        <v>7.61</v>
      </c>
      <c r="L267" s="14" t="s">
        <v>49</v>
      </c>
      <c r="M267" s="13">
        <v>5.28E-2</v>
      </c>
      <c r="N267" s="13">
        <v>5.1799999999999999E-2</v>
      </c>
      <c r="O267" s="24">
        <v>50000</v>
      </c>
      <c r="P267" s="26">
        <v>101.2</v>
      </c>
      <c r="Q267" s="24">
        <v>0.83177999999999996</v>
      </c>
      <c r="R267" s="24">
        <v>51.431780000000003</v>
      </c>
      <c r="S267" s="13">
        <v>1.6666666599999999E-4</v>
      </c>
      <c r="T267" s="13">
        <f t="shared" si="9"/>
        <v>2.1387588172579647E-4</v>
      </c>
      <c r="U267" s="63">
        <f>+R267/'סכום נכסי הקרן'!$C$42</f>
        <v>8.1148268749088877E-5</v>
      </c>
    </row>
    <row r="268" spans="2:21" ht="13.5" thickBot="1" x14ac:dyDescent="0.25">
      <c r="B268" s="59" t="s">
        <v>773</v>
      </c>
      <c r="C268" s="14" t="s">
        <v>774</v>
      </c>
      <c r="D268" s="14" t="s">
        <v>160</v>
      </c>
      <c r="E268" s="14" t="s">
        <v>227</v>
      </c>
      <c r="F268" s="22">
        <v>1665</v>
      </c>
      <c r="G268" s="14" t="s">
        <v>332</v>
      </c>
      <c r="H268" s="14" t="s">
        <v>431</v>
      </c>
      <c r="I268" s="14" t="s">
        <v>96</v>
      </c>
      <c r="J268" s="55" t="s">
        <v>2460</v>
      </c>
      <c r="K268" s="24">
        <v>3.87</v>
      </c>
      <c r="L268" s="14" t="s">
        <v>49</v>
      </c>
      <c r="M268" s="13">
        <v>4.4999999999999998E-2</v>
      </c>
      <c r="N268" s="13">
        <v>6.59E-2</v>
      </c>
      <c r="O268" s="24">
        <v>953737.66</v>
      </c>
      <c r="P268" s="26">
        <v>93.55</v>
      </c>
      <c r="Q268" s="24">
        <v>0</v>
      </c>
      <c r="R268" s="24">
        <v>892.22158000000002</v>
      </c>
      <c r="S268" s="13">
        <v>1.16047457E-3</v>
      </c>
      <c r="T268" s="13">
        <f t="shared" si="9"/>
        <v>3.7102483545637202E-3</v>
      </c>
      <c r="U268" s="63">
        <f>+R268/'סכום נכסי הקרן'!$C$42</f>
        <v>1.4077334394721843E-3</v>
      </c>
    </row>
    <row r="269" spans="2:21" ht="13.5" thickBot="1" x14ac:dyDescent="0.25">
      <c r="B269" s="59" t="s">
        <v>775</v>
      </c>
      <c r="C269" s="14" t="s">
        <v>776</v>
      </c>
      <c r="D269" s="14" t="s">
        <v>160</v>
      </c>
      <c r="E269" s="14" t="s">
        <v>227</v>
      </c>
      <c r="F269" s="22">
        <v>1665</v>
      </c>
      <c r="G269" s="14" t="s">
        <v>332</v>
      </c>
      <c r="H269" s="14" t="s">
        <v>431</v>
      </c>
      <c r="I269" s="14" t="s">
        <v>96</v>
      </c>
      <c r="J269" s="55" t="s">
        <v>2460</v>
      </c>
      <c r="K269" s="24">
        <v>1.1200000000000001</v>
      </c>
      <c r="L269" s="14" t="s">
        <v>49</v>
      </c>
      <c r="M269" s="13">
        <v>5.8000000000000003E-2</v>
      </c>
      <c r="N269" s="13">
        <v>5.5599999999999997E-2</v>
      </c>
      <c r="O269" s="24">
        <v>19948.63</v>
      </c>
      <c r="P269" s="26">
        <v>100.85</v>
      </c>
      <c r="Q269" s="24">
        <v>0</v>
      </c>
      <c r="R269" s="24">
        <v>20.118189999999998</v>
      </c>
      <c r="S269" s="13">
        <v>8.5211718312095305E-5</v>
      </c>
      <c r="T269" s="13">
        <f t="shared" si="9"/>
        <v>8.3660251015560831E-5</v>
      </c>
      <c r="U269" s="63">
        <f>+R269/'סכום נכסי הקרן'!$C$42</f>
        <v>3.1742169702569741E-5</v>
      </c>
    </row>
    <row r="270" spans="2:21" ht="13.5" thickBot="1" x14ac:dyDescent="0.25">
      <c r="B270" s="59" t="s">
        <v>777</v>
      </c>
      <c r="C270" s="14" t="s">
        <v>778</v>
      </c>
      <c r="D270" s="14" t="s">
        <v>160</v>
      </c>
      <c r="E270" s="14" t="s">
        <v>227</v>
      </c>
      <c r="F270" s="22">
        <v>256</v>
      </c>
      <c r="G270" s="14" t="s">
        <v>770</v>
      </c>
      <c r="H270" s="14" t="s">
        <v>431</v>
      </c>
      <c r="I270" s="14" t="s">
        <v>96</v>
      </c>
      <c r="J270" s="55" t="s">
        <v>2460</v>
      </c>
      <c r="K270" s="24">
        <v>2.06</v>
      </c>
      <c r="L270" s="14" t="s">
        <v>49</v>
      </c>
      <c r="M270" s="13">
        <v>2.29E-2</v>
      </c>
      <c r="N270" s="13">
        <v>4.2599999999999999E-2</v>
      </c>
      <c r="O270" s="24">
        <v>138342.35</v>
      </c>
      <c r="P270" s="26">
        <v>96.33</v>
      </c>
      <c r="Q270" s="24">
        <v>0</v>
      </c>
      <c r="R270" s="24">
        <v>133.26518999999999</v>
      </c>
      <c r="S270" s="13">
        <v>3.3556746E-4</v>
      </c>
      <c r="T270" s="13">
        <f t="shared" si="9"/>
        <v>5.541750648063472E-4</v>
      </c>
      <c r="U270" s="63">
        <f>+R270/'סכום נכסי הקרן'!$C$42</f>
        <v>2.1026376013076722E-4</v>
      </c>
    </row>
    <row r="271" spans="2:21" ht="13.5" thickBot="1" x14ac:dyDescent="0.25">
      <c r="B271" s="59" t="s">
        <v>779</v>
      </c>
      <c r="C271" s="14" t="s">
        <v>780</v>
      </c>
      <c r="D271" s="14" t="s">
        <v>160</v>
      </c>
      <c r="E271" s="14" t="s">
        <v>227</v>
      </c>
      <c r="F271" s="22">
        <v>256</v>
      </c>
      <c r="G271" s="14" t="s">
        <v>770</v>
      </c>
      <c r="H271" s="14" t="s">
        <v>431</v>
      </c>
      <c r="I271" s="14" t="s">
        <v>96</v>
      </c>
      <c r="J271" s="55" t="s">
        <v>2460</v>
      </c>
      <c r="K271" s="24">
        <v>0.5</v>
      </c>
      <c r="L271" s="14" t="s">
        <v>49</v>
      </c>
      <c r="M271" s="13">
        <v>2.8000000000000001E-2</v>
      </c>
      <c r="N271" s="13">
        <v>4.8899999999999999E-2</v>
      </c>
      <c r="O271" s="24">
        <v>101850.83</v>
      </c>
      <c r="P271" s="27">
        <v>99</v>
      </c>
      <c r="Q271" s="24">
        <v>1.42591</v>
      </c>
      <c r="R271" s="24">
        <v>102.25823</v>
      </c>
      <c r="S271" s="13">
        <v>2.9771307069999999E-3</v>
      </c>
      <c r="T271" s="13">
        <f t="shared" si="9"/>
        <v>4.2523453601973899E-4</v>
      </c>
      <c r="U271" s="63">
        <f>+R271/'סכום נכסי הקרן'!$C$42</f>
        <v>1.6134145716609736E-4</v>
      </c>
    </row>
    <row r="272" spans="2:21" ht="13.5" thickBot="1" x14ac:dyDescent="0.25">
      <c r="B272" s="59" t="s">
        <v>781</v>
      </c>
      <c r="C272" s="14" t="s">
        <v>782</v>
      </c>
      <c r="D272" s="14" t="s">
        <v>160</v>
      </c>
      <c r="E272" s="14" t="s">
        <v>227</v>
      </c>
      <c r="F272" s="22">
        <v>1527</v>
      </c>
      <c r="G272" s="14" t="s">
        <v>361</v>
      </c>
      <c r="H272" s="14" t="s">
        <v>447</v>
      </c>
      <c r="I272" s="14" t="s">
        <v>272</v>
      </c>
      <c r="J272" s="55" t="s">
        <v>2460</v>
      </c>
      <c r="K272" s="24">
        <v>5.63</v>
      </c>
      <c r="L272" s="14" t="s">
        <v>49</v>
      </c>
      <c r="M272" s="13">
        <v>4.6899999999999997E-2</v>
      </c>
      <c r="N272" s="13">
        <v>4.99E-2</v>
      </c>
      <c r="O272" s="24">
        <v>254000</v>
      </c>
      <c r="P272" s="26">
        <v>98.93</v>
      </c>
      <c r="Q272" s="24">
        <v>0</v>
      </c>
      <c r="R272" s="24">
        <v>251.28219999999999</v>
      </c>
      <c r="S272" s="13">
        <v>5.0799999999999999E-4</v>
      </c>
      <c r="T272" s="13">
        <f t="shared" si="9"/>
        <v>1.044941514507138E-3</v>
      </c>
      <c r="U272" s="63">
        <f>+R272/'סכום נכסי הקרן'!$C$42</f>
        <v>3.9646917717921291E-4</v>
      </c>
    </row>
    <row r="273" spans="2:21" ht="13.5" thickBot="1" x14ac:dyDescent="0.25">
      <c r="B273" s="59" t="s">
        <v>783</v>
      </c>
      <c r="C273" s="14" t="s">
        <v>784</v>
      </c>
      <c r="D273" s="14" t="s">
        <v>160</v>
      </c>
      <c r="E273" s="14" t="s">
        <v>227</v>
      </c>
      <c r="F273" s="22">
        <v>1527</v>
      </c>
      <c r="G273" s="14" t="s">
        <v>361</v>
      </c>
      <c r="H273" s="14" t="s">
        <v>447</v>
      </c>
      <c r="I273" s="14" t="s">
        <v>272</v>
      </c>
      <c r="J273" s="55" t="s">
        <v>2460</v>
      </c>
      <c r="K273" s="24">
        <v>4.97</v>
      </c>
      <c r="L273" s="14" t="s">
        <v>49</v>
      </c>
      <c r="M273" s="13">
        <v>2.6200000000000001E-2</v>
      </c>
      <c r="N273" s="13">
        <v>4.7100000000000003E-2</v>
      </c>
      <c r="O273" s="24">
        <v>232397</v>
      </c>
      <c r="P273" s="26">
        <v>90.92</v>
      </c>
      <c r="Q273" s="24">
        <v>0</v>
      </c>
      <c r="R273" s="24">
        <v>211.29535000000001</v>
      </c>
      <c r="S273" s="13">
        <v>1.7968455799999999E-4</v>
      </c>
      <c r="T273" s="13">
        <f t="shared" si="9"/>
        <v>8.7865866757500465E-4</v>
      </c>
      <c r="U273" s="63">
        <f>+R273/'סכום נכסי הקרן'!$C$42</f>
        <v>3.3337854235713398E-4</v>
      </c>
    </row>
    <row r="274" spans="2:21" ht="13.5" thickBot="1" x14ac:dyDescent="0.25">
      <c r="B274" s="59" t="s">
        <v>785</v>
      </c>
      <c r="C274" s="14" t="s">
        <v>786</v>
      </c>
      <c r="D274" s="14" t="s">
        <v>160</v>
      </c>
      <c r="E274" s="14" t="s">
        <v>227</v>
      </c>
      <c r="F274" s="22">
        <v>1527</v>
      </c>
      <c r="G274" s="14" t="s">
        <v>361</v>
      </c>
      <c r="H274" s="14" t="s">
        <v>447</v>
      </c>
      <c r="I274" s="14" t="s">
        <v>272</v>
      </c>
      <c r="J274" s="55" t="s">
        <v>2460</v>
      </c>
      <c r="K274" s="24">
        <v>4.16</v>
      </c>
      <c r="L274" s="14" t="s">
        <v>49</v>
      </c>
      <c r="M274" s="13">
        <v>6.5000000000000002E-2</v>
      </c>
      <c r="N274" s="13">
        <v>5.45E-2</v>
      </c>
      <c r="O274" s="24">
        <v>210000</v>
      </c>
      <c r="P274" s="26">
        <v>105.99</v>
      </c>
      <c r="Q274" s="24">
        <v>0</v>
      </c>
      <c r="R274" s="24">
        <v>222.57900000000001</v>
      </c>
      <c r="S274" s="13">
        <v>1.0499999999999999E-3</v>
      </c>
      <c r="T274" s="13">
        <f t="shared" si="9"/>
        <v>9.2558102944611392E-4</v>
      </c>
      <c r="U274" s="63">
        <f>+R274/'סכום נכסי הקרן'!$C$42</f>
        <v>3.5118171118914132E-4</v>
      </c>
    </row>
    <row r="275" spans="2:21" ht="13.5" thickBot="1" x14ac:dyDescent="0.25">
      <c r="B275" s="59" t="s">
        <v>787</v>
      </c>
      <c r="C275" s="14" t="s">
        <v>788</v>
      </c>
      <c r="D275" s="14" t="s">
        <v>160</v>
      </c>
      <c r="E275" s="14" t="s">
        <v>227</v>
      </c>
      <c r="F275" s="22">
        <v>1585</v>
      </c>
      <c r="G275" s="14" t="s">
        <v>466</v>
      </c>
      <c r="H275" s="14" t="s">
        <v>431</v>
      </c>
      <c r="I275" s="14" t="s">
        <v>96</v>
      </c>
      <c r="J275" s="55" t="s">
        <v>2460</v>
      </c>
      <c r="K275" s="24">
        <v>1.37</v>
      </c>
      <c r="L275" s="14" t="s">
        <v>49</v>
      </c>
      <c r="M275" s="13">
        <v>2.75E-2</v>
      </c>
      <c r="N275" s="13">
        <v>4.9399999999999999E-2</v>
      </c>
      <c r="O275" s="24">
        <v>50000</v>
      </c>
      <c r="P275" s="26">
        <v>98.05</v>
      </c>
      <c r="Q275" s="24">
        <v>0</v>
      </c>
      <c r="R275" s="24">
        <v>49.024999999999999</v>
      </c>
      <c r="S275" s="13">
        <v>1.8519362699999999E-4</v>
      </c>
      <c r="T275" s="13">
        <f t="shared" si="9"/>
        <v>2.0386743569067941E-4</v>
      </c>
      <c r="U275" s="63">
        <f>+R275/'סכום נכסי הקרן'!$C$42</f>
        <v>7.735088840837479E-5</v>
      </c>
    </row>
    <row r="276" spans="2:21" ht="13.5" thickBot="1" x14ac:dyDescent="0.25">
      <c r="B276" s="59" t="s">
        <v>789</v>
      </c>
      <c r="C276" s="14" t="s">
        <v>790</v>
      </c>
      <c r="D276" s="14" t="s">
        <v>160</v>
      </c>
      <c r="E276" s="14" t="s">
        <v>227</v>
      </c>
      <c r="F276" s="22">
        <v>1585</v>
      </c>
      <c r="G276" s="14" t="s">
        <v>466</v>
      </c>
      <c r="H276" s="14" t="s">
        <v>431</v>
      </c>
      <c r="I276" s="14" t="s">
        <v>96</v>
      </c>
      <c r="J276" s="55" t="s">
        <v>2460</v>
      </c>
      <c r="K276" s="24">
        <v>2.29</v>
      </c>
      <c r="L276" s="14" t="s">
        <v>49</v>
      </c>
      <c r="M276" s="13">
        <v>2.3E-2</v>
      </c>
      <c r="N276" s="13">
        <v>4.9500000000000002E-2</v>
      </c>
      <c r="O276" s="24">
        <v>566838.71</v>
      </c>
      <c r="P276" s="26">
        <v>95.03</v>
      </c>
      <c r="Q276" s="24">
        <v>0</v>
      </c>
      <c r="R276" s="24">
        <v>538.66683</v>
      </c>
      <c r="S276" s="13">
        <v>6.7511991699999998E-4</v>
      </c>
      <c r="T276" s="13">
        <f t="shared" si="9"/>
        <v>2.2400127552009617E-3</v>
      </c>
      <c r="U276" s="63">
        <f>+R276/'סכום נכסי הקרן'!$C$42</f>
        <v>8.4990021125187136E-4</v>
      </c>
    </row>
    <row r="277" spans="2:21" ht="13.5" thickBot="1" x14ac:dyDescent="0.25">
      <c r="B277" s="59" t="s">
        <v>791</v>
      </c>
      <c r="C277" s="14" t="s">
        <v>792</v>
      </c>
      <c r="D277" s="14" t="s">
        <v>160</v>
      </c>
      <c r="E277" s="14" t="s">
        <v>227</v>
      </c>
      <c r="F277" s="22">
        <v>1585</v>
      </c>
      <c r="G277" s="14" t="s">
        <v>466</v>
      </c>
      <c r="H277" s="14" t="s">
        <v>431</v>
      </c>
      <c r="I277" s="14" t="s">
        <v>96</v>
      </c>
      <c r="J277" s="55" t="s">
        <v>2460</v>
      </c>
      <c r="K277" s="24">
        <v>2.37</v>
      </c>
      <c r="L277" s="14" t="s">
        <v>49</v>
      </c>
      <c r="M277" s="13">
        <v>2.1499999999999998E-2</v>
      </c>
      <c r="N277" s="13">
        <v>5.1799999999999999E-2</v>
      </c>
      <c r="O277" s="24">
        <v>856058.45</v>
      </c>
      <c r="P277" s="26">
        <v>93.26</v>
      </c>
      <c r="Q277" s="24">
        <v>7.4819000000000004</v>
      </c>
      <c r="R277" s="24">
        <v>805.84200999999996</v>
      </c>
      <c r="S277" s="13">
        <v>8.3072221000000002E-4</v>
      </c>
      <c r="T277" s="13">
        <f t="shared" si="9"/>
        <v>3.3510442458036275E-3</v>
      </c>
      <c r="U277" s="63">
        <f>+R277/'סכום נכסי הקרן'!$C$42</f>
        <v>1.2714450870023547E-3</v>
      </c>
    </row>
    <row r="278" spans="2:21" ht="13.5" thickBot="1" x14ac:dyDescent="0.25">
      <c r="B278" s="59" t="s">
        <v>793</v>
      </c>
      <c r="C278" s="14" t="s">
        <v>794</v>
      </c>
      <c r="D278" s="14" t="s">
        <v>160</v>
      </c>
      <c r="E278" s="14" t="s">
        <v>227</v>
      </c>
      <c r="F278" s="22">
        <v>1382</v>
      </c>
      <c r="G278" s="14" t="s">
        <v>289</v>
      </c>
      <c r="H278" s="14" t="s">
        <v>499</v>
      </c>
      <c r="I278" s="14" t="s">
        <v>96</v>
      </c>
      <c r="J278" s="55" t="s">
        <v>2460</v>
      </c>
      <c r="K278" s="24">
        <v>1.46</v>
      </c>
      <c r="L278" s="14" t="s">
        <v>49</v>
      </c>
      <c r="M278" s="13">
        <v>3.2500000000000001E-2</v>
      </c>
      <c r="N278" s="13">
        <v>5.74E-2</v>
      </c>
      <c r="O278" s="24">
        <v>13930.64</v>
      </c>
      <c r="P278" s="26">
        <v>97.29</v>
      </c>
      <c r="Q278" s="24">
        <v>0</v>
      </c>
      <c r="R278" s="24">
        <v>13.55312</v>
      </c>
      <c r="S278" s="13">
        <v>2.63142717029778E-5</v>
      </c>
      <c r="T278" s="13">
        <f t="shared" si="9"/>
        <v>5.6359812748762084E-5</v>
      </c>
      <c r="U278" s="63">
        <f>+R278/'סכום נכסי הקרן'!$C$42</f>
        <v>2.1383903573795259E-5</v>
      </c>
    </row>
    <row r="279" spans="2:21" ht="13.5" thickBot="1" x14ac:dyDescent="0.25">
      <c r="B279" s="59" t="s">
        <v>795</v>
      </c>
      <c r="C279" s="14" t="s">
        <v>796</v>
      </c>
      <c r="D279" s="14" t="s">
        <v>160</v>
      </c>
      <c r="E279" s="14" t="s">
        <v>227</v>
      </c>
      <c r="F279" s="22">
        <v>1382</v>
      </c>
      <c r="G279" s="14" t="s">
        <v>289</v>
      </c>
      <c r="H279" s="14" t="s">
        <v>499</v>
      </c>
      <c r="I279" s="14" t="s">
        <v>96</v>
      </c>
      <c r="J279" s="55" t="s">
        <v>2460</v>
      </c>
      <c r="K279" s="24">
        <v>2.17</v>
      </c>
      <c r="L279" s="14" t="s">
        <v>49</v>
      </c>
      <c r="M279" s="13">
        <v>5.7000000000000002E-2</v>
      </c>
      <c r="N279" s="13">
        <v>5.6500000000000002E-2</v>
      </c>
      <c r="O279" s="24">
        <v>464589.47</v>
      </c>
      <c r="P279" s="26">
        <v>100.54</v>
      </c>
      <c r="Q279" s="24">
        <v>0</v>
      </c>
      <c r="R279" s="24">
        <v>467.09825000000001</v>
      </c>
      <c r="S279" s="13">
        <v>8.30538684E-4</v>
      </c>
      <c r="T279" s="13">
        <f t="shared" si="9"/>
        <v>1.942399233923588E-3</v>
      </c>
      <c r="U279" s="63">
        <f>+R279/'סכום נכסי הקרן'!$C$42</f>
        <v>7.3698041022941666E-4</v>
      </c>
    </row>
    <row r="280" spans="2:21" ht="13.5" thickBot="1" x14ac:dyDescent="0.25">
      <c r="B280" s="59" t="s">
        <v>797</v>
      </c>
      <c r="C280" s="14" t="s">
        <v>798</v>
      </c>
      <c r="D280" s="14" t="s">
        <v>160</v>
      </c>
      <c r="E280" s="14" t="s">
        <v>227</v>
      </c>
      <c r="F280" s="22">
        <v>1636</v>
      </c>
      <c r="G280" s="14" t="s">
        <v>289</v>
      </c>
      <c r="H280" s="14" t="s">
        <v>499</v>
      </c>
      <c r="I280" s="14" t="s">
        <v>96</v>
      </c>
      <c r="J280" s="55" t="s">
        <v>2460</v>
      </c>
      <c r="K280" s="24">
        <v>1.93</v>
      </c>
      <c r="L280" s="14" t="s">
        <v>49</v>
      </c>
      <c r="M280" s="13">
        <v>2.8000000000000001E-2</v>
      </c>
      <c r="N280" s="13">
        <v>5.4399999999999997E-2</v>
      </c>
      <c r="O280" s="24">
        <v>74956.22</v>
      </c>
      <c r="P280" s="26">
        <v>95.26</v>
      </c>
      <c r="Q280" s="24">
        <v>0</v>
      </c>
      <c r="R280" s="24">
        <v>71.403300000000002</v>
      </c>
      <c r="S280" s="13">
        <v>2.8761380199999998E-4</v>
      </c>
      <c r="T280" s="13">
        <f t="shared" si="9"/>
        <v>2.969262146017805E-4</v>
      </c>
      <c r="U280" s="63">
        <f>+R280/'סכום נכסי הקרן'!$C$42</f>
        <v>1.1265902478918322E-4</v>
      </c>
    </row>
    <row r="281" spans="2:21" ht="13.5" thickBot="1" x14ac:dyDescent="0.25">
      <c r="B281" s="59" t="s">
        <v>799</v>
      </c>
      <c r="C281" s="14" t="s">
        <v>800</v>
      </c>
      <c r="D281" s="14" t="s">
        <v>160</v>
      </c>
      <c r="E281" s="14" t="s">
        <v>227</v>
      </c>
      <c r="F281" s="22">
        <v>1636</v>
      </c>
      <c r="G281" s="14" t="s">
        <v>289</v>
      </c>
      <c r="H281" s="14" t="s">
        <v>499</v>
      </c>
      <c r="I281" s="14" t="s">
        <v>96</v>
      </c>
      <c r="J281" s="55" t="s">
        <v>2460</v>
      </c>
      <c r="K281" s="24">
        <v>3.19</v>
      </c>
      <c r="L281" s="14" t="s">
        <v>49</v>
      </c>
      <c r="M281" s="13">
        <v>5.6500000000000002E-2</v>
      </c>
      <c r="N281" s="13">
        <v>6.0199999999999997E-2</v>
      </c>
      <c r="O281" s="24">
        <v>325800</v>
      </c>
      <c r="P281" s="26">
        <v>100.53</v>
      </c>
      <c r="Q281" s="24">
        <v>0</v>
      </c>
      <c r="R281" s="24">
        <v>327.52674000000002</v>
      </c>
      <c r="S281" s="13">
        <v>7.71558159E-4</v>
      </c>
      <c r="T281" s="13">
        <f t="shared" ref="T281:T344" si="10">+R281/$R$11</f>
        <v>1.3619997267501863E-3</v>
      </c>
      <c r="U281" s="63">
        <f>+R281/'סכום נכסי הקרן'!$C$42</f>
        <v>5.1676663572664525E-4</v>
      </c>
    </row>
    <row r="282" spans="2:21" ht="13.5" thickBot="1" x14ac:dyDescent="0.25">
      <c r="B282" s="59" t="s">
        <v>801</v>
      </c>
      <c r="C282" s="14" t="s">
        <v>802</v>
      </c>
      <c r="D282" s="14" t="s">
        <v>160</v>
      </c>
      <c r="E282" s="14" t="s">
        <v>227</v>
      </c>
      <c r="F282" s="22">
        <v>2063</v>
      </c>
      <c r="G282" s="14" t="s">
        <v>514</v>
      </c>
      <c r="H282" s="14" t="s">
        <v>499</v>
      </c>
      <c r="I282" s="14" t="s">
        <v>96</v>
      </c>
      <c r="J282" s="55" t="s">
        <v>2460</v>
      </c>
      <c r="K282" s="24">
        <v>1.48</v>
      </c>
      <c r="L282" s="14" t="s">
        <v>49</v>
      </c>
      <c r="M282" s="13">
        <v>3.9E-2</v>
      </c>
      <c r="N282" s="13">
        <v>5.2299999999999999E-2</v>
      </c>
      <c r="O282" s="24">
        <v>81500</v>
      </c>
      <c r="P282" s="26">
        <v>99.15</v>
      </c>
      <c r="Q282" s="24">
        <v>0</v>
      </c>
      <c r="R282" s="24">
        <v>80.807249999999996</v>
      </c>
      <c r="S282" s="13">
        <v>8.48286552238188E-5</v>
      </c>
      <c r="T282" s="13">
        <f t="shared" si="10"/>
        <v>3.3603196007579098E-4</v>
      </c>
      <c r="U282" s="63">
        <f>+R282/'סכום נכסי הקרן'!$C$42</f>
        <v>1.2749643197017119E-4</v>
      </c>
    </row>
    <row r="283" spans="2:21" ht="13.5" thickBot="1" x14ac:dyDescent="0.25">
      <c r="B283" s="59" t="s">
        <v>803</v>
      </c>
      <c r="C283" s="14" t="s">
        <v>804</v>
      </c>
      <c r="D283" s="14" t="s">
        <v>160</v>
      </c>
      <c r="E283" s="14" t="s">
        <v>227</v>
      </c>
      <c r="F283" s="22">
        <v>739</v>
      </c>
      <c r="G283" s="14" t="s">
        <v>514</v>
      </c>
      <c r="H283" s="14" t="s">
        <v>499</v>
      </c>
      <c r="I283" s="14" t="s">
        <v>96</v>
      </c>
      <c r="J283" s="55" t="s">
        <v>2460</v>
      </c>
      <c r="K283" s="24">
        <v>3.14</v>
      </c>
      <c r="L283" s="14" t="s">
        <v>49</v>
      </c>
      <c r="M283" s="13">
        <v>0.04</v>
      </c>
      <c r="N283" s="13">
        <v>4.7399999999999998E-2</v>
      </c>
      <c r="O283" s="24">
        <v>50000</v>
      </c>
      <c r="P283" s="26">
        <v>99.77</v>
      </c>
      <c r="Q283" s="24">
        <v>0</v>
      </c>
      <c r="R283" s="24">
        <v>49.884999999999998</v>
      </c>
      <c r="S283" s="13">
        <v>6.4577544443496297E-5</v>
      </c>
      <c r="T283" s="13">
        <f t="shared" si="10"/>
        <v>2.0744369259417729E-4</v>
      </c>
      <c r="U283" s="63">
        <f>+R283/'סכום נכסי הקרן'!$C$42</f>
        <v>7.8707783136191249E-5</v>
      </c>
    </row>
    <row r="284" spans="2:21" ht="13.5" thickBot="1" x14ac:dyDescent="0.25">
      <c r="B284" s="59" t="s">
        <v>805</v>
      </c>
      <c r="C284" s="14" t="s">
        <v>806</v>
      </c>
      <c r="D284" s="14" t="s">
        <v>160</v>
      </c>
      <c r="E284" s="14" t="s">
        <v>227</v>
      </c>
      <c r="F284" s="22">
        <v>1761</v>
      </c>
      <c r="G284" s="14" t="s">
        <v>521</v>
      </c>
      <c r="H284" s="14" t="s">
        <v>499</v>
      </c>
      <c r="I284" s="14" t="s">
        <v>96</v>
      </c>
      <c r="J284" s="55" t="s">
        <v>2460</v>
      </c>
      <c r="K284" s="24">
        <v>1.42</v>
      </c>
      <c r="L284" s="14" t="s">
        <v>49</v>
      </c>
      <c r="M284" s="13">
        <v>4.7500000000000001E-2</v>
      </c>
      <c r="N284" s="13">
        <v>6.93E-2</v>
      </c>
      <c r="O284" s="24">
        <v>617133.32999999996</v>
      </c>
      <c r="P284" s="26">
        <v>98.47</v>
      </c>
      <c r="Q284" s="24">
        <v>0</v>
      </c>
      <c r="R284" s="24">
        <v>607.69119000000001</v>
      </c>
      <c r="S284" s="13">
        <v>7.4505011400000001E-4</v>
      </c>
      <c r="T284" s="13">
        <f t="shared" si="10"/>
        <v>2.5270462946887801E-3</v>
      </c>
      <c r="U284" s="63">
        <f>+R284/'סכום נכסי הקרן'!$C$42</f>
        <v>9.5880578122269208E-4</v>
      </c>
    </row>
    <row r="285" spans="2:21" ht="13.5" thickBot="1" x14ac:dyDescent="0.25">
      <c r="B285" s="59" t="s">
        <v>807</v>
      </c>
      <c r="C285" s="14" t="s">
        <v>808</v>
      </c>
      <c r="D285" s="14" t="s">
        <v>160</v>
      </c>
      <c r="E285" s="14" t="s">
        <v>227</v>
      </c>
      <c r="F285" s="22">
        <v>259</v>
      </c>
      <c r="G285" s="14" t="s">
        <v>300</v>
      </c>
      <c r="H285" s="14" t="s">
        <v>499</v>
      </c>
      <c r="I285" s="14" t="s">
        <v>96</v>
      </c>
      <c r="J285" s="55" t="s">
        <v>2460</v>
      </c>
      <c r="K285" s="24">
        <v>0.5</v>
      </c>
      <c r="L285" s="14" t="s">
        <v>49</v>
      </c>
      <c r="M285" s="13">
        <v>5.8999999999999997E-2</v>
      </c>
      <c r="N285" s="13">
        <v>5.0799999999999998E-2</v>
      </c>
      <c r="O285" s="24">
        <v>80000</v>
      </c>
      <c r="P285" s="26">
        <v>100.45</v>
      </c>
      <c r="Q285" s="24">
        <v>0</v>
      </c>
      <c r="R285" s="24">
        <v>80.36</v>
      </c>
      <c r="S285" s="13">
        <v>3.0403601299999999E-4</v>
      </c>
      <c r="T285" s="13">
        <f t="shared" si="10"/>
        <v>3.3417209856405913E-4</v>
      </c>
      <c r="U285" s="63">
        <f>+R285/'סכום נכסי הקרן'!$C$42</f>
        <v>1.2679076782247828E-4</v>
      </c>
    </row>
    <row r="286" spans="2:21" ht="13.5" thickBot="1" x14ac:dyDescent="0.25">
      <c r="B286" s="59" t="s">
        <v>809</v>
      </c>
      <c r="C286" s="14" t="s">
        <v>810</v>
      </c>
      <c r="D286" s="14" t="s">
        <v>160</v>
      </c>
      <c r="E286" s="14" t="s">
        <v>227</v>
      </c>
      <c r="F286" s="22">
        <v>259</v>
      </c>
      <c r="G286" s="14" t="s">
        <v>300</v>
      </c>
      <c r="H286" s="14" t="s">
        <v>499</v>
      </c>
      <c r="I286" s="14" t="s">
        <v>96</v>
      </c>
      <c r="J286" s="55" t="s">
        <v>2460</v>
      </c>
      <c r="K286" s="24">
        <v>3.77</v>
      </c>
      <c r="L286" s="14" t="s">
        <v>49</v>
      </c>
      <c r="M286" s="13">
        <v>0.05</v>
      </c>
      <c r="N286" s="13">
        <v>5.4300000000000001E-2</v>
      </c>
      <c r="O286" s="24">
        <v>47026.38</v>
      </c>
      <c r="P286" s="26">
        <v>100.01</v>
      </c>
      <c r="Q286" s="24">
        <v>0</v>
      </c>
      <c r="R286" s="24">
        <v>47.031080000000003</v>
      </c>
      <c r="S286" s="13">
        <v>4.5439461866925398E-5</v>
      </c>
      <c r="T286" s="13">
        <f t="shared" si="10"/>
        <v>1.9557584247553695E-4</v>
      </c>
      <c r="U286" s="63">
        <f>+R286/'סכום נכסי הקרן'!$C$42</f>
        <v>7.4204912204086637E-5</v>
      </c>
    </row>
    <row r="287" spans="2:21" ht="13.5" thickBot="1" x14ac:dyDescent="0.25">
      <c r="B287" s="59" t="s">
        <v>811</v>
      </c>
      <c r="C287" s="14" t="s">
        <v>812</v>
      </c>
      <c r="D287" s="14" t="s">
        <v>160</v>
      </c>
      <c r="E287" s="14" t="s">
        <v>227</v>
      </c>
      <c r="F287" s="22">
        <v>1193</v>
      </c>
      <c r="G287" s="14" t="s">
        <v>495</v>
      </c>
      <c r="H287" s="14" t="s">
        <v>496</v>
      </c>
      <c r="I287" s="14" t="s">
        <v>272</v>
      </c>
      <c r="J287" s="55" t="s">
        <v>2460</v>
      </c>
      <c r="K287" s="24">
        <v>1.02</v>
      </c>
      <c r="L287" s="14" t="s">
        <v>49</v>
      </c>
      <c r="M287" s="13">
        <v>4.1700000000000001E-2</v>
      </c>
      <c r="N287" s="13">
        <v>5.1299999999999998E-2</v>
      </c>
      <c r="O287" s="24">
        <v>85937.5</v>
      </c>
      <c r="P287" s="26">
        <v>99.12</v>
      </c>
      <c r="Q287" s="24">
        <v>0</v>
      </c>
      <c r="R287" s="24">
        <v>85.181250000000006</v>
      </c>
      <c r="S287" s="13">
        <v>4.4925502700000002E-4</v>
      </c>
      <c r="T287" s="13">
        <f t="shared" si="10"/>
        <v>3.5422096902451171E-4</v>
      </c>
      <c r="U287" s="63">
        <f>+R287/'סכום נכסי הקרן'!$C$42</f>
        <v>1.3439766166722846E-4</v>
      </c>
    </row>
    <row r="288" spans="2:21" ht="13.5" thickBot="1" x14ac:dyDescent="0.25">
      <c r="B288" s="59" t="s">
        <v>813</v>
      </c>
      <c r="C288" s="14" t="s">
        <v>814</v>
      </c>
      <c r="D288" s="14" t="s">
        <v>160</v>
      </c>
      <c r="E288" s="14" t="s">
        <v>227</v>
      </c>
      <c r="F288" s="22">
        <v>1772</v>
      </c>
      <c r="G288" s="14" t="s">
        <v>332</v>
      </c>
      <c r="H288" s="14" t="s">
        <v>499</v>
      </c>
      <c r="I288" s="14" t="s">
        <v>96</v>
      </c>
      <c r="J288" s="55" t="s">
        <v>2460</v>
      </c>
      <c r="K288" s="24">
        <v>2.34</v>
      </c>
      <c r="L288" s="14" t="s">
        <v>49</v>
      </c>
      <c r="M288" s="13">
        <v>4.3499999999999997E-2</v>
      </c>
      <c r="N288" s="13">
        <v>6.7400000000000002E-2</v>
      </c>
      <c r="O288" s="24">
        <v>519390</v>
      </c>
      <c r="P288" s="26">
        <v>96.61</v>
      </c>
      <c r="Q288" s="24">
        <v>0</v>
      </c>
      <c r="R288" s="24">
        <v>501.78268000000003</v>
      </c>
      <c r="S288" s="13">
        <v>1.0709072160000001E-3</v>
      </c>
      <c r="T288" s="13">
        <f t="shared" si="10"/>
        <v>2.0866322946577619E-3</v>
      </c>
      <c r="U288" s="63">
        <f>+R288/'סכום נכסי הקרן'!$C$42</f>
        <v>7.9170496860653217E-4</v>
      </c>
    </row>
    <row r="289" spans="2:21" ht="13.5" thickBot="1" x14ac:dyDescent="0.25">
      <c r="B289" s="59" t="s">
        <v>815</v>
      </c>
      <c r="C289" s="14" t="s">
        <v>816</v>
      </c>
      <c r="D289" s="14" t="s">
        <v>160</v>
      </c>
      <c r="E289" s="14" t="s">
        <v>227</v>
      </c>
      <c r="F289" s="22">
        <v>576</v>
      </c>
      <c r="G289" s="14" t="s">
        <v>514</v>
      </c>
      <c r="H289" s="14" t="s">
        <v>499</v>
      </c>
      <c r="I289" s="14" t="s">
        <v>96</v>
      </c>
      <c r="J289" s="55" t="s">
        <v>2460</v>
      </c>
      <c r="K289" s="24">
        <v>1.72</v>
      </c>
      <c r="L289" s="14" t="s">
        <v>49</v>
      </c>
      <c r="M289" s="13">
        <v>3.5999999999999997E-2</v>
      </c>
      <c r="N289" s="13">
        <v>4.6899999999999997E-2</v>
      </c>
      <c r="O289" s="24">
        <v>26551.72</v>
      </c>
      <c r="P289" s="26">
        <v>99.16</v>
      </c>
      <c r="Q289" s="24">
        <v>0</v>
      </c>
      <c r="R289" s="24">
        <v>26.328690000000002</v>
      </c>
      <c r="S289" s="13">
        <v>8.7211213683029295E-5</v>
      </c>
      <c r="T289" s="13">
        <f t="shared" si="10"/>
        <v>1.0948623182855348E-4</v>
      </c>
      <c r="U289" s="63">
        <f>+R289/'סכום נכסי הקרן'!$C$42</f>
        <v>4.1541000757342039E-5</v>
      </c>
    </row>
    <row r="290" spans="2:21" ht="13.5" thickBot="1" x14ac:dyDescent="0.25">
      <c r="B290" s="59" t="s">
        <v>817</v>
      </c>
      <c r="C290" s="14" t="s">
        <v>818</v>
      </c>
      <c r="D290" s="14" t="s">
        <v>160</v>
      </c>
      <c r="E290" s="14" t="s">
        <v>227</v>
      </c>
      <c r="F290" s="22">
        <v>576</v>
      </c>
      <c r="G290" s="14" t="s">
        <v>514</v>
      </c>
      <c r="H290" s="14" t="s">
        <v>499</v>
      </c>
      <c r="I290" s="14" t="s">
        <v>96</v>
      </c>
      <c r="J290" s="55" t="s">
        <v>2460</v>
      </c>
      <c r="K290" s="24">
        <v>2.89</v>
      </c>
      <c r="L290" s="14" t="s">
        <v>49</v>
      </c>
      <c r="M290" s="13">
        <v>2.1999999999999999E-2</v>
      </c>
      <c r="N290" s="13">
        <v>4.7E-2</v>
      </c>
      <c r="O290" s="24">
        <v>229333.33</v>
      </c>
      <c r="P290" s="26">
        <v>93.24</v>
      </c>
      <c r="Q290" s="24">
        <v>0</v>
      </c>
      <c r="R290" s="24">
        <v>213.8304</v>
      </c>
      <c r="S290" s="13">
        <v>1.98385233E-4</v>
      </c>
      <c r="T290" s="13">
        <f t="shared" si="10"/>
        <v>8.8920051648571654E-4</v>
      </c>
      <c r="U290" s="63">
        <f>+R290/'סכום נכסי הקרן'!$C$42</f>
        <v>3.3737830512428645E-4</v>
      </c>
    </row>
    <row r="291" spans="2:21" ht="13.5" thickBot="1" x14ac:dyDescent="0.25">
      <c r="B291" s="59" t="s">
        <v>819</v>
      </c>
      <c r="C291" s="14" t="s">
        <v>820</v>
      </c>
      <c r="D291" s="14" t="s">
        <v>160</v>
      </c>
      <c r="E291" s="14" t="s">
        <v>227</v>
      </c>
      <c r="F291" s="22">
        <v>573</v>
      </c>
      <c r="G291" s="14" t="s">
        <v>495</v>
      </c>
      <c r="H291" s="14" t="s">
        <v>499</v>
      </c>
      <c r="I291" s="14" t="s">
        <v>96</v>
      </c>
      <c r="J291" s="55" t="s">
        <v>2460</v>
      </c>
      <c r="K291" s="24">
        <v>3.57</v>
      </c>
      <c r="L291" s="14" t="s">
        <v>49</v>
      </c>
      <c r="M291" s="13">
        <v>0.05</v>
      </c>
      <c r="N291" s="13">
        <v>5.3999999999999999E-2</v>
      </c>
      <c r="O291" s="24">
        <v>1000000</v>
      </c>
      <c r="P291" s="26">
        <v>98.87</v>
      </c>
      <c r="Q291" s="24">
        <v>0</v>
      </c>
      <c r="R291" s="24">
        <v>988.7</v>
      </c>
      <c r="S291" s="13">
        <v>3.3860427309999998E-3</v>
      </c>
      <c r="T291" s="13">
        <f t="shared" si="10"/>
        <v>4.1114479075446148E-3</v>
      </c>
      <c r="U291" s="63">
        <f>+R291/'סכום נכסי הקרן'!$C$42</f>
        <v>1.5599556016187691E-3</v>
      </c>
    </row>
    <row r="292" spans="2:21" ht="13.5" thickBot="1" x14ac:dyDescent="0.25">
      <c r="B292" s="59" t="s">
        <v>821</v>
      </c>
      <c r="C292" s="14" t="s">
        <v>822</v>
      </c>
      <c r="D292" s="14" t="s">
        <v>160</v>
      </c>
      <c r="E292" s="14" t="s">
        <v>227</v>
      </c>
      <c r="F292" s="22">
        <v>1630</v>
      </c>
      <c r="G292" s="14" t="s">
        <v>332</v>
      </c>
      <c r="H292" s="14" t="s">
        <v>499</v>
      </c>
      <c r="I292" s="14" t="s">
        <v>96</v>
      </c>
      <c r="J292" s="55" t="s">
        <v>2460</v>
      </c>
      <c r="K292" s="24">
        <v>1.86</v>
      </c>
      <c r="L292" s="14" t="s">
        <v>49</v>
      </c>
      <c r="M292" s="13">
        <v>3.95E-2</v>
      </c>
      <c r="N292" s="13">
        <v>6.13E-2</v>
      </c>
      <c r="O292" s="24">
        <v>15000</v>
      </c>
      <c r="P292" s="26">
        <v>96.6</v>
      </c>
      <c r="Q292" s="24">
        <v>0</v>
      </c>
      <c r="R292" s="24">
        <v>14.49</v>
      </c>
      <c r="S292" s="13">
        <v>4.7787526411926902E-5</v>
      </c>
      <c r="T292" s="13">
        <f t="shared" si="10"/>
        <v>6.0255770385679652E-5</v>
      </c>
      <c r="U292" s="63">
        <f>+R292/'סכום נכסי הקרן'!$C$42</f>
        <v>2.2862098379140249E-5</v>
      </c>
    </row>
    <row r="293" spans="2:21" ht="13.5" thickBot="1" x14ac:dyDescent="0.25">
      <c r="B293" s="59" t="s">
        <v>823</v>
      </c>
      <c r="C293" s="14" t="s">
        <v>824</v>
      </c>
      <c r="D293" s="14" t="s">
        <v>160</v>
      </c>
      <c r="E293" s="14" t="s">
        <v>227</v>
      </c>
      <c r="F293" s="22">
        <v>1597</v>
      </c>
      <c r="G293" s="14" t="s">
        <v>361</v>
      </c>
      <c r="H293" s="14" t="s">
        <v>496</v>
      </c>
      <c r="I293" s="14" t="s">
        <v>272</v>
      </c>
      <c r="J293" s="55" t="s">
        <v>2460</v>
      </c>
      <c r="K293" s="24">
        <v>3.93</v>
      </c>
      <c r="L293" s="14" t="s">
        <v>49</v>
      </c>
      <c r="M293" s="13">
        <v>3.2599999999999997E-2</v>
      </c>
      <c r="N293" s="13">
        <v>4.7699999999999999E-2</v>
      </c>
      <c r="O293" s="24">
        <v>840450</v>
      </c>
      <c r="P293" s="26">
        <v>96.74</v>
      </c>
      <c r="Q293" s="24">
        <v>0</v>
      </c>
      <c r="R293" s="24">
        <v>813.05133000000001</v>
      </c>
      <c r="S293" s="13">
        <v>8.5263327599999997E-4</v>
      </c>
      <c r="T293" s="13">
        <f t="shared" si="10"/>
        <v>3.3810237579193548E-3</v>
      </c>
      <c r="U293" s="63">
        <f>+R293/'סכום נכסי הקרן'!$C$42</f>
        <v>1.2828198408385662E-3</v>
      </c>
    </row>
    <row r="294" spans="2:21" ht="13.5" thickBot="1" x14ac:dyDescent="0.25">
      <c r="B294" s="59" t="s">
        <v>825</v>
      </c>
      <c r="C294" s="14" t="s">
        <v>826</v>
      </c>
      <c r="D294" s="14" t="s">
        <v>160</v>
      </c>
      <c r="E294" s="14" t="s">
        <v>227</v>
      </c>
      <c r="F294" s="22">
        <v>238</v>
      </c>
      <c r="G294" s="14" t="s">
        <v>289</v>
      </c>
      <c r="H294" s="14" t="s">
        <v>499</v>
      </c>
      <c r="I294" s="14" t="s">
        <v>96</v>
      </c>
      <c r="J294" s="55" t="s">
        <v>2460</v>
      </c>
      <c r="K294" s="24">
        <v>2.61</v>
      </c>
      <c r="L294" s="14" t="s">
        <v>49</v>
      </c>
      <c r="M294" s="13">
        <v>2.3900000000000001E-2</v>
      </c>
      <c r="N294" s="13">
        <v>4.6600000000000003E-2</v>
      </c>
      <c r="O294" s="24">
        <v>41666.68</v>
      </c>
      <c r="P294" s="26">
        <v>94.44</v>
      </c>
      <c r="Q294" s="24">
        <v>0</v>
      </c>
      <c r="R294" s="24">
        <v>39.350009999999997</v>
      </c>
      <c r="S294" s="13">
        <v>2.24100881E-4</v>
      </c>
      <c r="T294" s="13">
        <f t="shared" si="10"/>
        <v>1.636345871107107E-4</v>
      </c>
      <c r="U294" s="63">
        <f>+R294/'סכום נכסי הקרן'!$C$42</f>
        <v>6.2085838498285195E-5</v>
      </c>
    </row>
    <row r="295" spans="2:21" ht="13.5" thickBot="1" x14ac:dyDescent="0.25">
      <c r="B295" s="59" t="s">
        <v>827</v>
      </c>
      <c r="C295" s="14" t="s">
        <v>828</v>
      </c>
      <c r="D295" s="14" t="s">
        <v>160</v>
      </c>
      <c r="E295" s="14" t="s">
        <v>227</v>
      </c>
      <c r="F295" s="22">
        <v>1654</v>
      </c>
      <c r="G295" s="14" t="s">
        <v>332</v>
      </c>
      <c r="H295" s="14" t="s">
        <v>499</v>
      </c>
      <c r="I295" s="14" t="s">
        <v>96</v>
      </c>
      <c r="J295" s="55" t="s">
        <v>2460</v>
      </c>
      <c r="K295" s="24">
        <v>2.19</v>
      </c>
      <c r="L295" s="14" t="s">
        <v>49</v>
      </c>
      <c r="M295" s="13">
        <v>5.7000000000000002E-2</v>
      </c>
      <c r="N295" s="13">
        <v>6.6199999999999995E-2</v>
      </c>
      <c r="O295" s="24">
        <v>112340.43</v>
      </c>
      <c r="P295" s="26">
        <v>100.63</v>
      </c>
      <c r="Q295" s="24">
        <v>0</v>
      </c>
      <c r="R295" s="24">
        <v>113.04817</v>
      </c>
      <c r="S295" s="13">
        <v>5.0951088800000005E-4</v>
      </c>
      <c r="T295" s="13">
        <f t="shared" si="10"/>
        <v>4.7010383533756234E-4</v>
      </c>
      <c r="U295" s="63">
        <f>+R295/'סכום נכסי הקרן'!$C$42</f>
        <v>1.7836565797941831E-4</v>
      </c>
    </row>
    <row r="296" spans="2:21" ht="13.5" thickBot="1" x14ac:dyDescent="0.25">
      <c r="B296" s="59" t="s">
        <v>829</v>
      </c>
      <c r="C296" s="14" t="s">
        <v>830</v>
      </c>
      <c r="D296" s="14" t="s">
        <v>160</v>
      </c>
      <c r="E296" s="14" t="s">
        <v>227</v>
      </c>
      <c r="F296" s="22">
        <v>2066</v>
      </c>
      <c r="G296" s="14" t="s">
        <v>436</v>
      </c>
      <c r="H296" s="14" t="s">
        <v>499</v>
      </c>
      <c r="I296" s="14" t="s">
        <v>96</v>
      </c>
      <c r="J296" s="55" t="s">
        <v>2460</v>
      </c>
      <c r="K296" s="24">
        <v>1.55</v>
      </c>
      <c r="L296" s="14" t="s">
        <v>49</v>
      </c>
      <c r="M296" s="13">
        <v>3.5499999999999997E-2</v>
      </c>
      <c r="N296" s="13">
        <v>4.8899999999999999E-2</v>
      </c>
      <c r="O296" s="24">
        <v>67142.86</v>
      </c>
      <c r="P296" s="26">
        <v>98.03</v>
      </c>
      <c r="Q296" s="24">
        <v>1.1917899999999999</v>
      </c>
      <c r="R296" s="24">
        <v>67.011939999999996</v>
      </c>
      <c r="S296" s="13">
        <v>1.71787343E-4</v>
      </c>
      <c r="T296" s="13">
        <f t="shared" si="10"/>
        <v>2.7866501516486827E-4</v>
      </c>
      <c r="U296" s="63">
        <f>+R296/'סכום נכסי הקרן'!$C$42</f>
        <v>1.0573040475203888E-4</v>
      </c>
    </row>
    <row r="297" spans="2:21" ht="13.5" thickBot="1" x14ac:dyDescent="0.25">
      <c r="B297" s="59" t="s">
        <v>831</v>
      </c>
      <c r="C297" s="14" t="s">
        <v>832</v>
      </c>
      <c r="D297" s="14" t="s">
        <v>160</v>
      </c>
      <c r="E297" s="14" t="s">
        <v>227</v>
      </c>
      <c r="F297" s="22">
        <v>1628</v>
      </c>
      <c r="G297" s="14" t="s">
        <v>332</v>
      </c>
      <c r="H297" s="14" t="s">
        <v>499</v>
      </c>
      <c r="I297" s="14" t="s">
        <v>96</v>
      </c>
      <c r="J297" s="55" t="s">
        <v>2460</v>
      </c>
      <c r="K297" s="24">
        <v>0.9</v>
      </c>
      <c r="L297" s="14" t="s">
        <v>49</v>
      </c>
      <c r="M297" s="13">
        <v>3.9E-2</v>
      </c>
      <c r="N297" s="13">
        <v>6.13E-2</v>
      </c>
      <c r="O297" s="24">
        <v>371255.1</v>
      </c>
      <c r="P297" s="26">
        <v>98.47</v>
      </c>
      <c r="Q297" s="24">
        <v>0</v>
      </c>
      <c r="R297" s="24">
        <v>365.57490000000001</v>
      </c>
      <c r="S297" s="13">
        <v>9.3837400199999995E-4</v>
      </c>
      <c r="T297" s="13">
        <f t="shared" si="10"/>
        <v>1.5202206510122704E-3</v>
      </c>
      <c r="U297" s="63">
        <f>+R297/'סכום נכסי הקרן'!$C$42</f>
        <v>5.7679843538608407E-4</v>
      </c>
    </row>
    <row r="298" spans="2:21" ht="13.5" thickBot="1" x14ac:dyDescent="0.25">
      <c r="B298" s="59" t="s">
        <v>833</v>
      </c>
      <c r="C298" s="14" t="s">
        <v>834</v>
      </c>
      <c r="D298" s="14" t="s">
        <v>160</v>
      </c>
      <c r="E298" s="14" t="s">
        <v>227</v>
      </c>
      <c r="F298" s="22">
        <v>1363</v>
      </c>
      <c r="G298" s="14" t="s">
        <v>300</v>
      </c>
      <c r="H298" s="14" t="s">
        <v>499</v>
      </c>
      <c r="I298" s="14" t="s">
        <v>96</v>
      </c>
      <c r="J298" s="55" t="s">
        <v>2460</v>
      </c>
      <c r="K298" s="24">
        <v>4.51</v>
      </c>
      <c r="L298" s="14" t="s">
        <v>49</v>
      </c>
      <c r="M298" s="13">
        <v>2.4299999999999999E-2</v>
      </c>
      <c r="N298" s="13">
        <v>4.9099999999999998E-2</v>
      </c>
      <c r="O298" s="24">
        <v>581000</v>
      </c>
      <c r="P298" s="26">
        <v>89.9</v>
      </c>
      <c r="Q298" s="24">
        <v>0</v>
      </c>
      <c r="R298" s="24">
        <v>522.31899999999996</v>
      </c>
      <c r="S298" s="13">
        <v>3.9669127999999998E-4</v>
      </c>
      <c r="T298" s="13">
        <f t="shared" si="10"/>
        <v>2.1720313134629267E-3</v>
      </c>
      <c r="U298" s="63">
        <f>+R298/'סכום נכסי הקרן'!$C$42</f>
        <v>8.2410685737019699E-4</v>
      </c>
    </row>
    <row r="299" spans="2:21" ht="13.5" thickBot="1" x14ac:dyDescent="0.25">
      <c r="B299" s="59" t="s">
        <v>835</v>
      </c>
      <c r="C299" s="14" t="s">
        <v>836</v>
      </c>
      <c r="D299" s="14" t="s">
        <v>160</v>
      </c>
      <c r="E299" s="14" t="s">
        <v>227</v>
      </c>
      <c r="F299" s="22">
        <v>2095</v>
      </c>
      <c r="G299" s="14" t="s">
        <v>436</v>
      </c>
      <c r="H299" s="14" t="s">
        <v>499</v>
      </c>
      <c r="I299" s="14" t="s">
        <v>96</v>
      </c>
      <c r="J299" s="55" t="s">
        <v>2460</v>
      </c>
      <c r="K299" s="24">
        <v>0.48</v>
      </c>
      <c r="L299" s="14" t="s">
        <v>49</v>
      </c>
      <c r="M299" s="13">
        <v>2.1600000000000001E-2</v>
      </c>
      <c r="N299" s="13">
        <v>5.0700000000000002E-2</v>
      </c>
      <c r="O299" s="24">
        <v>250000.1</v>
      </c>
      <c r="P299" s="26">
        <v>98.7</v>
      </c>
      <c r="Q299" s="24">
        <v>0</v>
      </c>
      <c r="R299" s="24">
        <v>246.7501</v>
      </c>
      <c r="S299" s="13">
        <v>1.9546290430000001E-3</v>
      </c>
      <c r="T299" s="13">
        <f t="shared" si="10"/>
        <v>1.0260950564695301E-3</v>
      </c>
      <c r="U299" s="63">
        <f>+R299/'סכום נכסי הקרן'!$C$42</f>
        <v>3.8931849974207692E-4</v>
      </c>
    </row>
    <row r="300" spans="2:21" ht="13.5" thickBot="1" x14ac:dyDescent="0.25">
      <c r="B300" s="59" t="s">
        <v>837</v>
      </c>
      <c r="C300" s="14" t="s">
        <v>838</v>
      </c>
      <c r="D300" s="14" t="s">
        <v>160</v>
      </c>
      <c r="E300" s="14" t="s">
        <v>227</v>
      </c>
      <c r="F300" s="22">
        <v>2095</v>
      </c>
      <c r="G300" s="14" t="s">
        <v>436</v>
      </c>
      <c r="H300" s="14" t="s">
        <v>499</v>
      </c>
      <c r="I300" s="14" t="s">
        <v>96</v>
      </c>
      <c r="J300" s="55" t="s">
        <v>2460</v>
      </c>
      <c r="K300" s="24">
        <v>2.4500000000000002</v>
      </c>
      <c r="L300" s="14" t="s">
        <v>49</v>
      </c>
      <c r="M300" s="13">
        <v>0.04</v>
      </c>
      <c r="N300" s="13">
        <v>4.5999999999999999E-2</v>
      </c>
      <c r="O300" s="24">
        <v>1644444.44</v>
      </c>
      <c r="P300" s="26">
        <v>100.63</v>
      </c>
      <c r="Q300" s="24">
        <v>0</v>
      </c>
      <c r="R300" s="24">
        <v>1654.8044400000001</v>
      </c>
      <c r="S300" s="13">
        <v>2.4159284890000001E-3</v>
      </c>
      <c r="T300" s="13">
        <f t="shared" si="10"/>
        <v>6.8814020959174051E-3</v>
      </c>
      <c r="U300" s="63">
        <f>+R300/'סכום נכסי הקרן'!$C$42</f>
        <v>2.6109249072131186E-3</v>
      </c>
    </row>
    <row r="301" spans="2:21" ht="13.5" thickBot="1" x14ac:dyDescent="0.25">
      <c r="B301" s="59" t="s">
        <v>839</v>
      </c>
      <c r="C301" s="14" t="s">
        <v>840</v>
      </c>
      <c r="D301" s="14" t="s">
        <v>160</v>
      </c>
      <c r="E301" s="14" t="s">
        <v>227</v>
      </c>
      <c r="F301" s="22">
        <v>2095</v>
      </c>
      <c r="G301" s="14" t="s">
        <v>436</v>
      </c>
      <c r="H301" s="14" t="s">
        <v>499</v>
      </c>
      <c r="I301" s="14" t="s">
        <v>96</v>
      </c>
      <c r="J301" s="55" t="s">
        <v>2460</v>
      </c>
      <c r="K301" s="24">
        <v>4.1500000000000004</v>
      </c>
      <c r="L301" s="14" t="s">
        <v>49</v>
      </c>
      <c r="M301" s="13">
        <v>2.0799999999999999E-2</v>
      </c>
      <c r="N301" s="13">
        <v>4.8500000000000001E-2</v>
      </c>
      <c r="O301" s="24">
        <v>117000</v>
      </c>
      <c r="P301" s="26">
        <v>90.31</v>
      </c>
      <c r="Q301" s="24">
        <v>0</v>
      </c>
      <c r="R301" s="24">
        <v>105.6627</v>
      </c>
      <c r="S301" s="13">
        <v>5.8969693599999996E-4</v>
      </c>
      <c r="T301" s="13">
        <f t="shared" si="10"/>
        <v>4.3939181432235702E-4</v>
      </c>
      <c r="U301" s="63">
        <f>+R301/'סכום נכסי הקרן'!$C$42</f>
        <v>1.667129773916896E-4</v>
      </c>
    </row>
    <row r="302" spans="2:21" ht="13.5" thickBot="1" x14ac:dyDescent="0.25">
      <c r="B302" s="59" t="s">
        <v>841</v>
      </c>
      <c r="C302" s="14" t="s">
        <v>842</v>
      </c>
      <c r="D302" s="14" t="s">
        <v>160</v>
      </c>
      <c r="E302" s="14" t="s">
        <v>227</v>
      </c>
      <c r="F302" s="22">
        <v>1633</v>
      </c>
      <c r="G302" s="14" t="s">
        <v>843</v>
      </c>
      <c r="H302" s="14" t="s">
        <v>499</v>
      </c>
      <c r="I302" s="14" t="s">
        <v>96</v>
      </c>
      <c r="J302" s="55" t="s">
        <v>2460</v>
      </c>
      <c r="K302" s="24">
        <v>3.26</v>
      </c>
      <c r="L302" s="14" t="s">
        <v>49</v>
      </c>
      <c r="M302" s="13">
        <v>2.6200000000000001E-2</v>
      </c>
      <c r="N302" s="13">
        <v>4.8899999999999999E-2</v>
      </c>
      <c r="O302" s="24">
        <v>300000</v>
      </c>
      <c r="P302" s="26">
        <v>93.06</v>
      </c>
      <c r="Q302" s="24">
        <v>3.93</v>
      </c>
      <c r="R302" s="24">
        <v>283.11</v>
      </c>
      <c r="S302" s="13">
        <v>5.9919310299999995E-4</v>
      </c>
      <c r="T302" s="13">
        <f t="shared" si="10"/>
        <v>1.1772954557549872E-3</v>
      </c>
      <c r="U302" s="63">
        <f>+R302/'סכום נכסי הקרן'!$C$42</f>
        <v>4.4668658882804666E-4</v>
      </c>
    </row>
    <row r="303" spans="2:21" ht="13.5" thickBot="1" x14ac:dyDescent="0.25">
      <c r="B303" s="59" t="s">
        <v>844</v>
      </c>
      <c r="C303" s="14" t="s">
        <v>845</v>
      </c>
      <c r="D303" s="14" t="s">
        <v>160</v>
      </c>
      <c r="E303" s="14" t="s">
        <v>227</v>
      </c>
      <c r="F303" s="22">
        <v>1633</v>
      </c>
      <c r="G303" s="14" t="s">
        <v>843</v>
      </c>
      <c r="H303" s="14" t="s">
        <v>499</v>
      </c>
      <c r="I303" s="14" t="s">
        <v>96</v>
      </c>
      <c r="J303" s="55" t="s">
        <v>2460</v>
      </c>
      <c r="K303" s="24">
        <v>6.24</v>
      </c>
      <c r="L303" s="14" t="s">
        <v>49</v>
      </c>
      <c r="M303" s="13">
        <v>2.3400000000000001E-2</v>
      </c>
      <c r="N303" s="13">
        <v>5.2499999999999998E-2</v>
      </c>
      <c r="O303" s="24">
        <v>61600</v>
      </c>
      <c r="P303" s="26">
        <v>83.69</v>
      </c>
      <c r="Q303" s="24">
        <v>0</v>
      </c>
      <c r="R303" s="24">
        <v>51.553040000000003</v>
      </c>
      <c r="S303" s="13">
        <v>6.2485207058336306E-5</v>
      </c>
      <c r="T303" s="13">
        <f t="shared" si="10"/>
        <v>2.1438013394918968E-4</v>
      </c>
      <c r="U303" s="63">
        <f>+R303/'סכום נכסי הקרן'!$C$42</f>
        <v>8.1339590905711001E-5</v>
      </c>
    </row>
    <row r="304" spans="2:21" ht="13.5" thickBot="1" x14ac:dyDescent="0.25">
      <c r="B304" s="59" t="s">
        <v>846</v>
      </c>
      <c r="C304" s="14" t="s">
        <v>847</v>
      </c>
      <c r="D304" s="14" t="s">
        <v>160</v>
      </c>
      <c r="E304" s="14" t="s">
        <v>227</v>
      </c>
      <c r="F304" s="22">
        <v>715</v>
      </c>
      <c r="G304" s="14" t="s">
        <v>495</v>
      </c>
      <c r="H304" s="14" t="s">
        <v>539</v>
      </c>
      <c r="I304" s="14" t="s">
        <v>272</v>
      </c>
      <c r="J304" s="55" t="s">
        <v>2460</v>
      </c>
      <c r="K304" s="24">
        <v>2.09</v>
      </c>
      <c r="L304" s="14" t="s">
        <v>49</v>
      </c>
      <c r="M304" s="13">
        <v>2.9499999999999998E-2</v>
      </c>
      <c r="N304" s="13">
        <v>5.3499999999999999E-2</v>
      </c>
      <c r="O304" s="24">
        <v>391891.89</v>
      </c>
      <c r="P304" s="26">
        <v>95.31</v>
      </c>
      <c r="Q304" s="24">
        <v>0</v>
      </c>
      <c r="R304" s="24">
        <v>373.51215999999999</v>
      </c>
      <c r="S304" s="13">
        <v>1.266196548E-3</v>
      </c>
      <c r="T304" s="13">
        <f t="shared" si="10"/>
        <v>1.5532272566748957E-3</v>
      </c>
      <c r="U304" s="63">
        <f>+R304/'סכום נכסי הקרן'!$C$42</f>
        <v>5.8932172172016374E-4</v>
      </c>
    </row>
    <row r="305" spans="2:21" ht="13.5" thickBot="1" x14ac:dyDescent="0.25">
      <c r="B305" s="59" t="s">
        <v>848</v>
      </c>
      <c r="C305" s="14" t="s">
        <v>849</v>
      </c>
      <c r="D305" s="14" t="s">
        <v>160</v>
      </c>
      <c r="E305" s="14" t="s">
        <v>227</v>
      </c>
      <c r="F305" s="22">
        <v>715</v>
      </c>
      <c r="G305" s="14" t="s">
        <v>495</v>
      </c>
      <c r="H305" s="14" t="s">
        <v>539</v>
      </c>
      <c r="I305" s="14" t="s">
        <v>272</v>
      </c>
      <c r="J305" s="55" t="s">
        <v>2460</v>
      </c>
      <c r="K305" s="24">
        <v>2.97</v>
      </c>
      <c r="L305" s="14" t="s">
        <v>49</v>
      </c>
      <c r="M305" s="13">
        <v>2.5499999999999998E-2</v>
      </c>
      <c r="N305" s="13">
        <v>5.5300000000000002E-2</v>
      </c>
      <c r="O305" s="24">
        <v>130000</v>
      </c>
      <c r="P305" s="26">
        <v>91.82</v>
      </c>
      <c r="Q305" s="24">
        <v>0</v>
      </c>
      <c r="R305" s="24">
        <v>119.366</v>
      </c>
      <c r="S305" s="13">
        <v>2.23256452E-4</v>
      </c>
      <c r="T305" s="13">
        <f t="shared" si="10"/>
        <v>4.963761413289881E-4</v>
      </c>
      <c r="U305" s="63">
        <f>+R305/'סכום נכסי הקרן'!$C$42</f>
        <v>1.8833383265179124E-4</v>
      </c>
    </row>
    <row r="306" spans="2:21" ht="13.5" thickBot="1" x14ac:dyDescent="0.25">
      <c r="B306" s="59" t="s">
        <v>850</v>
      </c>
      <c r="C306" s="14" t="s">
        <v>851</v>
      </c>
      <c r="D306" s="14" t="s">
        <v>160</v>
      </c>
      <c r="E306" s="14" t="s">
        <v>227</v>
      </c>
      <c r="F306" s="22">
        <v>720</v>
      </c>
      <c r="G306" s="14" t="s">
        <v>635</v>
      </c>
      <c r="H306" s="14" t="s">
        <v>539</v>
      </c>
      <c r="I306" s="14" t="s">
        <v>272</v>
      </c>
      <c r="J306" s="55" t="s">
        <v>2460</v>
      </c>
      <c r="K306" s="24">
        <v>4.45</v>
      </c>
      <c r="L306" s="14" t="s">
        <v>49</v>
      </c>
      <c r="M306" s="13">
        <v>1.4999999999999999E-2</v>
      </c>
      <c r="N306" s="13">
        <v>5.33E-2</v>
      </c>
      <c r="O306" s="24">
        <v>300000</v>
      </c>
      <c r="P306" s="26">
        <v>85.17</v>
      </c>
      <c r="Q306" s="24">
        <v>0</v>
      </c>
      <c r="R306" s="24">
        <v>255.51</v>
      </c>
      <c r="S306" s="13">
        <v>7.7726248099999995E-4</v>
      </c>
      <c r="T306" s="13">
        <f t="shared" si="10"/>
        <v>1.0625225597822642E-3</v>
      </c>
      <c r="U306" s="63">
        <f>+R306/'סכום נכסי הקרן'!$C$42</f>
        <v>4.0313973477254137E-4</v>
      </c>
    </row>
    <row r="307" spans="2:21" ht="13.5" thickBot="1" x14ac:dyDescent="0.25">
      <c r="B307" s="59" t="s">
        <v>852</v>
      </c>
      <c r="C307" s="14" t="s">
        <v>853</v>
      </c>
      <c r="D307" s="14" t="s">
        <v>160</v>
      </c>
      <c r="E307" s="14" t="s">
        <v>227</v>
      </c>
      <c r="F307" s="22">
        <v>720</v>
      </c>
      <c r="G307" s="14" t="s">
        <v>635</v>
      </c>
      <c r="H307" s="14" t="s">
        <v>539</v>
      </c>
      <c r="I307" s="14" t="s">
        <v>272</v>
      </c>
      <c r="J307" s="55" t="s">
        <v>2460</v>
      </c>
      <c r="K307" s="24">
        <v>2.21</v>
      </c>
      <c r="L307" s="14" t="s">
        <v>49</v>
      </c>
      <c r="M307" s="13">
        <v>3.4500000000000003E-2</v>
      </c>
      <c r="N307" s="13">
        <v>5.04E-2</v>
      </c>
      <c r="O307" s="24">
        <v>965000</v>
      </c>
      <c r="P307" s="26">
        <v>97.85</v>
      </c>
      <c r="Q307" s="24">
        <v>0</v>
      </c>
      <c r="R307" s="24">
        <v>944.25250000000005</v>
      </c>
      <c r="S307" s="13">
        <v>1.324783258E-3</v>
      </c>
      <c r="T307" s="13">
        <f t="shared" si="10"/>
        <v>3.9266157229885419E-3</v>
      </c>
      <c r="U307" s="63">
        <f>+R307/'סכום נכסי הקרן'!$C$42</f>
        <v>1.4898270220668826E-3</v>
      </c>
    </row>
    <row r="308" spans="2:21" ht="13.5" thickBot="1" x14ac:dyDescent="0.25">
      <c r="B308" s="59" t="s">
        <v>854</v>
      </c>
      <c r="C308" s="14" t="s">
        <v>855</v>
      </c>
      <c r="D308" s="14" t="s">
        <v>160</v>
      </c>
      <c r="E308" s="14" t="s">
        <v>227</v>
      </c>
      <c r="F308" s="22">
        <v>720</v>
      </c>
      <c r="G308" s="14" t="s">
        <v>635</v>
      </c>
      <c r="H308" s="14" t="s">
        <v>539</v>
      </c>
      <c r="I308" s="14" t="s">
        <v>272</v>
      </c>
      <c r="J308" s="55" t="s">
        <v>2460</v>
      </c>
      <c r="K308" s="24">
        <v>4.58</v>
      </c>
      <c r="L308" s="14" t="s">
        <v>49</v>
      </c>
      <c r="M308" s="13">
        <v>7.4999999999999997E-3</v>
      </c>
      <c r="N308" s="13">
        <v>5.4100000000000002E-2</v>
      </c>
      <c r="O308" s="24">
        <v>1171000</v>
      </c>
      <c r="P308" s="26">
        <v>81.5</v>
      </c>
      <c r="Q308" s="24">
        <v>0</v>
      </c>
      <c r="R308" s="24">
        <v>954.36500000000001</v>
      </c>
      <c r="S308" s="13">
        <v>2.2031884210000001E-3</v>
      </c>
      <c r="T308" s="13">
        <f t="shared" si="10"/>
        <v>3.9686679298915912E-3</v>
      </c>
      <c r="U308" s="63">
        <f>+R308/'סכום נכסי הקרן'!$C$42</f>
        <v>1.5057823685029803E-3</v>
      </c>
    </row>
    <row r="309" spans="2:21" ht="13.5" thickBot="1" x14ac:dyDescent="0.25">
      <c r="B309" s="59" t="s">
        <v>856</v>
      </c>
      <c r="C309" s="14" t="s">
        <v>857</v>
      </c>
      <c r="D309" s="14" t="s">
        <v>160</v>
      </c>
      <c r="E309" s="14" t="s">
        <v>227</v>
      </c>
      <c r="F309" s="22">
        <v>1581</v>
      </c>
      <c r="G309" s="14" t="s">
        <v>635</v>
      </c>
      <c r="H309" s="14" t="s">
        <v>557</v>
      </c>
      <c r="I309" s="14" t="s">
        <v>96</v>
      </c>
      <c r="J309" s="55" t="s">
        <v>2460</v>
      </c>
      <c r="K309" s="24">
        <v>3.56</v>
      </c>
      <c r="L309" s="14" t="s">
        <v>49</v>
      </c>
      <c r="M309" s="13">
        <v>2.5000000000000001E-3</v>
      </c>
      <c r="N309" s="13">
        <v>5.16E-2</v>
      </c>
      <c r="O309" s="24">
        <v>102006</v>
      </c>
      <c r="P309" s="26">
        <v>84.4</v>
      </c>
      <c r="Q309" s="24">
        <v>0</v>
      </c>
      <c r="R309" s="24">
        <v>86.093059999999994</v>
      </c>
      <c r="S309" s="13">
        <v>1.80031132E-4</v>
      </c>
      <c r="T309" s="13">
        <f t="shared" si="10"/>
        <v>3.58012674614254E-4</v>
      </c>
      <c r="U309" s="63">
        <f>+R309/'סכום נכסי הקרן'!$C$42</f>
        <v>1.3583630141347303E-4</v>
      </c>
    </row>
    <row r="310" spans="2:21" ht="13.5" thickBot="1" x14ac:dyDescent="0.25">
      <c r="B310" s="59" t="s">
        <v>858</v>
      </c>
      <c r="C310" s="14" t="s">
        <v>859</v>
      </c>
      <c r="D310" s="14" t="s">
        <v>160</v>
      </c>
      <c r="E310" s="14" t="s">
        <v>227</v>
      </c>
      <c r="F310" s="22">
        <v>1172</v>
      </c>
      <c r="G310" s="14" t="s">
        <v>332</v>
      </c>
      <c r="H310" s="14" t="s">
        <v>539</v>
      </c>
      <c r="I310" s="14" t="s">
        <v>272</v>
      </c>
      <c r="J310" s="55" t="s">
        <v>2460</v>
      </c>
      <c r="K310" s="24">
        <v>3</v>
      </c>
      <c r="L310" s="14" t="s">
        <v>49</v>
      </c>
      <c r="M310" s="13">
        <v>3.2500000000000001E-2</v>
      </c>
      <c r="N310" s="13">
        <v>5.6599999999999998E-2</v>
      </c>
      <c r="O310" s="24">
        <v>50000</v>
      </c>
      <c r="P310" s="26">
        <v>94.06</v>
      </c>
      <c r="Q310" s="24">
        <v>0</v>
      </c>
      <c r="R310" s="24">
        <v>47.03</v>
      </c>
      <c r="S310" s="13">
        <v>1.4566345300000001E-4</v>
      </c>
      <c r="T310" s="13">
        <f t="shared" si="10"/>
        <v>1.9557135136221627E-4</v>
      </c>
      <c r="U310" s="63">
        <f>+R310/'סכום נכסי הקרן'!$C$42</f>
        <v>7.4203208196754034E-5</v>
      </c>
    </row>
    <row r="311" spans="2:21" ht="13.5" thickBot="1" x14ac:dyDescent="0.25">
      <c r="B311" s="59" t="s">
        <v>860</v>
      </c>
      <c r="C311" s="14" t="s">
        <v>861</v>
      </c>
      <c r="D311" s="14" t="s">
        <v>160</v>
      </c>
      <c r="E311" s="14" t="s">
        <v>227</v>
      </c>
      <c r="F311" s="22">
        <v>1172</v>
      </c>
      <c r="G311" s="14" t="s">
        <v>332</v>
      </c>
      <c r="H311" s="14" t="s">
        <v>539</v>
      </c>
      <c r="I311" s="14" t="s">
        <v>272</v>
      </c>
      <c r="J311" s="55" t="s">
        <v>2460</v>
      </c>
      <c r="K311" s="24">
        <v>3.17</v>
      </c>
      <c r="L311" s="14" t="s">
        <v>49</v>
      </c>
      <c r="M311" s="13">
        <v>2.3E-2</v>
      </c>
      <c r="N311" s="13">
        <v>5.0299999999999997E-2</v>
      </c>
      <c r="O311" s="24">
        <v>625713.19999999995</v>
      </c>
      <c r="P311" s="26">
        <v>92.64</v>
      </c>
      <c r="Q311" s="24">
        <v>0</v>
      </c>
      <c r="R311" s="24">
        <v>579.66070999999999</v>
      </c>
      <c r="S311" s="13">
        <v>1.1074929109999999E-3</v>
      </c>
      <c r="T311" s="13">
        <f t="shared" si="10"/>
        <v>2.4104832742139434E-3</v>
      </c>
      <c r="U311" s="63">
        <f>+R311/'סכום נכסי הקרן'!$C$42</f>
        <v>9.1457972246668641E-4</v>
      </c>
    </row>
    <row r="312" spans="2:21" ht="13.5" thickBot="1" x14ac:dyDescent="0.25">
      <c r="B312" s="59" t="s">
        <v>862</v>
      </c>
      <c r="C312" s="14" t="s">
        <v>863</v>
      </c>
      <c r="D312" s="14" t="s">
        <v>160</v>
      </c>
      <c r="E312" s="14" t="s">
        <v>227</v>
      </c>
      <c r="F312" s="22">
        <v>1618</v>
      </c>
      <c r="G312" s="14" t="s">
        <v>495</v>
      </c>
      <c r="H312" s="14" t="s">
        <v>557</v>
      </c>
      <c r="I312" s="14" t="s">
        <v>96</v>
      </c>
      <c r="J312" s="55" t="s">
        <v>2460</v>
      </c>
      <c r="K312" s="24">
        <v>2.3199999999999998</v>
      </c>
      <c r="L312" s="14" t="s">
        <v>49</v>
      </c>
      <c r="M312" s="13">
        <v>4.2999999999999997E-2</v>
      </c>
      <c r="N312" s="13">
        <v>5.2299999999999999E-2</v>
      </c>
      <c r="O312" s="24">
        <v>50000</v>
      </c>
      <c r="P312" s="26">
        <v>99.99</v>
      </c>
      <c r="Q312" s="24">
        <v>0</v>
      </c>
      <c r="R312" s="24">
        <v>49.994999999999997</v>
      </c>
      <c r="S312" s="13">
        <v>4.5039555899889997E-5</v>
      </c>
      <c r="T312" s="13">
        <f t="shared" si="10"/>
        <v>2.0790112080276425E-4</v>
      </c>
      <c r="U312" s="63">
        <f>+R312/'סכום נכסי הקרן'!$C$42</f>
        <v>7.8881339438586375E-5</v>
      </c>
    </row>
    <row r="313" spans="2:21" ht="13.5" thickBot="1" x14ac:dyDescent="0.25">
      <c r="B313" s="59" t="s">
        <v>864</v>
      </c>
      <c r="C313" s="14" t="s">
        <v>865</v>
      </c>
      <c r="D313" s="14" t="s">
        <v>160</v>
      </c>
      <c r="E313" s="14" t="s">
        <v>227</v>
      </c>
      <c r="F313" s="22">
        <v>1618</v>
      </c>
      <c r="G313" s="14" t="s">
        <v>495</v>
      </c>
      <c r="H313" s="14" t="s">
        <v>557</v>
      </c>
      <c r="I313" s="14" t="s">
        <v>96</v>
      </c>
      <c r="J313" s="55" t="s">
        <v>2460</v>
      </c>
      <c r="K313" s="24">
        <v>0.84</v>
      </c>
      <c r="L313" s="14" t="s">
        <v>49</v>
      </c>
      <c r="M313" s="13">
        <v>4.2000000000000003E-2</v>
      </c>
      <c r="N313" s="13">
        <v>5.28E-2</v>
      </c>
      <c r="O313" s="24">
        <v>50000</v>
      </c>
      <c r="P313" s="26">
        <v>99.77</v>
      </c>
      <c r="Q313" s="24">
        <v>0</v>
      </c>
      <c r="R313" s="24">
        <v>49.884999999999998</v>
      </c>
      <c r="S313" s="13">
        <v>2.0711274800000001E-4</v>
      </c>
      <c r="T313" s="13">
        <f t="shared" si="10"/>
        <v>2.0744369259417729E-4</v>
      </c>
      <c r="U313" s="63">
        <f>+R313/'סכום נכסי הקרן'!$C$42</f>
        <v>7.8707783136191249E-5</v>
      </c>
    </row>
    <row r="314" spans="2:21" ht="13.5" thickBot="1" x14ac:dyDescent="0.25">
      <c r="B314" s="59" t="s">
        <v>866</v>
      </c>
      <c r="C314" s="14" t="s">
        <v>867</v>
      </c>
      <c r="D314" s="14" t="s">
        <v>160</v>
      </c>
      <c r="E314" s="14" t="s">
        <v>227</v>
      </c>
      <c r="F314" s="22">
        <v>1513</v>
      </c>
      <c r="G314" s="14" t="s">
        <v>332</v>
      </c>
      <c r="H314" s="14" t="s">
        <v>557</v>
      </c>
      <c r="I314" s="14" t="s">
        <v>96</v>
      </c>
      <c r="J314" s="55" t="s">
        <v>2460</v>
      </c>
      <c r="K314" s="24">
        <v>2.66</v>
      </c>
      <c r="L314" s="14" t="s">
        <v>49</v>
      </c>
      <c r="M314" s="13">
        <v>6.8000000000000005E-2</v>
      </c>
      <c r="N314" s="13">
        <v>6.7900000000000002E-2</v>
      </c>
      <c r="O314" s="24">
        <v>351349.5</v>
      </c>
      <c r="P314" s="26">
        <v>100.32</v>
      </c>
      <c r="Q314" s="24">
        <v>0</v>
      </c>
      <c r="R314" s="24">
        <v>352.47381999999999</v>
      </c>
      <c r="S314" s="13">
        <v>1.03994169E-3</v>
      </c>
      <c r="T314" s="13">
        <f t="shared" si="10"/>
        <v>1.465740618694505E-3</v>
      </c>
      <c r="U314" s="63">
        <f>+R314/'סכום נכסי הקרן'!$C$42</f>
        <v>5.5612775354805871E-4</v>
      </c>
    </row>
    <row r="315" spans="2:21" ht="13.5" thickBot="1" x14ac:dyDescent="0.25">
      <c r="B315" s="59" t="s">
        <v>868</v>
      </c>
      <c r="C315" s="14" t="s">
        <v>869</v>
      </c>
      <c r="D315" s="14" t="s">
        <v>160</v>
      </c>
      <c r="E315" s="14" t="s">
        <v>227</v>
      </c>
      <c r="F315" s="22">
        <v>1072</v>
      </c>
      <c r="G315" s="14" t="s">
        <v>300</v>
      </c>
      <c r="H315" s="14" t="s">
        <v>539</v>
      </c>
      <c r="I315" s="14" t="s">
        <v>272</v>
      </c>
      <c r="J315" s="55" t="s">
        <v>2460</v>
      </c>
      <c r="K315" s="24">
        <v>2.13</v>
      </c>
      <c r="L315" s="14" t="s">
        <v>49</v>
      </c>
      <c r="M315" s="13">
        <v>3.2899999999999999E-2</v>
      </c>
      <c r="N315" s="13">
        <v>4.8500000000000001E-2</v>
      </c>
      <c r="O315" s="24">
        <v>108000</v>
      </c>
      <c r="P315" s="26">
        <v>97.69</v>
      </c>
      <c r="Q315" s="24">
        <v>0</v>
      </c>
      <c r="R315" s="24">
        <v>105.5052</v>
      </c>
      <c r="S315" s="13">
        <v>2.2165112800000001E-4</v>
      </c>
      <c r="T315" s="13">
        <f t="shared" si="10"/>
        <v>4.3873686029642569E-4</v>
      </c>
      <c r="U315" s="63">
        <f>+R315/'סכום נכסי הקרן'!$C$42</f>
        <v>1.6646447632235112E-4</v>
      </c>
    </row>
    <row r="316" spans="2:21" ht="13.5" thickBot="1" x14ac:dyDescent="0.25">
      <c r="B316" s="59" t="s">
        <v>870</v>
      </c>
      <c r="C316" s="14" t="s">
        <v>871</v>
      </c>
      <c r="D316" s="14" t="s">
        <v>160</v>
      </c>
      <c r="E316" s="14" t="s">
        <v>227</v>
      </c>
      <c r="F316" s="22">
        <v>1628</v>
      </c>
      <c r="G316" s="14" t="s">
        <v>332</v>
      </c>
      <c r="H316" s="14" t="s">
        <v>557</v>
      </c>
      <c r="I316" s="14" t="s">
        <v>96</v>
      </c>
      <c r="J316" s="55" t="s">
        <v>2460</v>
      </c>
      <c r="K316" s="24">
        <v>2.68</v>
      </c>
      <c r="L316" s="14" t="s">
        <v>49</v>
      </c>
      <c r="M316" s="13">
        <v>7.2400000000000006E-2</v>
      </c>
      <c r="N316" s="13">
        <v>7.5800000000000006E-2</v>
      </c>
      <c r="O316" s="24">
        <v>16500</v>
      </c>
      <c r="P316" s="26">
        <v>101.87</v>
      </c>
      <c r="Q316" s="24">
        <v>0</v>
      </c>
      <c r="R316" s="24">
        <v>16.80855</v>
      </c>
      <c r="S316" s="13">
        <v>4.5899632802937602E-5</v>
      </c>
      <c r="T316" s="13">
        <f t="shared" si="10"/>
        <v>6.9897317413127369E-5</v>
      </c>
      <c r="U316" s="63">
        <f>+R316/'סכום נכסי הקרן'!$C$42</f>
        <v>2.6520270787487773E-5</v>
      </c>
    </row>
    <row r="317" spans="2:21" ht="13.5" thickBot="1" x14ac:dyDescent="0.25">
      <c r="B317" s="59" t="s">
        <v>872</v>
      </c>
      <c r="C317" s="14" t="s">
        <v>873</v>
      </c>
      <c r="D317" s="14" t="s">
        <v>160</v>
      </c>
      <c r="E317" s="14" t="s">
        <v>227</v>
      </c>
      <c r="F317" s="22">
        <v>1330</v>
      </c>
      <c r="G317" s="14" t="s">
        <v>495</v>
      </c>
      <c r="H317" s="14" t="s">
        <v>539</v>
      </c>
      <c r="I317" s="14" t="s">
        <v>272</v>
      </c>
      <c r="J317" s="55" t="s">
        <v>2460</v>
      </c>
      <c r="K317" s="24">
        <v>1.95</v>
      </c>
      <c r="L317" s="14" t="s">
        <v>49</v>
      </c>
      <c r="M317" s="13">
        <v>0.02</v>
      </c>
      <c r="N317" s="13">
        <v>5.1999999999999998E-2</v>
      </c>
      <c r="O317" s="24">
        <v>58000</v>
      </c>
      <c r="P317" s="26">
        <v>94.14</v>
      </c>
      <c r="Q317" s="24">
        <v>0</v>
      </c>
      <c r="R317" s="24">
        <v>54.601199999999999</v>
      </c>
      <c r="S317" s="13">
        <v>1.6571428499999999E-4</v>
      </c>
      <c r="T317" s="13">
        <f t="shared" si="10"/>
        <v>2.2705571911542935E-4</v>
      </c>
      <c r="U317" s="63">
        <f>+R317/'סכום נכסי הקרן'!$C$42</f>
        <v>8.6148930712154077E-5</v>
      </c>
    </row>
    <row r="318" spans="2:21" ht="13.5" thickBot="1" x14ac:dyDescent="0.25">
      <c r="B318" s="59" t="s">
        <v>874</v>
      </c>
      <c r="C318" s="14" t="s">
        <v>875</v>
      </c>
      <c r="D318" s="14" t="s">
        <v>160</v>
      </c>
      <c r="E318" s="14" t="s">
        <v>227</v>
      </c>
      <c r="F318" s="22">
        <v>1661</v>
      </c>
      <c r="G318" s="14" t="s">
        <v>332</v>
      </c>
      <c r="H318" s="14" t="s">
        <v>539</v>
      </c>
      <c r="I318" s="14" t="s">
        <v>272</v>
      </c>
      <c r="J318" s="55" t="s">
        <v>2460</v>
      </c>
      <c r="K318" s="24">
        <v>1.91</v>
      </c>
      <c r="L318" s="14" t="s">
        <v>49</v>
      </c>
      <c r="M318" s="13">
        <v>4.99E-2</v>
      </c>
      <c r="N318" s="13">
        <v>4.6800000000000001E-2</v>
      </c>
      <c r="O318" s="24">
        <v>247225</v>
      </c>
      <c r="P318" s="26">
        <v>101.94</v>
      </c>
      <c r="Q318" s="24">
        <v>0</v>
      </c>
      <c r="R318" s="24">
        <v>252.02116000000001</v>
      </c>
      <c r="S318" s="13">
        <v>7.08888888E-4</v>
      </c>
      <c r="T318" s="13">
        <f t="shared" si="10"/>
        <v>1.0480144340436601E-3</v>
      </c>
      <c r="U318" s="63">
        <f>+R318/'סכום נכסי הקרן'!$C$42</f>
        <v>3.976350968630121E-4</v>
      </c>
    </row>
    <row r="319" spans="2:21" ht="13.5" thickBot="1" x14ac:dyDescent="0.25">
      <c r="B319" s="59" t="s">
        <v>876</v>
      </c>
      <c r="C319" s="14" t="s">
        <v>877</v>
      </c>
      <c r="D319" s="14" t="s">
        <v>160</v>
      </c>
      <c r="E319" s="14" t="s">
        <v>227</v>
      </c>
      <c r="F319" s="22">
        <v>1661</v>
      </c>
      <c r="G319" s="14" t="s">
        <v>332</v>
      </c>
      <c r="H319" s="14" t="s">
        <v>539</v>
      </c>
      <c r="I319" s="14" t="s">
        <v>272</v>
      </c>
      <c r="J319" s="55" t="s">
        <v>2460</v>
      </c>
      <c r="K319" s="24">
        <v>3.98</v>
      </c>
      <c r="L319" s="14" t="s">
        <v>49</v>
      </c>
      <c r="M319" s="13">
        <v>6.3700000000000007E-2</v>
      </c>
      <c r="N319" s="13">
        <v>5.8700000000000002E-2</v>
      </c>
      <c r="O319" s="24">
        <v>485000</v>
      </c>
      <c r="P319" s="26">
        <v>102.3</v>
      </c>
      <c r="Q319" s="24">
        <v>0</v>
      </c>
      <c r="R319" s="24">
        <v>496.15499999999997</v>
      </c>
      <c r="S319" s="13">
        <v>2.463779895E-3</v>
      </c>
      <c r="T319" s="13">
        <f t="shared" si="10"/>
        <v>2.063229934831393E-3</v>
      </c>
      <c r="U319" s="63">
        <f>+R319/'סכום נכסי הקרן'!$C$42</f>
        <v>7.8282570195323188E-4</v>
      </c>
    </row>
    <row r="320" spans="2:21" ht="13.5" thickBot="1" x14ac:dyDescent="0.25">
      <c r="B320" s="59" t="s">
        <v>878</v>
      </c>
      <c r="C320" s="14" t="s">
        <v>879</v>
      </c>
      <c r="D320" s="14" t="s">
        <v>160</v>
      </c>
      <c r="E320" s="14" t="s">
        <v>227</v>
      </c>
      <c r="F320" s="22">
        <v>1661</v>
      </c>
      <c r="G320" s="14" t="s">
        <v>332</v>
      </c>
      <c r="H320" s="14" t="s">
        <v>539</v>
      </c>
      <c r="I320" s="14" t="s">
        <v>272</v>
      </c>
      <c r="J320" s="55" t="s">
        <v>2460</v>
      </c>
      <c r="K320" s="24">
        <v>2.37</v>
      </c>
      <c r="L320" s="14" t="s">
        <v>49</v>
      </c>
      <c r="M320" s="13">
        <v>2.6499999999999999E-2</v>
      </c>
      <c r="N320" s="13">
        <v>5.28E-2</v>
      </c>
      <c r="O320" s="24">
        <v>73714.59</v>
      </c>
      <c r="P320" s="26">
        <v>95.03</v>
      </c>
      <c r="Q320" s="24">
        <v>0</v>
      </c>
      <c r="R320" s="24">
        <v>70.050970000000007</v>
      </c>
      <c r="S320" s="13">
        <v>1.19948674E-4</v>
      </c>
      <c r="T320" s="13">
        <f t="shared" si="10"/>
        <v>2.9130263378979529E-4</v>
      </c>
      <c r="U320" s="63">
        <f>+R320/'סכום נכסי הקרן'!$C$42</f>
        <v>1.1052533938538318E-4</v>
      </c>
    </row>
    <row r="321" spans="2:21" ht="13.5" thickBot="1" x14ac:dyDescent="0.25">
      <c r="B321" s="59" t="s">
        <v>880</v>
      </c>
      <c r="C321" s="14" t="s">
        <v>881</v>
      </c>
      <c r="D321" s="14" t="s">
        <v>160</v>
      </c>
      <c r="E321" s="14" t="s">
        <v>227</v>
      </c>
      <c r="F321" s="22">
        <v>1621</v>
      </c>
      <c r="G321" s="14" t="s">
        <v>578</v>
      </c>
      <c r="H321" s="14" t="s">
        <v>539</v>
      </c>
      <c r="I321" s="14" t="s">
        <v>272</v>
      </c>
      <c r="J321" s="55" t="s">
        <v>2460</v>
      </c>
      <c r="K321" s="24">
        <v>1.69</v>
      </c>
      <c r="L321" s="14" t="s">
        <v>49</v>
      </c>
      <c r="M321" s="13">
        <v>3.2500000000000001E-2</v>
      </c>
      <c r="N321" s="13">
        <v>5.3600000000000002E-2</v>
      </c>
      <c r="O321" s="24">
        <v>450073.12</v>
      </c>
      <c r="P321" s="26">
        <v>96.68</v>
      </c>
      <c r="Q321" s="24">
        <v>0</v>
      </c>
      <c r="R321" s="24">
        <v>435.13069000000002</v>
      </c>
      <c r="S321" s="13">
        <v>1.4206081519999999E-3</v>
      </c>
      <c r="T321" s="13">
        <f t="shared" si="10"/>
        <v>1.8094641093445378E-3</v>
      </c>
      <c r="U321" s="63">
        <f>+R321/'סכום נכסי הקרן'!$C$42</f>
        <v>6.8654248740946712E-4</v>
      </c>
    </row>
    <row r="322" spans="2:21" ht="13.5" thickBot="1" x14ac:dyDescent="0.25">
      <c r="B322" s="59" t="s">
        <v>882</v>
      </c>
      <c r="C322" s="14" t="s">
        <v>883</v>
      </c>
      <c r="D322" s="14" t="s">
        <v>160</v>
      </c>
      <c r="E322" s="14" t="s">
        <v>227</v>
      </c>
      <c r="F322" s="22">
        <v>2384</v>
      </c>
      <c r="G322" s="14" t="s">
        <v>495</v>
      </c>
      <c r="H322" s="14" t="s">
        <v>557</v>
      </c>
      <c r="I322" s="14" t="s">
        <v>96</v>
      </c>
      <c r="J322" s="55" t="s">
        <v>2460</v>
      </c>
      <c r="K322" s="24">
        <v>3.52</v>
      </c>
      <c r="L322" s="14" t="s">
        <v>49</v>
      </c>
      <c r="M322" s="13">
        <v>5.3400000000000003E-2</v>
      </c>
      <c r="N322" s="13">
        <v>5.6899999999999999E-2</v>
      </c>
      <c r="O322" s="24">
        <v>80000</v>
      </c>
      <c r="P322" s="26">
        <v>99.52</v>
      </c>
      <c r="Q322" s="24">
        <v>0</v>
      </c>
      <c r="R322" s="24">
        <v>79.616</v>
      </c>
      <c r="S322" s="13">
        <v>2.0000000000000001E-4</v>
      </c>
      <c r="T322" s="13">
        <f t="shared" si="10"/>
        <v>3.3107822049870746E-4</v>
      </c>
      <c r="U322" s="63">
        <f>+R322/'סכום נכסי הקרן'!$C$42</f>
        <v>1.2561689610446033E-4</v>
      </c>
    </row>
    <row r="323" spans="2:21" ht="13.5" thickBot="1" x14ac:dyDescent="0.25">
      <c r="B323" s="59" t="s">
        <v>884</v>
      </c>
      <c r="C323" s="14" t="s">
        <v>885</v>
      </c>
      <c r="D323" s="14" t="s">
        <v>160</v>
      </c>
      <c r="E323" s="14" t="s">
        <v>227</v>
      </c>
      <c r="F323" s="22">
        <v>1068</v>
      </c>
      <c r="G323" s="14" t="s">
        <v>495</v>
      </c>
      <c r="H323" s="14" t="s">
        <v>557</v>
      </c>
      <c r="I323" s="14" t="s">
        <v>96</v>
      </c>
      <c r="J323" s="55" t="s">
        <v>2460</v>
      </c>
      <c r="K323" s="24">
        <v>3.99</v>
      </c>
      <c r="L323" s="14" t="s">
        <v>49</v>
      </c>
      <c r="M323" s="13">
        <v>2.8000000000000001E-2</v>
      </c>
      <c r="N323" s="13">
        <v>6.0400000000000002E-2</v>
      </c>
      <c r="O323" s="24">
        <v>656000</v>
      </c>
      <c r="P323" s="26">
        <v>88.73</v>
      </c>
      <c r="Q323" s="24">
        <v>0</v>
      </c>
      <c r="R323" s="24">
        <v>582.06880000000001</v>
      </c>
      <c r="S323" s="13">
        <v>8.4227934099999997E-4</v>
      </c>
      <c r="T323" s="13">
        <f t="shared" si="10"/>
        <v>2.4204971678031808E-3</v>
      </c>
      <c r="U323" s="63">
        <f>+R323/'סכום נכסי הקרן'!$C$42</f>
        <v>9.1837916970518359E-4</v>
      </c>
    </row>
    <row r="324" spans="2:21" ht="13.5" thickBot="1" x14ac:dyDescent="0.25">
      <c r="B324" s="59" t="s">
        <v>886</v>
      </c>
      <c r="C324" s="14" t="s">
        <v>887</v>
      </c>
      <c r="D324" s="14" t="s">
        <v>160</v>
      </c>
      <c r="E324" s="14" t="s">
        <v>227</v>
      </c>
      <c r="F324" s="22">
        <v>1068</v>
      </c>
      <c r="G324" s="14" t="s">
        <v>495</v>
      </c>
      <c r="H324" s="14" t="s">
        <v>557</v>
      </c>
      <c r="I324" s="14" t="s">
        <v>96</v>
      </c>
      <c r="J324" s="55" t="s">
        <v>2460</v>
      </c>
      <c r="K324" s="24">
        <v>0.73</v>
      </c>
      <c r="L324" s="14" t="s">
        <v>49</v>
      </c>
      <c r="M324" s="13">
        <v>6.2300000000000001E-2</v>
      </c>
      <c r="N324" s="13">
        <v>5.8799999999999998E-2</v>
      </c>
      <c r="O324" s="24">
        <v>65000</v>
      </c>
      <c r="P324" s="26">
        <v>101.86</v>
      </c>
      <c r="Q324" s="24">
        <v>0</v>
      </c>
      <c r="R324" s="24">
        <v>66.209000000000003</v>
      </c>
      <c r="S324" s="13">
        <v>2.04375657E-4</v>
      </c>
      <c r="T324" s="13">
        <f t="shared" si="10"/>
        <v>2.7532603874847925E-4</v>
      </c>
      <c r="U324" s="63">
        <f>+R324/'סכום נכסי הקרן'!$C$42</f>
        <v>1.0446353841162849E-4</v>
      </c>
    </row>
    <row r="325" spans="2:21" ht="13.5" thickBot="1" x14ac:dyDescent="0.25">
      <c r="B325" s="59" t="s">
        <v>888</v>
      </c>
      <c r="C325" s="14" t="s">
        <v>889</v>
      </c>
      <c r="D325" s="14" t="s">
        <v>160</v>
      </c>
      <c r="E325" s="14" t="s">
        <v>227</v>
      </c>
      <c r="F325" s="22">
        <v>373</v>
      </c>
      <c r="G325" s="14" t="s">
        <v>495</v>
      </c>
      <c r="H325" s="14" t="s">
        <v>587</v>
      </c>
      <c r="I325" s="14" t="s">
        <v>272</v>
      </c>
      <c r="J325" s="55" t="s">
        <v>2460</v>
      </c>
      <c r="K325" s="24">
        <v>0.99</v>
      </c>
      <c r="L325" s="14" t="s">
        <v>49</v>
      </c>
      <c r="M325" s="13">
        <v>4.7500000000000001E-2</v>
      </c>
      <c r="N325" s="13">
        <v>5.28E-2</v>
      </c>
      <c r="O325" s="24">
        <v>55191</v>
      </c>
      <c r="P325" s="26">
        <v>99.56</v>
      </c>
      <c r="Q325" s="24">
        <v>0</v>
      </c>
      <c r="R325" s="24">
        <v>54.948160000000001</v>
      </c>
      <c r="S325" s="13">
        <v>5.0173636299999998E-4</v>
      </c>
      <c r="T325" s="13">
        <f t="shared" si="10"/>
        <v>2.2849853085407778E-4</v>
      </c>
      <c r="U325" s="63">
        <f>+R325/'סכום נכסי הקרן'!$C$42</f>
        <v>8.6696358845599663E-5</v>
      </c>
    </row>
    <row r="326" spans="2:21" ht="13.5" thickBot="1" x14ac:dyDescent="0.25">
      <c r="B326" s="59" t="s">
        <v>890</v>
      </c>
      <c r="C326" s="14" t="s">
        <v>891</v>
      </c>
      <c r="D326" s="14" t="s">
        <v>160</v>
      </c>
      <c r="E326" s="14" t="s">
        <v>227</v>
      </c>
      <c r="F326" s="22">
        <v>373</v>
      </c>
      <c r="G326" s="14" t="s">
        <v>495</v>
      </c>
      <c r="H326" s="14" t="s">
        <v>587</v>
      </c>
      <c r="I326" s="14" t="s">
        <v>272</v>
      </c>
      <c r="J326" s="55" t="s">
        <v>2460</v>
      </c>
      <c r="K326" s="24">
        <v>1.89</v>
      </c>
      <c r="L326" s="14" t="s">
        <v>49</v>
      </c>
      <c r="M326" s="13">
        <v>3.5000000000000003E-2</v>
      </c>
      <c r="N326" s="13">
        <v>5.6300000000000003E-2</v>
      </c>
      <c r="O326" s="24">
        <v>355600</v>
      </c>
      <c r="P326" s="26">
        <v>97.11</v>
      </c>
      <c r="Q326" s="24">
        <v>0</v>
      </c>
      <c r="R326" s="24">
        <v>345.32315999999997</v>
      </c>
      <c r="S326" s="13">
        <v>1.6000000000000001E-3</v>
      </c>
      <c r="T326" s="13">
        <f t="shared" si="10"/>
        <v>1.4360050405671024E-3</v>
      </c>
      <c r="U326" s="63">
        <f>+R326/'סכום נכסי הקרן'!$C$42</f>
        <v>5.4484555255456099E-4</v>
      </c>
    </row>
    <row r="327" spans="2:21" ht="13.5" thickBot="1" x14ac:dyDescent="0.25">
      <c r="B327" s="59" t="s">
        <v>892</v>
      </c>
      <c r="C327" s="14" t="s">
        <v>893</v>
      </c>
      <c r="D327" s="14" t="s">
        <v>160</v>
      </c>
      <c r="E327" s="14" t="s">
        <v>227</v>
      </c>
      <c r="F327" s="22">
        <v>1682</v>
      </c>
      <c r="G327" s="14" t="s">
        <v>300</v>
      </c>
      <c r="H327" s="14" t="s">
        <v>590</v>
      </c>
      <c r="I327" s="14" t="s">
        <v>96</v>
      </c>
      <c r="J327" s="55" t="s">
        <v>2460</v>
      </c>
      <c r="K327" s="24">
        <v>3.54</v>
      </c>
      <c r="L327" s="14" t="s">
        <v>49</v>
      </c>
      <c r="M327" s="13">
        <v>2.5000000000000001E-2</v>
      </c>
      <c r="N327" s="13">
        <v>5.3900000000000003E-2</v>
      </c>
      <c r="O327" s="24">
        <v>345251</v>
      </c>
      <c r="P327" s="26">
        <v>91.27</v>
      </c>
      <c r="Q327" s="24">
        <v>0</v>
      </c>
      <c r="R327" s="24">
        <v>315.11059</v>
      </c>
      <c r="S327" s="13">
        <v>4.0581146100000001E-4</v>
      </c>
      <c r="T327" s="13">
        <f t="shared" si="10"/>
        <v>1.3103679335497614E-3</v>
      </c>
      <c r="U327" s="63">
        <f>+R327/'סכום נכסי הקרן'!$C$42</f>
        <v>4.971766258722517E-4</v>
      </c>
    </row>
    <row r="328" spans="2:21" ht="13.5" thickBot="1" x14ac:dyDescent="0.25">
      <c r="B328" s="59" t="s">
        <v>894</v>
      </c>
      <c r="C328" s="14" t="s">
        <v>895</v>
      </c>
      <c r="D328" s="14" t="s">
        <v>160</v>
      </c>
      <c r="E328" s="14" t="s">
        <v>227</v>
      </c>
      <c r="F328" s="22">
        <v>1696</v>
      </c>
      <c r="G328" s="14" t="s">
        <v>521</v>
      </c>
      <c r="H328" s="14" t="s">
        <v>587</v>
      </c>
      <c r="I328" s="14" t="s">
        <v>272</v>
      </c>
      <c r="J328" s="55" t="s">
        <v>2460</v>
      </c>
      <c r="K328" s="24">
        <v>0.01</v>
      </c>
      <c r="L328" s="14" t="s">
        <v>49</v>
      </c>
      <c r="M328" s="13">
        <v>3.61E-2</v>
      </c>
      <c r="N328" s="13">
        <v>0.47810000000000002</v>
      </c>
      <c r="O328" s="24">
        <v>29000</v>
      </c>
      <c r="P328" s="26">
        <v>101.37</v>
      </c>
      <c r="Q328" s="24">
        <v>0</v>
      </c>
      <c r="R328" s="24">
        <v>29.397300000000001</v>
      </c>
      <c r="S328" s="13">
        <v>7.2319201900000003E-4</v>
      </c>
      <c r="T328" s="13">
        <f t="shared" si="10"/>
        <v>1.2224685705720776E-4</v>
      </c>
      <c r="U328" s="63">
        <f>+R328/'סכום נכסי הקרן'!$C$42</f>
        <v>4.6382606258184934E-5</v>
      </c>
    </row>
    <row r="329" spans="2:21" ht="13.5" thickBot="1" x14ac:dyDescent="0.25">
      <c r="B329" s="59" t="s">
        <v>896</v>
      </c>
      <c r="C329" s="14" t="s">
        <v>897</v>
      </c>
      <c r="D329" s="14" t="s">
        <v>160</v>
      </c>
      <c r="E329" s="14" t="s">
        <v>227</v>
      </c>
      <c r="F329" s="22">
        <v>1729</v>
      </c>
      <c r="G329" s="14" t="s">
        <v>332</v>
      </c>
      <c r="H329" s="14" t="s">
        <v>590</v>
      </c>
      <c r="I329" s="14" t="s">
        <v>96</v>
      </c>
      <c r="J329" s="55" t="s">
        <v>2460</v>
      </c>
      <c r="K329" s="24">
        <v>0.5</v>
      </c>
      <c r="L329" s="14" t="s">
        <v>49</v>
      </c>
      <c r="M329" s="13">
        <v>6.5000000000000002E-2</v>
      </c>
      <c r="N329" s="13">
        <v>0.10050000000000001</v>
      </c>
      <c r="O329" s="24">
        <v>135542.95000000001</v>
      </c>
      <c r="P329" s="26">
        <v>98.46</v>
      </c>
      <c r="Q329" s="24">
        <v>0</v>
      </c>
      <c r="R329" s="24">
        <v>133.45559</v>
      </c>
      <c r="S329" s="13">
        <v>9.7535120799999999E-4</v>
      </c>
      <c r="T329" s="13">
        <f t="shared" si="10"/>
        <v>5.5496683145102863E-4</v>
      </c>
      <c r="U329" s="63">
        <f>+R329/'סכום נכסי הקרן'!$C$42</f>
        <v>2.1056417031236753E-4</v>
      </c>
    </row>
    <row r="330" spans="2:21" ht="13.5" thickBot="1" x14ac:dyDescent="0.25">
      <c r="B330" s="59" t="s">
        <v>898</v>
      </c>
      <c r="C330" s="14" t="s">
        <v>899</v>
      </c>
      <c r="D330" s="14" t="s">
        <v>160</v>
      </c>
      <c r="E330" s="14" t="s">
        <v>227</v>
      </c>
      <c r="F330" s="22">
        <v>1264</v>
      </c>
      <c r="G330" s="14" t="s">
        <v>332</v>
      </c>
      <c r="H330" s="14" t="s">
        <v>587</v>
      </c>
      <c r="I330" s="14" t="s">
        <v>272</v>
      </c>
      <c r="J330" s="55" t="s">
        <v>2460</v>
      </c>
      <c r="K330" s="24">
        <v>3.14</v>
      </c>
      <c r="L330" s="14" t="s">
        <v>49</v>
      </c>
      <c r="M330" s="13">
        <v>2.8500000000000001E-2</v>
      </c>
      <c r="N330" s="13">
        <v>5.5E-2</v>
      </c>
      <c r="O330" s="24">
        <v>88678.58</v>
      </c>
      <c r="P330" s="26">
        <v>92.51</v>
      </c>
      <c r="Q330" s="24">
        <v>0</v>
      </c>
      <c r="R330" s="24">
        <v>82.036550000000005</v>
      </c>
      <c r="S330" s="13">
        <v>1.73184109E-4</v>
      </c>
      <c r="T330" s="13">
        <f t="shared" si="10"/>
        <v>3.4114392822866306E-4</v>
      </c>
      <c r="U330" s="63">
        <f>+R330/'סכום נכסי הקרן'!$C$42</f>
        <v>1.2943600253866516E-4</v>
      </c>
    </row>
    <row r="331" spans="2:21" ht="13.5" thickBot="1" x14ac:dyDescent="0.25">
      <c r="B331" s="59" t="s">
        <v>900</v>
      </c>
      <c r="C331" s="14" t="s">
        <v>901</v>
      </c>
      <c r="D331" s="14" t="s">
        <v>160</v>
      </c>
      <c r="E331" s="14" t="s">
        <v>227</v>
      </c>
      <c r="F331" s="22">
        <v>422</v>
      </c>
      <c r="G331" s="14" t="s">
        <v>521</v>
      </c>
      <c r="H331" s="14" t="s">
        <v>587</v>
      </c>
      <c r="I331" s="14" t="s">
        <v>272</v>
      </c>
      <c r="J331" s="55" t="s">
        <v>2460</v>
      </c>
      <c r="K331" s="24">
        <v>0.49</v>
      </c>
      <c r="L331" s="14" t="s">
        <v>49</v>
      </c>
      <c r="M331" s="13">
        <v>3.2399999999999998E-2</v>
      </c>
      <c r="N331" s="13">
        <v>9.6199999999999994E-2</v>
      </c>
      <c r="O331" s="24">
        <v>300313.14</v>
      </c>
      <c r="P331" s="26">
        <v>97.12</v>
      </c>
      <c r="Q331" s="24">
        <v>0</v>
      </c>
      <c r="R331" s="24">
        <v>291.66412000000003</v>
      </c>
      <c r="S331" s="13">
        <v>2.6178099109999999E-3</v>
      </c>
      <c r="T331" s="13">
        <f t="shared" si="10"/>
        <v>1.2128672356426029E-3</v>
      </c>
      <c r="U331" s="63">
        <f>+R331/'סכום נכסי הקרן'!$C$42</f>
        <v>4.6018314735026688E-4</v>
      </c>
    </row>
    <row r="332" spans="2:21" ht="13.5" thickBot="1" x14ac:dyDescent="0.25">
      <c r="B332" s="59" t="s">
        <v>902</v>
      </c>
      <c r="C332" s="14" t="s">
        <v>903</v>
      </c>
      <c r="D332" s="14" t="s">
        <v>160</v>
      </c>
      <c r="E332" s="14" t="s">
        <v>227</v>
      </c>
      <c r="F332" s="22">
        <v>2360</v>
      </c>
      <c r="G332" s="14" t="s">
        <v>495</v>
      </c>
      <c r="H332" s="14" t="s">
        <v>587</v>
      </c>
      <c r="I332" s="14" t="s">
        <v>272</v>
      </c>
      <c r="J332" s="55" t="s">
        <v>2460</v>
      </c>
      <c r="K332" s="24">
        <v>2.94</v>
      </c>
      <c r="L332" s="14" t="s">
        <v>49</v>
      </c>
      <c r="M332" s="13">
        <v>4.53E-2</v>
      </c>
      <c r="N332" s="13">
        <v>5.6000000000000001E-2</v>
      </c>
      <c r="O332" s="24">
        <v>1117000</v>
      </c>
      <c r="P332" s="26">
        <v>97.2</v>
      </c>
      <c r="Q332" s="24">
        <v>0</v>
      </c>
      <c r="R332" s="24">
        <v>1085.7239999999999</v>
      </c>
      <c r="S332" s="13">
        <v>1.595714285E-3</v>
      </c>
      <c r="T332" s="13">
        <f t="shared" si="10"/>
        <v>4.5149162212713354E-3</v>
      </c>
      <c r="U332" s="63">
        <f>+R332/'סכום נכסי הקרן'!$C$42</f>
        <v>1.7130385714695421E-3</v>
      </c>
    </row>
    <row r="333" spans="2:21" ht="13.5" thickBot="1" x14ac:dyDescent="0.25">
      <c r="B333" s="59" t="s">
        <v>904</v>
      </c>
      <c r="C333" s="14" t="s">
        <v>905</v>
      </c>
      <c r="D333" s="14" t="s">
        <v>160</v>
      </c>
      <c r="E333" s="14" t="s">
        <v>227</v>
      </c>
      <c r="F333" s="22">
        <v>1422</v>
      </c>
      <c r="G333" s="14" t="s">
        <v>436</v>
      </c>
      <c r="H333" s="14" t="s">
        <v>587</v>
      </c>
      <c r="I333" s="14" t="s">
        <v>272</v>
      </c>
      <c r="J333" s="55" t="s">
        <v>2460</v>
      </c>
      <c r="K333" s="24">
        <v>2.78</v>
      </c>
      <c r="L333" s="14" t="s">
        <v>49</v>
      </c>
      <c r="M333" s="13">
        <v>3.6499999999999998E-2</v>
      </c>
      <c r="N333" s="13">
        <v>5.2999999999999999E-2</v>
      </c>
      <c r="O333" s="24">
        <v>80000</v>
      </c>
      <c r="P333" s="26">
        <v>96.07</v>
      </c>
      <c r="Q333" s="24">
        <v>0</v>
      </c>
      <c r="R333" s="24">
        <v>76.855999999999995</v>
      </c>
      <c r="S333" s="13">
        <v>3.9805616397527999E-5</v>
      </c>
      <c r="T333" s="13">
        <f t="shared" si="10"/>
        <v>3.1960093090143511E-4</v>
      </c>
      <c r="U333" s="63">
        <f>+R333/'סכום נכסי הקרן'!$C$42</f>
        <v>1.2126221069890978E-4</v>
      </c>
    </row>
    <row r="334" spans="2:21" ht="13.5" thickBot="1" x14ac:dyDescent="0.25">
      <c r="B334" s="59" t="s">
        <v>906</v>
      </c>
      <c r="C334" s="14" t="s">
        <v>907</v>
      </c>
      <c r="D334" s="14" t="s">
        <v>160</v>
      </c>
      <c r="E334" s="14" t="s">
        <v>227</v>
      </c>
      <c r="F334" s="22">
        <v>1361</v>
      </c>
      <c r="G334" s="14" t="s">
        <v>300</v>
      </c>
      <c r="H334" s="14" t="s">
        <v>587</v>
      </c>
      <c r="I334" s="14" t="s">
        <v>272</v>
      </c>
      <c r="J334" s="55" t="s">
        <v>2460</v>
      </c>
      <c r="K334" s="24">
        <v>3.33</v>
      </c>
      <c r="L334" s="14" t="s">
        <v>49</v>
      </c>
      <c r="M334" s="13">
        <v>7.2499999999999995E-2</v>
      </c>
      <c r="N334" s="13">
        <v>5.8299999999999998E-2</v>
      </c>
      <c r="O334" s="24">
        <v>1220000</v>
      </c>
      <c r="P334" s="26">
        <v>106.22</v>
      </c>
      <c r="Q334" s="24">
        <v>0</v>
      </c>
      <c r="R334" s="24">
        <v>1295.884</v>
      </c>
      <c r="S334" s="13">
        <v>1.5250000000000001E-3</v>
      </c>
      <c r="T334" s="13">
        <f t="shared" si="10"/>
        <v>5.388853605967984E-3</v>
      </c>
      <c r="U334" s="63">
        <f>+R334/'סכום נכסי הקרן'!$C$42</f>
        <v>2.0446257761182734E-3</v>
      </c>
    </row>
    <row r="335" spans="2:21" ht="13.5" thickBot="1" x14ac:dyDescent="0.25">
      <c r="B335" s="59" t="s">
        <v>908</v>
      </c>
      <c r="C335" s="14" t="s">
        <v>909</v>
      </c>
      <c r="D335" s="14" t="s">
        <v>160</v>
      </c>
      <c r="E335" s="14" t="s">
        <v>227</v>
      </c>
      <c r="F335" s="22">
        <v>1095</v>
      </c>
      <c r="G335" s="14" t="s">
        <v>720</v>
      </c>
      <c r="H335" s="14" t="s">
        <v>587</v>
      </c>
      <c r="I335" s="14" t="s">
        <v>272</v>
      </c>
      <c r="J335" s="55" t="s">
        <v>2460</v>
      </c>
      <c r="K335" s="24">
        <v>3.29</v>
      </c>
      <c r="L335" s="14" t="s">
        <v>49</v>
      </c>
      <c r="M335" s="13">
        <v>6.7500000000000004E-2</v>
      </c>
      <c r="N335" s="13">
        <v>5.7000000000000002E-2</v>
      </c>
      <c r="O335" s="24">
        <v>1988318.41</v>
      </c>
      <c r="P335" s="26">
        <v>106.55</v>
      </c>
      <c r="Q335" s="24">
        <v>0</v>
      </c>
      <c r="R335" s="24">
        <v>2118.5532699999999</v>
      </c>
      <c r="S335" s="13">
        <v>1.1361819479999999E-3</v>
      </c>
      <c r="T335" s="13">
        <f t="shared" si="10"/>
        <v>8.8098729735645812E-3</v>
      </c>
      <c r="U335" s="63">
        <f>+R335/'סכום נכסי הקרן'!$C$42</f>
        <v>3.3426206542573685E-3</v>
      </c>
    </row>
    <row r="336" spans="2:21" ht="13.5" thickBot="1" x14ac:dyDescent="0.25">
      <c r="B336" s="59" t="s">
        <v>910</v>
      </c>
      <c r="C336" s="14" t="s">
        <v>911</v>
      </c>
      <c r="D336" s="14" t="s">
        <v>160</v>
      </c>
      <c r="E336" s="14" t="s">
        <v>227</v>
      </c>
      <c r="F336" s="22">
        <v>1944</v>
      </c>
      <c r="G336" s="14" t="s">
        <v>521</v>
      </c>
      <c r="H336" s="14" t="s">
        <v>587</v>
      </c>
      <c r="I336" s="14" t="s">
        <v>272</v>
      </c>
      <c r="J336" s="55" t="s">
        <v>2460</v>
      </c>
      <c r="K336" s="24">
        <v>1.4</v>
      </c>
      <c r="L336" s="14" t="s">
        <v>49</v>
      </c>
      <c r="M336" s="13">
        <v>9.7000000000000003E-2</v>
      </c>
      <c r="N336" s="13">
        <v>7.6100000000000001E-2</v>
      </c>
      <c r="O336" s="24">
        <v>296250</v>
      </c>
      <c r="P336" s="26">
        <v>103.21</v>
      </c>
      <c r="Q336" s="24">
        <v>0</v>
      </c>
      <c r="R336" s="24">
        <v>305.75961999999998</v>
      </c>
      <c r="S336" s="13">
        <v>2.5483870960000001E-3</v>
      </c>
      <c r="T336" s="13">
        <f t="shared" si="10"/>
        <v>1.2714825021347593E-3</v>
      </c>
      <c r="U336" s="63">
        <f>+R336/'סכום נכסי הקרן'!$C$42</f>
        <v>4.8242280971763548E-4</v>
      </c>
    </row>
    <row r="337" spans="2:21" ht="13.5" thickBot="1" x14ac:dyDescent="0.25">
      <c r="B337" s="59" t="s">
        <v>912</v>
      </c>
      <c r="C337" s="14" t="s">
        <v>913</v>
      </c>
      <c r="D337" s="14" t="s">
        <v>160</v>
      </c>
      <c r="E337" s="14" t="s">
        <v>227</v>
      </c>
      <c r="F337" s="22">
        <v>1828</v>
      </c>
      <c r="G337" s="14" t="s">
        <v>521</v>
      </c>
      <c r="H337" s="14" t="s">
        <v>587</v>
      </c>
      <c r="I337" s="14" t="s">
        <v>272</v>
      </c>
      <c r="J337" s="55" t="s">
        <v>2460</v>
      </c>
      <c r="K337" s="24">
        <v>1.63</v>
      </c>
      <c r="L337" s="14" t="s">
        <v>49</v>
      </c>
      <c r="M337" s="13">
        <v>7.1499999999999994E-2</v>
      </c>
      <c r="N337" s="13">
        <v>8.6499999999999994E-2</v>
      </c>
      <c r="O337" s="24">
        <v>880000</v>
      </c>
      <c r="P337" s="26">
        <v>99.7</v>
      </c>
      <c r="Q337" s="24">
        <v>0</v>
      </c>
      <c r="R337" s="24">
        <v>877.36</v>
      </c>
      <c r="S337" s="13">
        <v>2.7499999999999998E-3</v>
      </c>
      <c r="T337" s="13">
        <f t="shared" si="10"/>
        <v>3.6484473916894339E-3</v>
      </c>
      <c r="U337" s="63">
        <f>+R337/'סכום נכסי הקרן'!$C$42</f>
        <v>1.3842850679035533E-3</v>
      </c>
    </row>
    <row r="338" spans="2:21" ht="13.5" thickBot="1" x14ac:dyDescent="0.25">
      <c r="B338" s="59" t="s">
        <v>914</v>
      </c>
      <c r="C338" s="14" t="s">
        <v>915</v>
      </c>
      <c r="D338" s="14" t="s">
        <v>160</v>
      </c>
      <c r="E338" s="14" t="s">
        <v>227</v>
      </c>
      <c r="F338" s="22">
        <v>1828</v>
      </c>
      <c r="G338" s="14" t="s">
        <v>521</v>
      </c>
      <c r="H338" s="14" t="s">
        <v>587</v>
      </c>
      <c r="I338" s="14" t="s">
        <v>272</v>
      </c>
      <c r="J338" s="55" t="s">
        <v>2460</v>
      </c>
      <c r="K338" s="24">
        <v>3.12</v>
      </c>
      <c r="L338" s="14" t="s">
        <v>49</v>
      </c>
      <c r="M338" s="13">
        <v>7.22E-2</v>
      </c>
      <c r="N338" s="13">
        <v>7.46E-2</v>
      </c>
      <c r="O338" s="24">
        <v>80000</v>
      </c>
      <c r="P338" s="26">
        <v>102.39</v>
      </c>
      <c r="Q338" s="24">
        <v>0</v>
      </c>
      <c r="R338" s="24">
        <v>81.912000000000006</v>
      </c>
      <c r="S338" s="13">
        <v>5.2631578899999996E-4</v>
      </c>
      <c r="T338" s="13">
        <f t="shared" si="10"/>
        <v>3.4062599474339486E-4</v>
      </c>
      <c r="U338" s="63">
        <f>+R338/'סכום נכסי הקרן'!$C$42</f>
        <v>1.2923948947081684E-4</v>
      </c>
    </row>
    <row r="339" spans="2:21" ht="13.5" thickBot="1" x14ac:dyDescent="0.25">
      <c r="B339" s="59" t="s">
        <v>916</v>
      </c>
      <c r="C339" s="14" t="s">
        <v>917</v>
      </c>
      <c r="D339" s="14" t="s">
        <v>160</v>
      </c>
      <c r="E339" s="14" t="s">
        <v>227</v>
      </c>
      <c r="F339" s="22">
        <v>1688</v>
      </c>
      <c r="G339" s="14" t="s">
        <v>720</v>
      </c>
      <c r="H339" s="14" t="s">
        <v>590</v>
      </c>
      <c r="I339" s="14" t="s">
        <v>96</v>
      </c>
      <c r="J339" s="55" t="s">
        <v>2460</v>
      </c>
      <c r="K339" s="24">
        <v>2.12</v>
      </c>
      <c r="L339" s="14" t="s">
        <v>49</v>
      </c>
      <c r="M339" s="13">
        <v>6.5000000000000002E-2</v>
      </c>
      <c r="N339" s="13">
        <v>5.6599999999999998E-2</v>
      </c>
      <c r="O339" s="24">
        <v>2386220</v>
      </c>
      <c r="P339" s="26">
        <v>101.9</v>
      </c>
      <c r="Q339" s="24">
        <v>0</v>
      </c>
      <c r="R339" s="24">
        <v>2431.55818</v>
      </c>
      <c r="S339" s="13">
        <v>3.4088857140000001E-3</v>
      </c>
      <c r="T339" s="13">
        <f t="shared" si="10"/>
        <v>1.0111484566839276E-2</v>
      </c>
      <c r="U339" s="63">
        <f>+R339/'סכום נכסי הקרן'!$C$42</f>
        <v>3.8364749707220989E-3</v>
      </c>
    </row>
    <row r="340" spans="2:21" ht="13.5" thickBot="1" x14ac:dyDescent="0.25">
      <c r="B340" s="59" t="s">
        <v>918</v>
      </c>
      <c r="C340" s="14" t="s">
        <v>919</v>
      </c>
      <c r="D340" s="14" t="s">
        <v>160</v>
      </c>
      <c r="E340" s="14" t="s">
        <v>227</v>
      </c>
      <c r="F340" s="22">
        <v>1688</v>
      </c>
      <c r="G340" s="14" t="s">
        <v>720</v>
      </c>
      <c r="H340" s="14" t="s">
        <v>590</v>
      </c>
      <c r="I340" s="14" t="s">
        <v>96</v>
      </c>
      <c r="J340" s="55" t="s">
        <v>2460</v>
      </c>
      <c r="K340" s="24">
        <v>2.99</v>
      </c>
      <c r="L340" s="14" t="s">
        <v>49</v>
      </c>
      <c r="M340" s="13">
        <v>5.2499999999999998E-2</v>
      </c>
      <c r="N340" s="13">
        <v>6.4299999999999996E-2</v>
      </c>
      <c r="O340" s="24">
        <v>260000</v>
      </c>
      <c r="P340" s="26">
        <v>99.23</v>
      </c>
      <c r="Q340" s="24">
        <v>0</v>
      </c>
      <c r="R340" s="24">
        <v>257.99799999999999</v>
      </c>
      <c r="S340" s="13">
        <v>7.8787878699999999E-4</v>
      </c>
      <c r="T340" s="13">
        <f t="shared" si="10"/>
        <v>1.0728687541728488E-3</v>
      </c>
      <c r="U340" s="63">
        <f>+R340/'סכום נכסי הקרן'!$C$42</f>
        <v>4.0706526277580575E-4</v>
      </c>
    </row>
    <row r="341" spans="2:21" ht="13.5" thickBot="1" x14ac:dyDescent="0.25">
      <c r="B341" s="59" t="s">
        <v>920</v>
      </c>
      <c r="C341" s="14" t="s">
        <v>921</v>
      </c>
      <c r="D341" s="14" t="s">
        <v>160</v>
      </c>
      <c r="E341" s="14" t="s">
        <v>227</v>
      </c>
      <c r="F341" s="22">
        <v>1930</v>
      </c>
      <c r="G341" s="14" t="s">
        <v>300</v>
      </c>
      <c r="H341" s="14" t="s">
        <v>587</v>
      </c>
      <c r="I341" s="14" t="s">
        <v>272</v>
      </c>
      <c r="J341" s="55" t="s">
        <v>2460</v>
      </c>
      <c r="K341" s="24">
        <v>4.8</v>
      </c>
      <c r="L341" s="14" t="s">
        <v>49</v>
      </c>
      <c r="M341" s="13">
        <v>6.7699999999999996E-2</v>
      </c>
      <c r="N341" s="13">
        <v>5.96E-2</v>
      </c>
      <c r="O341" s="24">
        <v>1160000</v>
      </c>
      <c r="P341" s="26">
        <v>107.02</v>
      </c>
      <c r="Q341" s="24">
        <v>0</v>
      </c>
      <c r="R341" s="24">
        <v>1241.432</v>
      </c>
      <c r="S341" s="13">
        <v>1.5466666660000001E-3</v>
      </c>
      <c r="T341" s="13">
        <f t="shared" si="10"/>
        <v>5.1624183258409291E-3</v>
      </c>
      <c r="U341" s="63">
        <f>+R341/'סכום נכסי הקרן'!$C$42</f>
        <v>1.95871225086355E-3</v>
      </c>
    </row>
    <row r="342" spans="2:21" ht="13.5" thickBot="1" x14ac:dyDescent="0.25">
      <c r="B342" s="59" t="s">
        <v>922</v>
      </c>
      <c r="C342" s="14" t="s">
        <v>923</v>
      </c>
      <c r="D342" s="14" t="s">
        <v>160</v>
      </c>
      <c r="E342" s="14" t="s">
        <v>227</v>
      </c>
      <c r="F342" s="22">
        <v>1496</v>
      </c>
      <c r="G342" s="14" t="s">
        <v>228</v>
      </c>
      <c r="H342" s="14" t="s">
        <v>587</v>
      </c>
      <c r="I342" s="14" t="s">
        <v>272</v>
      </c>
      <c r="J342" s="55" t="s">
        <v>2460</v>
      </c>
      <c r="K342" s="24">
        <v>3.42</v>
      </c>
      <c r="L342" s="14" t="s">
        <v>49</v>
      </c>
      <c r="M342" s="13">
        <v>4.1000000000000002E-2</v>
      </c>
      <c r="N342" s="13">
        <v>6.1100000000000002E-2</v>
      </c>
      <c r="O342" s="24">
        <v>759954.91</v>
      </c>
      <c r="P342" s="26">
        <v>94.37</v>
      </c>
      <c r="Q342" s="24">
        <v>0</v>
      </c>
      <c r="R342" s="24">
        <v>717.16944999999998</v>
      </c>
      <c r="S342" s="13">
        <v>1.757123974E-3</v>
      </c>
      <c r="T342" s="13">
        <f t="shared" si="10"/>
        <v>2.9823048796980096E-3</v>
      </c>
      <c r="U342" s="63">
        <f>+R342/'סכום נכסי הקרן'!$C$42</f>
        <v>1.1315388902977158E-3</v>
      </c>
    </row>
    <row r="343" spans="2:21" ht="13.5" thickBot="1" x14ac:dyDescent="0.25">
      <c r="B343" s="59" t="s">
        <v>924</v>
      </c>
      <c r="C343" s="14" t="s">
        <v>925</v>
      </c>
      <c r="D343" s="14" t="s">
        <v>160</v>
      </c>
      <c r="E343" s="14" t="s">
        <v>227</v>
      </c>
      <c r="F343" s="22">
        <v>444</v>
      </c>
      <c r="G343" s="14" t="s">
        <v>495</v>
      </c>
      <c r="H343" s="14" t="s">
        <v>926</v>
      </c>
      <c r="I343" s="14" t="s">
        <v>272</v>
      </c>
      <c r="J343" s="55" t="s">
        <v>2460</v>
      </c>
      <c r="K343" s="24">
        <v>2.02</v>
      </c>
      <c r="L343" s="14" t="s">
        <v>49</v>
      </c>
      <c r="M343" s="13">
        <v>6.9000000000000006E-2</v>
      </c>
      <c r="N343" s="13">
        <v>6.3799999999999996E-2</v>
      </c>
      <c r="O343" s="24">
        <v>108000</v>
      </c>
      <c r="P343" s="26">
        <v>103.24</v>
      </c>
      <c r="Q343" s="24">
        <v>0</v>
      </c>
      <c r="R343" s="24">
        <v>111.4992</v>
      </c>
      <c r="S343" s="13">
        <v>1.08E-3</v>
      </c>
      <c r="T343" s="13">
        <f t="shared" si="10"/>
        <v>4.6366253922615406E-4</v>
      </c>
      <c r="U343" s="63">
        <f>+R343/'סכום נכסי הקרן'!$C$42</f>
        <v>1.7592171701831844E-4</v>
      </c>
    </row>
    <row r="344" spans="2:21" ht="13.5" thickBot="1" x14ac:dyDescent="0.25">
      <c r="B344" s="59" t="s">
        <v>927</v>
      </c>
      <c r="C344" s="14" t="s">
        <v>928</v>
      </c>
      <c r="D344" s="14" t="s">
        <v>160</v>
      </c>
      <c r="E344" s="14" t="s">
        <v>227</v>
      </c>
      <c r="F344" s="22">
        <v>1632</v>
      </c>
      <c r="G344" s="14" t="s">
        <v>332</v>
      </c>
      <c r="H344" s="14" t="s">
        <v>926</v>
      </c>
      <c r="I344" s="14" t="s">
        <v>272</v>
      </c>
      <c r="J344" s="55" t="s">
        <v>2460</v>
      </c>
      <c r="K344" s="24">
        <v>1.06</v>
      </c>
      <c r="L344" s="14" t="s">
        <v>49</v>
      </c>
      <c r="M344" s="13">
        <v>7.7499999999999999E-2</v>
      </c>
      <c r="N344" s="13">
        <v>8.5300000000000001E-2</v>
      </c>
      <c r="O344" s="24">
        <v>375340</v>
      </c>
      <c r="P344" s="26">
        <v>102.25</v>
      </c>
      <c r="Q344" s="24">
        <v>0</v>
      </c>
      <c r="R344" s="24">
        <v>383.78514999999999</v>
      </c>
      <c r="S344" s="13">
        <v>2.4532186480000001E-3</v>
      </c>
      <c r="T344" s="13">
        <f t="shared" si="10"/>
        <v>1.5959468513342733E-3</v>
      </c>
      <c r="U344" s="63">
        <f>+R344/'סכום נכסי הקרן'!$C$42</f>
        <v>6.0553028680145591E-4</v>
      </c>
    </row>
    <row r="345" spans="2:21" ht="13.5" thickBot="1" x14ac:dyDescent="0.25">
      <c r="B345" s="59" t="s">
        <v>929</v>
      </c>
      <c r="C345" s="14" t="s">
        <v>930</v>
      </c>
      <c r="D345" s="14" t="s">
        <v>160</v>
      </c>
      <c r="E345" s="14" t="s">
        <v>227</v>
      </c>
      <c r="F345" s="22">
        <v>1632</v>
      </c>
      <c r="G345" s="14" t="s">
        <v>332</v>
      </c>
      <c r="H345" s="14" t="s">
        <v>926</v>
      </c>
      <c r="I345" s="14" t="s">
        <v>272</v>
      </c>
      <c r="J345" s="55" t="s">
        <v>2460</v>
      </c>
      <c r="K345" s="24">
        <v>1.42</v>
      </c>
      <c r="L345" s="14" t="s">
        <v>49</v>
      </c>
      <c r="M345" s="13">
        <v>0.1115</v>
      </c>
      <c r="N345" s="13">
        <v>7.9899999999999999E-2</v>
      </c>
      <c r="O345" s="24">
        <v>100000</v>
      </c>
      <c r="P345" s="26">
        <v>107.54</v>
      </c>
      <c r="Q345" s="24">
        <v>0</v>
      </c>
      <c r="R345" s="24">
        <v>107.54</v>
      </c>
      <c r="S345" s="13">
        <v>1.4042577090000001E-3</v>
      </c>
      <c r="T345" s="13">
        <f t="shared" ref="T345:T386" si="11">+R345/$R$11</f>
        <v>4.4719845046763216E-4</v>
      </c>
      <c r="U345" s="63">
        <f>+R345/'סכום נכסי הקרן'!$C$42</f>
        <v>1.6967495235974757E-4</v>
      </c>
    </row>
    <row r="346" spans="2:21" ht="13.5" thickBot="1" x14ac:dyDescent="0.25">
      <c r="B346" s="59" t="s">
        <v>931</v>
      </c>
      <c r="C346" s="14" t="s">
        <v>932</v>
      </c>
      <c r="D346" s="14" t="s">
        <v>160</v>
      </c>
      <c r="E346" s="14" t="s">
        <v>227</v>
      </c>
      <c r="F346" s="22">
        <v>823</v>
      </c>
      <c r="G346" s="14" t="s">
        <v>495</v>
      </c>
      <c r="H346" s="14" t="s">
        <v>623</v>
      </c>
      <c r="I346" s="14" t="s">
        <v>96</v>
      </c>
      <c r="J346" s="55" t="s">
        <v>2460</v>
      </c>
      <c r="K346" s="24">
        <v>1</v>
      </c>
      <c r="L346" s="14" t="s">
        <v>49</v>
      </c>
      <c r="M346" s="13">
        <v>1.4999999999999999E-2</v>
      </c>
      <c r="N346" s="13">
        <v>5.4199999999999998E-2</v>
      </c>
      <c r="O346" s="24">
        <v>5.51</v>
      </c>
      <c r="P346" s="26">
        <v>96.3</v>
      </c>
      <c r="Q346" s="24">
        <v>0</v>
      </c>
      <c r="R346" s="24">
        <v>5.3099999999999996E-3</v>
      </c>
      <c r="S346" s="13">
        <v>9.9039274105031403E-8</v>
      </c>
      <c r="T346" s="13">
        <f t="shared" si="11"/>
        <v>2.208130715996956E-8</v>
      </c>
      <c r="U346" s="63">
        <f>+R346/'סכום נכסי הקרן'!$C$42</f>
        <v>8.3780360519830709E-9</v>
      </c>
    </row>
    <row r="347" spans="2:21" ht="13.5" thickBot="1" x14ac:dyDescent="0.25">
      <c r="B347" s="59" t="s">
        <v>933</v>
      </c>
      <c r="C347" s="14" t="s">
        <v>934</v>
      </c>
      <c r="D347" s="14" t="s">
        <v>160</v>
      </c>
      <c r="E347" s="14" t="s">
        <v>227</v>
      </c>
      <c r="F347" s="22">
        <v>1787</v>
      </c>
      <c r="G347" s="14" t="s">
        <v>521</v>
      </c>
      <c r="H347" s="14" t="s">
        <v>623</v>
      </c>
      <c r="I347" s="14" t="s">
        <v>96</v>
      </c>
      <c r="J347" s="55" t="s">
        <v>2460</v>
      </c>
      <c r="K347" s="24">
        <v>0.76</v>
      </c>
      <c r="L347" s="14" t="s">
        <v>49</v>
      </c>
      <c r="M347" s="13">
        <v>4.9000000000000002E-2</v>
      </c>
      <c r="N347" s="13">
        <v>0.15840000000000001</v>
      </c>
      <c r="O347" s="24">
        <v>123548.44</v>
      </c>
      <c r="P347" s="26">
        <v>92.73</v>
      </c>
      <c r="Q347" s="24">
        <v>0</v>
      </c>
      <c r="R347" s="24">
        <v>114.56647</v>
      </c>
      <c r="S347" s="13">
        <v>1.692387329E-3</v>
      </c>
      <c r="T347" s="13">
        <f t="shared" si="11"/>
        <v>4.7641759214754007E-4</v>
      </c>
      <c r="U347" s="63">
        <f>+R347/'סכום נכסי הקרן'!$C$42</f>
        <v>1.8076120828784125E-4</v>
      </c>
    </row>
    <row r="348" spans="2:21" ht="13.5" thickBot="1" x14ac:dyDescent="0.25">
      <c r="B348" s="59" t="s">
        <v>935</v>
      </c>
      <c r="C348" s="14" t="s">
        <v>936</v>
      </c>
      <c r="D348" s="14" t="s">
        <v>160</v>
      </c>
      <c r="E348" s="14" t="s">
        <v>227</v>
      </c>
      <c r="F348" s="22">
        <v>1442</v>
      </c>
      <c r="G348" s="14" t="s">
        <v>495</v>
      </c>
      <c r="H348" s="14" t="s">
        <v>926</v>
      </c>
      <c r="I348" s="14" t="s">
        <v>272</v>
      </c>
      <c r="J348" s="55" t="s">
        <v>2460</v>
      </c>
      <c r="K348" s="24">
        <v>2.64</v>
      </c>
      <c r="L348" s="14" t="s">
        <v>49</v>
      </c>
      <c r="M348" s="13">
        <v>5.5500000000000001E-2</v>
      </c>
      <c r="N348" s="13">
        <v>6.5000000000000002E-2</v>
      </c>
      <c r="O348" s="24">
        <v>130000</v>
      </c>
      <c r="P348" s="26">
        <v>97.66</v>
      </c>
      <c r="Q348" s="24">
        <v>0</v>
      </c>
      <c r="R348" s="24">
        <v>126.958</v>
      </c>
      <c r="S348" s="13">
        <v>8.1249999999999996E-4</v>
      </c>
      <c r="T348" s="13">
        <f t="shared" si="11"/>
        <v>5.2794700459800662E-4</v>
      </c>
      <c r="U348" s="63">
        <f>+R348/'סכום נכסי הקרן'!$C$42</f>
        <v>2.0031237308618962E-4</v>
      </c>
    </row>
    <row r="349" spans="2:21" ht="13.5" thickBot="1" x14ac:dyDescent="0.25">
      <c r="B349" s="59" t="s">
        <v>937</v>
      </c>
      <c r="C349" s="14" t="s">
        <v>938</v>
      </c>
      <c r="D349" s="14" t="s">
        <v>160</v>
      </c>
      <c r="E349" s="14" t="s">
        <v>227</v>
      </c>
      <c r="F349" s="22">
        <v>1644</v>
      </c>
      <c r="G349" s="14" t="s">
        <v>495</v>
      </c>
      <c r="H349" s="14" t="s">
        <v>939</v>
      </c>
      <c r="I349" s="14" t="s">
        <v>96</v>
      </c>
      <c r="J349" s="55" t="s">
        <v>2460</v>
      </c>
      <c r="K349" s="24">
        <v>1.2</v>
      </c>
      <c r="L349" s="14" t="s">
        <v>49</v>
      </c>
      <c r="M349" s="13">
        <v>5.0500000000000003E-2</v>
      </c>
      <c r="N349" s="13">
        <v>6.6900000000000001E-2</v>
      </c>
      <c r="O349" s="24">
        <v>40000</v>
      </c>
      <c r="P349" s="26">
        <v>99.47</v>
      </c>
      <c r="Q349" s="24">
        <v>0</v>
      </c>
      <c r="R349" s="24">
        <v>39.787999999999997</v>
      </c>
      <c r="S349" s="13">
        <v>3.6363636299999999E-4</v>
      </c>
      <c r="T349" s="13">
        <f t="shared" si="11"/>
        <v>1.6545594148415608E-4</v>
      </c>
      <c r="U349" s="63">
        <f>+R349/'סכום נכסי הקרן'!$C$42</f>
        <v>6.277689236088558E-5</v>
      </c>
    </row>
    <row r="350" spans="2:21" ht="13.5" thickBot="1" x14ac:dyDescent="0.25">
      <c r="B350" s="59" t="s">
        <v>940</v>
      </c>
      <c r="C350" s="14" t="s">
        <v>941</v>
      </c>
      <c r="D350" s="14" t="s">
        <v>160</v>
      </c>
      <c r="E350" s="14" t="s">
        <v>227</v>
      </c>
      <c r="F350" s="22">
        <v>2352</v>
      </c>
      <c r="G350" s="14" t="s">
        <v>289</v>
      </c>
      <c r="H350" s="14" t="s">
        <v>942</v>
      </c>
      <c r="I350" s="14" t="s">
        <v>272</v>
      </c>
      <c r="J350" s="55" t="s">
        <v>2460</v>
      </c>
      <c r="K350" s="24">
        <v>2.06</v>
      </c>
      <c r="L350" s="14" t="s">
        <v>49</v>
      </c>
      <c r="M350" s="13">
        <v>8.0500000000000002E-2</v>
      </c>
      <c r="N350" s="13">
        <v>0.1077</v>
      </c>
      <c r="O350" s="24">
        <v>128551.17</v>
      </c>
      <c r="P350" s="26">
        <v>95.28</v>
      </c>
      <c r="Q350" s="24">
        <v>5.1741799999999998</v>
      </c>
      <c r="R350" s="24">
        <v>127.65773</v>
      </c>
      <c r="S350" s="13">
        <v>1.1947368700000001E-3</v>
      </c>
      <c r="T350" s="13">
        <f t="shared" si="11"/>
        <v>5.3085678860159344E-4</v>
      </c>
      <c r="U350" s="63">
        <f>+R350/'סכום נכסי הקרן'!$C$42</f>
        <v>2.014163962814164E-4</v>
      </c>
    </row>
    <row r="351" spans="2:21" ht="13.5" thickBot="1" x14ac:dyDescent="0.25">
      <c r="B351" s="59" t="s">
        <v>943</v>
      </c>
      <c r="C351" s="14" t="s">
        <v>944</v>
      </c>
      <c r="D351" s="14" t="s">
        <v>160</v>
      </c>
      <c r="E351" s="14" t="s">
        <v>227</v>
      </c>
      <c r="F351" s="22">
        <v>1071</v>
      </c>
      <c r="G351" s="14" t="s">
        <v>521</v>
      </c>
      <c r="H351" s="14" t="s">
        <v>942</v>
      </c>
      <c r="I351" s="14" t="s">
        <v>272</v>
      </c>
      <c r="J351" s="55" t="s">
        <v>2460</v>
      </c>
      <c r="K351" s="24">
        <v>1.21</v>
      </c>
      <c r="L351" s="14" t="s">
        <v>49</v>
      </c>
      <c r="M351" s="13">
        <v>3.15E-2</v>
      </c>
      <c r="N351" s="13">
        <v>8.5599999999999996E-2</v>
      </c>
      <c r="O351" s="24">
        <v>221539.78</v>
      </c>
      <c r="P351" s="26">
        <v>93.99</v>
      </c>
      <c r="Q351" s="24">
        <v>0</v>
      </c>
      <c r="R351" s="24">
        <v>208.22524000000001</v>
      </c>
      <c r="S351" s="13">
        <v>1.682187099E-3</v>
      </c>
      <c r="T351" s="13">
        <f t="shared" si="11"/>
        <v>8.6589180468896057E-4</v>
      </c>
      <c r="U351" s="63">
        <f>+R351/'סכום נכסי הקרן'!$C$42</f>
        <v>3.2853457017944029E-4</v>
      </c>
    </row>
    <row r="352" spans="2:21" ht="13.5" thickBot="1" x14ac:dyDescent="0.25">
      <c r="B352" s="59" t="s">
        <v>945</v>
      </c>
      <c r="C352" s="14" t="s">
        <v>946</v>
      </c>
      <c r="D352" s="14" t="s">
        <v>160</v>
      </c>
      <c r="E352" s="14" t="s">
        <v>227</v>
      </c>
      <c r="F352" s="22">
        <v>639</v>
      </c>
      <c r="G352" s="14" t="s">
        <v>514</v>
      </c>
      <c r="H352" s="14" t="s">
        <v>630</v>
      </c>
      <c r="I352" s="14" t="s">
        <v>96</v>
      </c>
      <c r="J352" s="55" t="s">
        <v>2460</v>
      </c>
      <c r="K352" s="24">
        <v>1.88</v>
      </c>
      <c r="L352" s="14" t="s">
        <v>49</v>
      </c>
      <c r="M352" s="13">
        <v>5.8000000000000003E-2</v>
      </c>
      <c r="N352" s="13">
        <v>8.4000000000000005E-2</v>
      </c>
      <c r="O352" s="24">
        <v>246716.76</v>
      </c>
      <c r="P352" s="26">
        <v>95.67</v>
      </c>
      <c r="Q352" s="24">
        <v>0</v>
      </c>
      <c r="R352" s="24">
        <v>236.03391999999999</v>
      </c>
      <c r="S352" s="13">
        <v>2.89997559E-4</v>
      </c>
      <c r="T352" s="13">
        <f t="shared" si="11"/>
        <v>9.8153248355775571E-4</v>
      </c>
      <c r="U352" s="63">
        <f>+R352/'סכום נכסי הקרן'!$C$42</f>
        <v>3.7241067631843473E-4</v>
      </c>
    </row>
    <row r="353" spans="2:21" ht="13.5" thickBot="1" x14ac:dyDescent="0.25">
      <c r="B353" s="59" t="s">
        <v>947</v>
      </c>
      <c r="C353" s="14" t="s">
        <v>948</v>
      </c>
      <c r="D353" s="14" t="s">
        <v>160</v>
      </c>
      <c r="E353" s="14" t="s">
        <v>227</v>
      </c>
      <c r="F353" s="22">
        <v>639</v>
      </c>
      <c r="G353" s="14" t="s">
        <v>514</v>
      </c>
      <c r="H353" s="14" t="s">
        <v>630</v>
      </c>
      <c r="I353" s="14" t="s">
        <v>96</v>
      </c>
      <c r="J353" s="55" t="s">
        <v>2460</v>
      </c>
      <c r="K353" s="24">
        <v>3.07</v>
      </c>
      <c r="L353" s="14" t="s">
        <v>49</v>
      </c>
      <c r="M353" s="13">
        <v>4.3999999999999997E-2</v>
      </c>
      <c r="N353" s="13">
        <v>0.08</v>
      </c>
      <c r="O353" s="24">
        <v>13500</v>
      </c>
      <c r="P353" s="26">
        <v>90.17</v>
      </c>
      <c r="Q353" s="24">
        <v>0</v>
      </c>
      <c r="R353" s="24">
        <v>12.17295</v>
      </c>
      <c r="S353" s="13">
        <v>3.2043338696288502E-5</v>
      </c>
      <c r="T353" s="13">
        <f t="shared" si="11"/>
        <v>5.0620461015621748E-5</v>
      </c>
      <c r="U353" s="63">
        <f>+R353/'סכום נכסי הקרן'!$C$42</f>
        <v>1.9206292647643568E-5</v>
      </c>
    </row>
    <row r="354" spans="2:21" ht="13.5" thickBot="1" x14ac:dyDescent="0.25">
      <c r="B354" s="59" t="s">
        <v>949</v>
      </c>
      <c r="C354" s="14" t="s">
        <v>950</v>
      </c>
      <c r="D354" s="14" t="s">
        <v>160</v>
      </c>
      <c r="E354" s="14" t="s">
        <v>227</v>
      </c>
      <c r="F354" s="22">
        <v>1036</v>
      </c>
      <c r="G354" s="14" t="s">
        <v>578</v>
      </c>
      <c r="H354" s="14" t="s">
        <v>229</v>
      </c>
      <c r="I354" s="14" t="s">
        <v>230</v>
      </c>
      <c r="J354" s="55" t="s">
        <v>2460</v>
      </c>
      <c r="K354" s="24">
        <v>4.09</v>
      </c>
      <c r="L354" s="14" t="s">
        <v>49</v>
      </c>
      <c r="M354" s="13">
        <v>4.8500000000000001E-2</v>
      </c>
      <c r="N354" s="13">
        <v>5.5399999999999998E-2</v>
      </c>
      <c r="O354" s="24">
        <v>357000</v>
      </c>
      <c r="P354" s="26">
        <v>97.6</v>
      </c>
      <c r="Q354" s="24">
        <v>0</v>
      </c>
      <c r="R354" s="24">
        <v>348.43200000000002</v>
      </c>
      <c r="S354" s="13">
        <v>1.4472308019999999E-3</v>
      </c>
      <c r="T354" s="13">
        <f t="shared" si="11"/>
        <v>1.4489329597669519E-3</v>
      </c>
      <c r="U354" s="63">
        <f>+R354/'סכום נכסי הקרן'!$C$42</f>
        <v>5.4975063232854348E-4</v>
      </c>
    </row>
    <row r="355" spans="2:21" ht="13.5" thickBot="1" x14ac:dyDescent="0.25">
      <c r="B355" s="59" t="s">
        <v>951</v>
      </c>
      <c r="C355" s="14" t="s">
        <v>952</v>
      </c>
      <c r="D355" s="14" t="s">
        <v>160</v>
      </c>
      <c r="E355" s="14" t="s">
        <v>227</v>
      </c>
      <c r="F355" s="22">
        <v>2101</v>
      </c>
      <c r="G355" s="14" t="s">
        <v>635</v>
      </c>
      <c r="H355" s="14" t="s">
        <v>229</v>
      </c>
      <c r="I355" s="14" t="s">
        <v>230</v>
      </c>
      <c r="J355" s="55" t="s">
        <v>2460</v>
      </c>
      <c r="K355" s="24">
        <v>3.33</v>
      </c>
      <c r="L355" s="14" t="s">
        <v>49</v>
      </c>
      <c r="M355" s="13">
        <v>6.0499999999999998E-2</v>
      </c>
      <c r="N355" s="13">
        <v>5.8999999999999997E-2</v>
      </c>
      <c r="O355" s="24">
        <v>283000</v>
      </c>
      <c r="P355" s="26">
        <v>102.3</v>
      </c>
      <c r="Q355" s="24">
        <v>0</v>
      </c>
      <c r="R355" s="24">
        <v>289.50900000000001</v>
      </c>
      <c r="S355" s="13">
        <v>1.2863636360000001E-3</v>
      </c>
      <c r="T355" s="13">
        <f t="shared" si="11"/>
        <v>1.2039053021799676E-3</v>
      </c>
      <c r="U355" s="63">
        <f>+R355/'סכום נכסי הקרן'!$C$42</f>
        <v>4.5678283227374149E-4</v>
      </c>
    </row>
    <row r="356" spans="2:21" ht="13.5" thickBot="1" x14ac:dyDescent="0.25">
      <c r="B356" s="59" t="s">
        <v>953</v>
      </c>
      <c r="C356" s="14" t="s">
        <v>954</v>
      </c>
      <c r="D356" s="14" t="s">
        <v>160</v>
      </c>
      <c r="E356" s="14" t="s">
        <v>227</v>
      </c>
      <c r="F356" s="22">
        <v>1756</v>
      </c>
      <c r="G356" s="14" t="s">
        <v>332</v>
      </c>
      <c r="H356" s="14" t="s">
        <v>229</v>
      </c>
      <c r="I356" s="14" t="s">
        <v>230</v>
      </c>
      <c r="J356" s="55" t="s">
        <v>2460</v>
      </c>
      <c r="K356" s="24">
        <v>2.39</v>
      </c>
      <c r="L356" s="14" t="s">
        <v>49</v>
      </c>
      <c r="M356" s="13">
        <v>4.4999999999999998E-2</v>
      </c>
      <c r="N356" s="13">
        <v>6.6400000000000001E-2</v>
      </c>
      <c r="O356" s="24">
        <v>1000000</v>
      </c>
      <c r="P356" s="26">
        <v>95.41</v>
      </c>
      <c r="Q356" s="24">
        <v>0</v>
      </c>
      <c r="R356" s="24">
        <v>954.1</v>
      </c>
      <c r="S356" s="13">
        <v>2.7777777769999999E-3</v>
      </c>
      <c r="T356" s="13">
        <f t="shared" si="11"/>
        <v>3.9675659437527228E-3</v>
      </c>
      <c r="U356" s="63">
        <f>+R356/'סכום נכסי הקרן'!$C$42</f>
        <v>1.5053642555926648E-3</v>
      </c>
    </row>
    <row r="357" spans="2:21" ht="13.5" thickBot="1" x14ac:dyDescent="0.25">
      <c r="B357" s="59" t="s">
        <v>955</v>
      </c>
      <c r="C357" s="14" t="s">
        <v>956</v>
      </c>
      <c r="D357" s="14" t="s">
        <v>160</v>
      </c>
      <c r="E357" s="14" t="s">
        <v>227</v>
      </c>
      <c r="F357" s="22">
        <v>531</v>
      </c>
      <c r="G357" s="14" t="s">
        <v>495</v>
      </c>
      <c r="H357" s="14" t="s">
        <v>229</v>
      </c>
      <c r="I357" s="14" t="s">
        <v>230</v>
      </c>
      <c r="J357" s="55" t="s">
        <v>2460</v>
      </c>
      <c r="K357" s="24">
        <v>3.55</v>
      </c>
      <c r="L357" s="14" t="s">
        <v>49</v>
      </c>
      <c r="M357" s="13">
        <v>7.7499999999999999E-2</v>
      </c>
      <c r="N357" s="13">
        <v>7.6600000000000001E-2</v>
      </c>
      <c r="O357" s="24">
        <v>25000</v>
      </c>
      <c r="P357" s="26">
        <v>100.82</v>
      </c>
      <c r="Q357" s="24">
        <v>0</v>
      </c>
      <c r="R357" s="24">
        <v>25.204999999999998</v>
      </c>
      <c r="S357" s="13">
        <v>2.9411764700000001E-4</v>
      </c>
      <c r="T357" s="13">
        <f t="shared" si="11"/>
        <v>1.0481343634030749E-4</v>
      </c>
      <c r="U357" s="63">
        <f>+R357/'סכום נכסי הקרן'!$C$42</f>
        <v>3.9768060016993094E-5</v>
      </c>
    </row>
    <row r="358" spans="2:21" ht="13.5" thickBot="1" x14ac:dyDescent="0.25">
      <c r="B358" s="59" t="s">
        <v>957</v>
      </c>
      <c r="C358" s="14" t="s">
        <v>958</v>
      </c>
      <c r="D358" s="14" t="s">
        <v>160</v>
      </c>
      <c r="E358" s="14" t="s">
        <v>227</v>
      </c>
      <c r="F358" s="22">
        <v>771</v>
      </c>
      <c r="G358" s="14" t="s">
        <v>495</v>
      </c>
      <c r="H358" s="14" t="s">
        <v>229</v>
      </c>
      <c r="I358" s="14" t="s">
        <v>230</v>
      </c>
      <c r="J358" s="55" t="s">
        <v>2460</v>
      </c>
      <c r="K358" s="24">
        <v>2.2799999999999998</v>
      </c>
      <c r="L358" s="14" t="s">
        <v>49</v>
      </c>
      <c r="M358" s="13">
        <v>3.8699999999999998E-2</v>
      </c>
      <c r="N358" s="13">
        <v>5.67E-2</v>
      </c>
      <c r="O358" s="24">
        <v>325797.88</v>
      </c>
      <c r="P358" s="26">
        <v>96.25</v>
      </c>
      <c r="Q358" s="24">
        <v>0</v>
      </c>
      <c r="R358" s="24">
        <v>313.58046000000002</v>
      </c>
      <c r="S358" s="13">
        <v>9.8713228299999989E-4</v>
      </c>
      <c r="T358" s="13">
        <f t="shared" si="11"/>
        <v>1.3040049824151693E-3</v>
      </c>
      <c r="U358" s="63">
        <f>+R358/'סכום נכסי הקרן'!$C$42</f>
        <v>4.9476241037239843E-4</v>
      </c>
    </row>
    <row r="359" spans="2:21" ht="13.5" thickBot="1" x14ac:dyDescent="0.25">
      <c r="B359" s="59" t="s">
        <v>957</v>
      </c>
      <c r="C359" s="14" t="s">
        <v>959</v>
      </c>
      <c r="D359" s="14" t="s">
        <v>160</v>
      </c>
      <c r="E359" s="14" t="s">
        <v>227</v>
      </c>
      <c r="F359" s="22">
        <v>771</v>
      </c>
      <c r="G359" s="14" t="s">
        <v>495</v>
      </c>
      <c r="H359" s="14" t="s">
        <v>229</v>
      </c>
      <c r="I359" s="14" t="s">
        <v>230</v>
      </c>
      <c r="J359" s="55" t="s">
        <v>2460</v>
      </c>
      <c r="K359" s="24">
        <v>2.2839999999999998</v>
      </c>
      <c r="L359" s="14" t="s">
        <v>49</v>
      </c>
      <c r="M359" s="13">
        <v>3.8699999999999998E-2</v>
      </c>
      <c r="N359" s="13">
        <v>5.67E-2</v>
      </c>
      <c r="O359" s="24">
        <v>50000</v>
      </c>
      <c r="P359" s="26">
        <v>95.996399999999994</v>
      </c>
      <c r="Q359" s="24">
        <v>0</v>
      </c>
      <c r="R359" s="24">
        <v>47.998199999999997</v>
      </c>
      <c r="S359" s="13">
        <v>1.5149458300000001E-4</v>
      </c>
      <c r="T359" s="13">
        <f t="shared" si="11"/>
        <v>1.9959755128543333E-4</v>
      </c>
      <c r="U359" s="63">
        <f>+R359/'סכום נכסי הקרן'!$C$42</f>
        <v>7.5730819214744606E-5</v>
      </c>
    </row>
    <row r="360" spans="2:21" ht="13.5" thickBot="1" x14ac:dyDescent="0.25">
      <c r="B360" s="59" t="s">
        <v>960</v>
      </c>
      <c r="C360" s="14" t="s">
        <v>961</v>
      </c>
      <c r="D360" s="14" t="s">
        <v>160</v>
      </c>
      <c r="E360" s="14" t="s">
        <v>227</v>
      </c>
      <c r="F360" s="22">
        <v>771</v>
      </c>
      <c r="G360" s="14" t="s">
        <v>495</v>
      </c>
      <c r="H360" s="14" t="s">
        <v>229</v>
      </c>
      <c r="I360" s="14" t="s">
        <v>230</v>
      </c>
      <c r="J360" s="55" t="s">
        <v>2460</v>
      </c>
      <c r="K360" s="24">
        <v>0.78</v>
      </c>
      <c r="L360" s="14" t="s">
        <v>49</v>
      </c>
      <c r="M360" s="13">
        <v>4.5900000000000003E-2</v>
      </c>
      <c r="N360" s="13">
        <v>7.0999999999999994E-2</v>
      </c>
      <c r="O360" s="24">
        <v>56000</v>
      </c>
      <c r="P360" s="26">
        <v>98.22</v>
      </c>
      <c r="Q360" s="24">
        <v>0</v>
      </c>
      <c r="R360" s="24">
        <v>55.0032</v>
      </c>
      <c r="S360" s="13">
        <v>8.8888888800000003E-4</v>
      </c>
      <c r="T360" s="13">
        <f t="shared" si="11"/>
        <v>2.2872741129590165E-4</v>
      </c>
      <c r="U360" s="63">
        <f>+R360/'סכום נכסי הקרן'!$C$42</f>
        <v>8.6783200108179917E-5</v>
      </c>
    </row>
    <row r="361" spans="2:21" ht="13.5" thickBot="1" x14ac:dyDescent="0.25">
      <c r="B361" s="59" t="s">
        <v>962</v>
      </c>
      <c r="C361" s="14" t="s">
        <v>963</v>
      </c>
      <c r="D361" s="14" t="s">
        <v>160</v>
      </c>
      <c r="E361" s="14" t="s">
        <v>227</v>
      </c>
      <c r="F361" s="22">
        <v>771</v>
      </c>
      <c r="G361" s="14" t="s">
        <v>495</v>
      </c>
      <c r="H361" s="14" t="s">
        <v>229</v>
      </c>
      <c r="I361" s="14" t="s">
        <v>230</v>
      </c>
      <c r="J361" s="55" t="s">
        <v>2460</v>
      </c>
      <c r="K361" s="24">
        <v>1.83</v>
      </c>
      <c r="L361" s="14" t="s">
        <v>49</v>
      </c>
      <c r="M361" s="13">
        <v>6.25E-2</v>
      </c>
      <c r="N361" s="13">
        <v>9.7500000000000003E-2</v>
      </c>
      <c r="O361" s="24">
        <v>50000</v>
      </c>
      <c r="P361" s="26">
        <v>94.36</v>
      </c>
      <c r="Q361" s="24">
        <v>0</v>
      </c>
      <c r="R361" s="24">
        <v>47.18</v>
      </c>
      <c r="S361" s="13">
        <v>6.9301990299999998E-4</v>
      </c>
      <c r="T361" s="13">
        <f t="shared" si="11"/>
        <v>1.9619511710119848E-4</v>
      </c>
      <c r="U361" s="63">
        <f>+R361/'סכום נכסי הקרן'!$C$42</f>
        <v>7.44398758818383E-5</v>
      </c>
    </row>
    <row r="362" spans="2:21" ht="13.5" thickBot="1" x14ac:dyDescent="0.25">
      <c r="B362" s="59" t="s">
        <v>964</v>
      </c>
      <c r="C362" s="14" t="s">
        <v>965</v>
      </c>
      <c r="D362" s="14" t="s">
        <v>160</v>
      </c>
      <c r="E362" s="14" t="s">
        <v>227</v>
      </c>
      <c r="F362" s="22">
        <v>771</v>
      </c>
      <c r="G362" s="14" t="s">
        <v>495</v>
      </c>
      <c r="H362" s="14" t="s">
        <v>229</v>
      </c>
      <c r="I362" s="14" t="s">
        <v>230</v>
      </c>
      <c r="J362" s="55" t="s">
        <v>2460</v>
      </c>
      <c r="K362" s="24">
        <v>3.41</v>
      </c>
      <c r="L362" s="14" t="s">
        <v>49</v>
      </c>
      <c r="M362" s="13">
        <v>6.3E-2</v>
      </c>
      <c r="N362" s="13">
        <v>6.7100000000000007E-2</v>
      </c>
      <c r="O362" s="24">
        <v>843900</v>
      </c>
      <c r="P362" s="27">
        <v>99</v>
      </c>
      <c r="Q362" s="24">
        <v>0</v>
      </c>
      <c r="R362" s="24">
        <v>835.46100000000001</v>
      </c>
      <c r="S362" s="13">
        <v>4.7027281220000001E-3</v>
      </c>
      <c r="T362" s="13">
        <f t="shared" si="11"/>
        <v>3.4742129870386682E-3</v>
      </c>
      <c r="U362" s="63">
        <f>+R362/'סכום נכסי הקרן'!$C$42</f>
        <v>1.3181774723212485E-3</v>
      </c>
    </row>
    <row r="363" spans="2:21" ht="13.5" thickBot="1" x14ac:dyDescent="0.25">
      <c r="B363" s="59" t="s">
        <v>966</v>
      </c>
      <c r="C363" s="14" t="s">
        <v>967</v>
      </c>
      <c r="D363" s="14" t="s">
        <v>160</v>
      </c>
      <c r="E363" s="14" t="s">
        <v>227</v>
      </c>
      <c r="F363" s="22">
        <v>1532</v>
      </c>
      <c r="G363" s="14" t="s">
        <v>495</v>
      </c>
      <c r="H363" s="14" t="s">
        <v>229</v>
      </c>
      <c r="I363" s="14" t="s">
        <v>230</v>
      </c>
      <c r="J363" s="55" t="s">
        <v>2460</v>
      </c>
      <c r="K363" s="24">
        <v>4.05</v>
      </c>
      <c r="L363" s="14" t="s">
        <v>49</v>
      </c>
      <c r="M363" s="13">
        <v>7.0000000000000007E-2</v>
      </c>
      <c r="N363" s="13">
        <v>6.6500000000000004E-2</v>
      </c>
      <c r="O363" s="24">
        <v>43000</v>
      </c>
      <c r="P363" s="26">
        <v>103.9</v>
      </c>
      <c r="Q363" s="24">
        <v>0</v>
      </c>
      <c r="R363" s="24">
        <v>44.677</v>
      </c>
      <c r="S363" s="13">
        <v>8.3781466700000003E-4</v>
      </c>
      <c r="T363" s="13">
        <f t="shared" si="11"/>
        <v>1.8578654613671564E-4</v>
      </c>
      <c r="U363" s="63">
        <f>+R363/'סכום נכסי הקרן'!$C$42</f>
        <v>7.0490681110065481E-5</v>
      </c>
    </row>
    <row r="364" spans="2:21" ht="13.5" thickBot="1" x14ac:dyDescent="0.25">
      <c r="B364" s="59" t="s">
        <v>968</v>
      </c>
      <c r="C364" s="14" t="s">
        <v>969</v>
      </c>
      <c r="D364" s="14" t="s">
        <v>160</v>
      </c>
      <c r="E364" s="14" t="s">
        <v>227</v>
      </c>
      <c r="F364" s="22">
        <v>1095</v>
      </c>
      <c r="G364" s="14" t="s">
        <v>720</v>
      </c>
      <c r="H364" s="14" t="s">
        <v>229</v>
      </c>
      <c r="I364" s="14" t="s">
        <v>230</v>
      </c>
      <c r="J364" s="55" t="s">
        <v>2460</v>
      </c>
      <c r="K364" s="24">
        <v>2.69</v>
      </c>
      <c r="L364" s="14" t="s">
        <v>49</v>
      </c>
      <c r="M364" s="13">
        <v>7.1999999999999995E-2</v>
      </c>
      <c r="N364" s="13">
        <v>5.6399999999999999E-2</v>
      </c>
      <c r="O364" s="24">
        <v>605716.82999999996</v>
      </c>
      <c r="P364" s="26">
        <v>104.33</v>
      </c>
      <c r="Q364" s="24">
        <v>0</v>
      </c>
      <c r="R364" s="24">
        <v>631.94437000000005</v>
      </c>
      <c r="S364" s="13">
        <v>1.1900417310000001E-3</v>
      </c>
      <c r="T364" s="13">
        <f t="shared" si="11"/>
        <v>2.6279016463245678E-3</v>
      </c>
      <c r="U364" s="63">
        <f>+R364/'סכום נכסי הקרן'!$C$42</f>
        <v>9.9707207433290582E-4</v>
      </c>
    </row>
    <row r="365" spans="2:21" ht="13.5" thickBot="1" x14ac:dyDescent="0.25">
      <c r="B365" s="59" t="s">
        <v>970</v>
      </c>
      <c r="C365" s="14" t="s">
        <v>971</v>
      </c>
      <c r="D365" s="14" t="s">
        <v>160</v>
      </c>
      <c r="E365" s="14" t="s">
        <v>227</v>
      </c>
      <c r="F365" s="22">
        <v>486</v>
      </c>
      <c r="G365" s="14" t="s">
        <v>495</v>
      </c>
      <c r="H365" s="14" t="s">
        <v>229</v>
      </c>
      <c r="I365" s="14" t="s">
        <v>230</v>
      </c>
      <c r="J365" s="55" t="s">
        <v>2460</v>
      </c>
      <c r="K365" s="24">
        <v>0.62</v>
      </c>
      <c r="L365" s="14" t="s">
        <v>49</v>
      </c>
      <c r="M365" s="13">
        <v>9.6500000000000002E-2</v>
      </c>
      <c r="N365" s="13">
        <v>8.2299999999999998E-2</v>
      </c>
      <c r="O365" s="24">
        <v>651600</v>
      </c>
      <c r="P365" s="27">
        <v>101</v>
      </c>
      <c r="Q365" s="24">
        <v>0</v>
      </c>
      <c r="R365" s="24">
        <v>658.11599999999999</v>
      </c>
      <c r="S365" s="13">
        <v>3.5324999750000001E-3</v>
      </c>
      <c r="T365" s="13">
        <f t="shared" si="11"/>
        <v>2.736734753840024E-3</v>
      </c>
      <c r="U365" s="63">
        <f>+R365/'סכום נכסי הקרן'!$C$42</f>
        <v>1.038365268246119E-3</v>
      </c>
    </row>
    <row r="366" spans="2:21" ht="13.5" thickBot="1" x14ac:dyDescent="0.25">
      <c r="B366" s="59" t="s">
        <v>972</v>
      </c>
      <c r="C366" s="14" t="s">
        <v>973</v>
      </c>
      <c r="D366" s="14" t="s">
        <v>160</v>
      </c>
      <c r="E366" s="14" t="s">
        <v>227</v>
      </c>
      <c r="F366" s="22">
        <v>823</v>
      </c>
      <c r="G366" s="14" t="s">
        <v>495</v>
      </c>
      <c r="H366" s="14" t="s">
        <v>229</v>
      </c>
      <c r="I366" s="14" t="s">
        <v>230</v>
      </c>
      <c r="J366" s="55" t="s">
        <v>2460</v>
      </c>
      <c r="K366" s="24">
        <v>2.2599999999999998</v>
      </c>
      <c r="L366" s="14" t="s">
        <v>49</v>
      </c>
      <c r="M366" s="13">
        <v>2.9000000000000001E-2</v>
      </c>
      <c r="N366" s="13">
        <v>8.2799999999999999E-2</v>
      </c>
      <c r="O366" s="24">
        <v>418559.4</v>
      </c>
      <c r="P366" s="26">
        <v>89.05</v>
      </c>
      <c r="Q366" s="24">
        <v>6.0691100000000002</v>
      </c>
      <c r="R366" s="24">
        <v>378.79626000000002</v>
      </c>
      <c r="S366" s="13">
        <v>1.946787906E-3</v>
      </c>
      <c r="T366" s="13">
        <f t="shared" si="11"/>
        <v>1.5752008602839345E-3</v>
      </c>
      <c r="U366" s="63">
        <f>+R366/'סכום נכסי הקרן'!$C$42</f>
        <v>5.9765889315185569E-4</v>
      </c>
    </row>
    <row r="367" spans="2:21" ht="13.5" thickBot="1" x14ac:dyDescent="0.25">
      <c r="B367" s="79" t="s">
        <v>974</v>
      </c>
      <c r="C367" s="33" t="s">
        <v>975</v>
      </c>
      <c r="D367" s="33" t="s">
        <v>160</v>
      </c>
      <c r="E367" s="33" t="s">
        <v>227</v>
      </c>
      <c r="F367" s="38">
        <v>823</v>
      </c>
      <c r="G367" s="33" t="s">
        <v>495</v>
      </c>
      <c r="H367" s="33" t="s">
        <v>229</v>
      </c>
      <c r="I367" s="33" t="s">
        <v>230</v>
      </c>
      <c r="J367" s="82" t="s">
        <v>2460</v>
      </c>
      <c r="K367" s="37">
        <v>1.1100000000000001</v>
      </c>
      <c r="L367" s="33" t="s">
        <v>49</v>
      </c>
      <c r="M367" s="36">
        <v>5.62E-2</v>
      </c>
      <c r="N367" s="36">
        <v>8.6999999999999994E-2</v>
      </c>
      <c r="O367" s="24">
        <v>427630</v>
      </c>
      <c r="P367" s="26">
        <v>96.93</v>
      </c>
      <c r="Q367" s="24">
        <v>9.2064000000000004</v>
      </c>
      <c r="R367" s="24">
        <v>423.70816000000002</v>
      </c>
      <c r="S367" s="13">
        <v>1.8100893969999999E-3</v>
      </c>
      <c r="T367" s="13">
        <f t="shared" si="11"/>
        <v>1.7619642235678962E-3</v>
      </c>
      <c r="U367" s="63">
        <f>+R367/'סכום נכסי הקרן'!$C$42</f>
        <v>6.6852019585676313E-4</v>
      </c>
    </row>
    <row r="368" spans="2:21" ht="13.5" thickBot="1" x14ac:dyDescent="0.25">
      <c r="B368" s="79" t="s">
        <v>974</v>
      </c>
      <c r="C368" s="33" t="s">
        <v>976</v>
      </c>
      <c r="D368" s="33" t="s">
        <v>160</v>
      </c>
      <c r="E368" s="33" t="s">
        <v>227</v>
      </c>
      <c r="F368" s="38">
        <v>823</v>
      </c>
      <c r="G368" s="33" t="s">
        <v>495</v>
      </c>
      <c r="H368" s="33" t="s">
        <v>229</v>
      </c>
      <c r="I368" s="33" t="s">
        <v>230</v>
      </c>
      <c r="J368" s="82" t="s">
        <v>2460</v>
      </c>
      <c r="K368" s="37">
        <v>1.1100000000000001</v>
      </c>
      <c r="L368" s="33" t="s">
        <v>49</v>
      </c>
      <c r="M368" s="36">
        <v>5.62E-2</v>
      </c>
      <c r="N368" s="36">
        <v>8.6999999999999994E-2</v>
      </c>
      <c r="O368" s="55" t="s">
        <v>2460</v>
      </c>
      <c r="P368" s="26">
        <v>96.93</v>
      </c>
      <c r="Q368" s="24">
        <v>2.81</v>
      </c>
      <c r="R368" s="24">
        <v>2.81</v>
      </c>
      <c r="S368" s="55" t="s">
        <v>2460</v>
      </c>
      <c r="T368" s="13">
        <f t="shared" si="11"/>
        <v>1.1685211510266377E-5</v>
      </c>
      <c r="U368" s="63">
        <f>+R368/'סכום נכסי הקרן'!$C$42</f>
        <v>4.4335746339119462E-6</v>
      </c>
    </row>
    <row r="369" spans="2:21" ht="13.5" thickBot="1" x14ac:dyDescent="0.25">
      <c r="B369" s="79" t="s">
        <v>2340</v>
      </c>
      <c r="C369" s="33" t="s">
        <v>977</v>
      </c>
      <c r="D369" s="33" t="s">
        <v>160</v>
      </c>
      <c r="E369" s="33" t="s">
        <v>227</v>
      </c>
      <c r="F369" s="38">
        <v>823</v>
      </c>
      <c r="G369" s="33" t="s">
        <v>495</v>
      </c>
      <c r="H369" s="33" t="s">
        <v>229</v>
      </c>
      <c r="I369" s="33" t="s">
        <v>230</v>
      </c>
      <c r="J369" s="82" t="s">
        <v>2460</v>
      </c>
      <c r="K369" s="37">
        <v>2.2599999999999998</v>
      </c>
      <c r="L369" s="33" t="s">
        <v>49</v>
      </c>
      <c r="M369" s="36">
        <v>2.9000000000000001E-2</v>
      </c>
      <c r="N369" s="36">
        <v>8.2799999999999999E-2</v>
      </c>
      <c r="O369" s="24">
        <v>500000</v>
      </c>
      <c r="P369" s="26">
        <v>88.708500000000001</v>
      </c>
      <c r="Q369" s="24">
        <v>7.25</v>
      </c>
      <c r="R369" s="24">
        <v>450.79250000000002</v>
      </c>
      <c r="S369" s="13">
        <v>8.4685043530000007E-3</v>
      </c>
      <c r="T369" s="13">
        <f t="shared" si="11"/>
        <v>1.874592779267529E-3</v>
      </c>
      <c r="U369" s="63">
        <f>+R369/'סכום נכסי הקרן'!$C$42</f>
        <v>7.1125344952233127E-4</v>
      </c>
    </row>
    <row r="370" spans="2:21" ht="13.5" thickBot="1" x14ac:dyDescent="0.25">
      <c r="B370" s="59" t="s">
        <v>978</v>
      </c>
      <c r="C370" s="14" t="s">
        <v>979</v>
      </c>
      <c r="D370" s="14" t="s">
        <v>160</v>
      </c>
      <c r="E370" s="14" t="s">
        <v>227</v>
      </c>
      <c r="F370" s="22">
        <v>1331</v>
      </c>
      <c r="G370" s="14" t="s">
        <v>495</v>
      </c>
      <c r="H370" s="14" t="s">
        <v>229</v>
      </c>
      <c r="I370" s="14" t="s">
        <v>230</v>
      </c>
      <c r="J370" s="55" t="s">
        <v>2460</v>
      </c>
      <c r="K370" s="24">
        <v>1.68</v>
      </c>
      <c r="L370" s="14" t="s">
        <v>49</v>
      </c>
      <c r="M370" s="13">
        <v>4.3999999999999997E-2</v>
      </c>
      <c r="N370" s="13">
        <v>0.86419999999999997</v>
      </c>
      <c r="O370" s="24">
        <v>400000</v>
      </c>
      <c r="P370" s="26">
        <v>35.65</v>
      </c>
      <c r="Q370" s="24">
        <v>0</v>
      </c>
      <c r="R370" s="24">
        <v>142.6</v>
      </c>
      <c r="S370" s="13">
        <v>2.355026136E-3</v>
      </c>
      <c r="T370" s="13">
        <f t="shared" si="11"/>
        <v>5.9299329585906955E-4</v>
      </c>
      <c r="U370" s="63">
        <f>+R370/'סכום נכסי הקרן'!$C$42</f>
        <v>2.2499207928677704E-4</v>
      </c>
    </row>
    <row r="371" spans="2:21" ht="13.5" thickBot="1" x14ac:dyDescent="0.25">
      <c r="B371" s="80" t="s">
        <v>2341</v>
      </c>
      <c r="C371" s="14" t="s">
        <v>980</v>
      </c>
      <c r="D371" s="14" t="s">
        <v>160</v>
      </c>
      <c r="E371" s="14" t="s">
        <v>227</v>
      </c>
      <c r="F371" s="22">
        <v>448</v>
      </c>
      <c r="G371" s="14" t="s">
        <v>521</v>
      </c>
      <c r="H371" s="14" t="s">
        <v>229</v>
      </c>
      <c r="I371" s="14" t="s">
        <v>230</v>
      </c>
      <c r="J371" s="55" t="s">
        <v>2460</v>
      </c>
      <c r="K371" s="24">
        <v>1.99</v>
      </c>
      <c r="L371" s="14" t="s">
        <v>49</v>
      </c>
      <c r="M371" s="13">
        <v>0</v>
      </c>
      <c r="N371" s="13">
        <v>0.56630000000000003</v>
      </c>
      <c r="O371" s="24">
        <v>280250</v>
      </c>
      <c r="P371" s="27">
        <v>25</v>
      </c>
      <c r="Q371" s="24">
        <v>0</v>
      </c>
      <c r="R371" s="24">
        <v>70.0625</v>
      </c>
      <c r="S371" s="13">
        <v>2.1991784759999998E-3</v>
      </c>
      <c r="T371" s="13">
        <f t="shared" si="11"/>
        <v>2.9135058058293173E-4</v>
      </c>
      <c r="U371" s="63">
        <f>+R371/'סכום נכסי הקרן'!$C$42</f>
        <v>1.1054353124144332E-4</v>
      </c>
    </row>
    <row r="372" spans="2:21" ht="13.5" thickBot="1" x14ac:dyDescent="0.25">
      <c r="B372" s="59" t="s">
        <v>981</v>
      </c>
      <c r="C372" s="14" t="s">
        <v>982</v>
      </c>
      <c r="D372" s="14" t="s">
        <v>160</v>
      </c>
      <c r="E372" s="14" t="s">
        <v>227</v>
      </c>
      <c r="F372" s="22">
        <v>1903</v>
      </c>
      <c r="G372" s="14" t="s">
        <v>495</v>
      </c>
      <c r="H372" s="14" t="s">
        <v>229</v>
      </c>
      <c r="I372" s="14" t="s">
        <v>230</v>
      </c>
      <c r="J372" s="55" t="s">
        <v>2460</v>
      </c>
      <c r="K372" s="24">
        <v>2.19</v>
      </c>
      <c r="L372" s="14" t="s">
        <v>49</v>
      </c>
      <c r="M372" s="13">
        <v>5.6000000000000001E-2</v>
      </c>
      <c r="N372" s="13">
        <v>8.8400000000000006E-2</v>
      </c>
      <c r="O372" s="24">
        <v>314000</v>
      </c>
      <c r="P372" s="26">
        <v>93.69</v>
      </c>
      <c r="Q372" s="24">
        <v>8.7919999999999998</v>
      </c>
      <c r="R372" s="24">
        <v>302.97859999999997</v>
      </c>
      <c r="S372" s="13">
        <v>1.8470588229999999E-3</v>
      </c>
      <c r="T372" s="13">
        <f t="shared" si="11"/>
        <v>1.2599178021652643E-3</v>
      </c>
      <c r="U372" s="63">
        <f>+R372/'סכום נכסי הקרן'!$C$42</f>
        <v>4.7803495928048177E-4</v>
      </c>
    </row>
    <row r="373" spans="2:21" ht="13.5" thickBot="1" x14ac:dyDescent="0.25">
      <c r="B373" s="59" t="s">
        <v>983</v>
      </c>
      <c r="C373" s="14" t="s">
        <v>984</v>
      </c>
      <c r="D373" s="14" t="s">
        <v>160</v>
      </c>
      <c r="E373" s="14" t="s">
        <v>227</v>
      </c>
      <c r="F373" s="22">
        <v>1903</v>
      </c>
      <c r="G373" s="14" t="s">
        <v>495</v>
      </c>
      <c r="H373" s="14" t="s">
        <v>229</v>
      </c>
      <c r="I373" s="14" t="s">
        <v>230</v>
      </c>
      <c r="J373" s="55" t="s">
        <v>2460</v>
      </c>
      <c r="K373" s="24">
        <v>2.23</v>
      </c>
      <c r="L373" s="14" t="s">
        <v>49</v>
      </c>
      <c r="M373" s="13">
        <v>8.8900000000000007E-2</v>
      </c>
      <c r="N373" s="13">
        <v>7.1999999999999995E-2</v>
      </c>
      <c r="O373" s="24">
        <v>50000</v>
      </c>
      <c r="P373" s="26">
        <v>103.86</v>
      </c>
      <c r="Q373" s="24">
        <v>1.8145</v>
      </c>
      <c r="R373" s="24">
        <v>53.744500000000002</v>
      </c>
      <c r="S373" s="13">
        <v>5.10204081E-4</v>
      </c>
      <c r="T373" s="13">
        <f t="shared" si="11"/>
        <v>2.2349318505818911E-4</v>
      </c>
      <c r="U373" s="63">
        <f>+R373/'סכום נכסי הקרן'!$C$42</f>
        <v>8.4797242673409465E-5</v>
      </c>
    </row>
    <row r="374" spans="2:21" ht="13.5" thickBot="1" x14ac:dyDescent="0.25">
      <c r="B374" s="59" t="s">
        <v>985</v>
      </c>
      <c r="C374" s="14" t="s">
        <v>986</v>
      </c>
      <c r="D374" s="14" t="s">
        <v>160</v>
      </c>
      <c r="E374" s="14" t="s">
        <v>227</v>
      </c>
      <c r="F374" s="22">
        <v>473</v>
      </c>
      <c r="G374" s="14" t="s">
        <v>495</v>
      </c>
      <c r="H374" s="14" t="s">
        <v>229</v>
      </c>
      <c r="I374" s="14" t="s">
        <v>230</v>
      </c>
      <c r="J374" s="55" t="s">
        <v>2460</v>
      </c>
      <c r="K374" s="24">
        <v>1.39</v>
      </c>
      <c r="L374" s="14" t="s">
        <v>49</v>
      </c>
      <c r="M374" s="13">
        <v>0.10249999999999999</v>
      </c>
      <c r="N374" s="13">
        <v>5.67E-2</v>
      </c>
      <c r="O374" s="24">
        <v>17266.53</v>
      </c>
      <c r="P374" s="26">
        <v>105.51</v>
      </c>
      <c r="Q374" s="24">
        <v>0</v>
      </c>
      <c r="R374" s="24">
        <v>18.217919999999999</v>
      </c>
      <c r="S374" s="13">
        <v>3.29741471E-4</v>
      </c>
      <c r="T374" s="13">
        <f t="shared" si="11"/>
        <v>7.5758095543456246E-5</v>
      </c>
      <c r="U374" s="63">
        <f>+R374/'סכום נכסי הקרן'!$C$42</f>
        <v>2.8743953023002534E-5</v>
      </c>
    </row>
    <row r="375" spans="2:21" ht="13.5" thickBot="1" x14ac:dyDescent="0.25">
      <c r="B375" s="59" t="s">
        <v>987</v>
      </c>
      <c r="C375" s="14" t="s">
        <v>988</v>
      </c>
      <c r="D375" s="14" t="s">
        <v>160</v>
      </c>
      <c r="E375" s="14" t="s">
        <v>227</v>
      </c>
      <c r="F375" s="22">
        <v>2429</v>
      </c>
      <c r="G375" s="14" t="s">
        <v>495</v>
      </c>
      <c r="H375" s="14" t="s">
        <v>229</v>
      </c>
      <c r="I375" s="14" t="s">
        <v>230</v>
      </c>
      <c r="J375" s="55" t="s">
        <v>2460</v>
      </c>
      <c r="K375" s="24">
        <v>3.96</v>
      </c>
      <c r="L375" s="14" t="s">
        <v>49</v>
      </c>
      <c r="M375" s="13">
        <v>8.1500000000000003E-2</v>
      </c>
      <c r="N375" s="13">
        <v>8.3099999999999993E-2</v>
      </c>
      <c r="O375" s="24">
        <v>550000</v>
      </c>
      <c r="P375" s="27">
        <v>0</v>
      </c>
      <c r="Q375" s="24">
        <v>0</v>
      </c>
      <c r="R375" s="24">
        <v>547.25</v>
      </c>
      <c r="S375" s="13">
        <v>2.6661625189999998E-3</v>
      </c>
      <c r="T375" s="13">
        <f t="shared" si="11"/>
        <v>2.2757053377200267E-3</v>
      </c>
      <c r="U375" s="63">
        <f>+R375/'סכום נכסי הקרן'!$C$42</f>
        <v>8.6344260441576957E-4</v>
      </c>
    </row>
    <row r="376" spans="2:21" ht="13.5" thickBot="1" x14ac:dyDescent="0.25">
      <c r="B376" s="59" t="s">
        <v>989</v>
      </c>
      <c r="C376" s="14" t="s">
        <v>990</v>
      </c>
      <c r="D376" s="14" t="s">
        <v>160</v>
      </c>
      <c r="E376" s="14" t="s">
        <v>227</v>
      </c>
      <c r="F376" s="22">
        <v>1831</v>
      </c>
      <c r="G376" s="14" t="s">
        <v>635</v>
      </c>
      <c r="H376" s="14" t="s">
        <v>229</v>
      </c>
      <c r="I376" s="14" t="s">
        <v>230</v>
      </c>
      <c r="J376" s="55" t="s">
        <v>2460</v>
      </c>
      <c r="K376" s="24">
        <v>4.49</v>
      </c>
      <c r="L376" s="14" t="s">
        <v>49</v>
      </c>
      <c r="M376" s="13">
        <v>0.05</v>
      </c>
      <c r="N376" s="13">
        <v>4.2799999999999998E-2</v>
      </c>
      <c r="O376" s="24">
        <v>339000</v>
      </c>
      <c r="P376" s="26">
        <v>103.4</v>
      </c>
      <c r="Q376" s="24">
        <v>0</v>
      </c>
      <c r="R376" s="24">
        <v>350.52600000000001</v>
      </c>
      <c r="S376" s="13">
        <v>8.3179977899999996E-4</v>
      </c>
      <c r="T376" s="13">
        <f t="shared" si="11"/>
        <v>1.4576407294831432E-3</v>
      </c>
      <c r="U376" s="63">
        <f>+R376/'סכום נכסי הקרן'!$C$42</f>
        <v>5.5305451321231984E-4</v>
      </c>
    </row>
    <row r="377" spans="2:21" ht="13.5" thickBot="1" x14ac:dyDescent="0.25">
      <c r="B377" s="59" t="s">
        <v>991</v>
      </c>
      <c r="C377" s="14" t="s">
        <v>992</v>
      </c>
      <c r="D377" s="14" t="s">
        <v>160</v>
      </c>
      <c r="E377" s="14" t="s">
        <v>227</v>
      </c>
      <c r="F377" s="22">
        <v>1831</v>
      </c>
      <c r="G377" s="14" t="s">
        <v>635</v>
      </c>
      <c r="H377" s="14" t="s">
        <v>229</v>
      </c>
      <c r="I377" s="14" t="s">
        <v>230</v>
      </c>
      <c r="J377" s="55" t="s">
        <v>2460</v>
      </c>
      <c r="K377" s="24">
        <v>4.24</v>
      </c>
      <c r="L377" s="14" t="s">
        <v>49</v>
      </c>
      <c r="M377" s="13">
        <v>6.9500000000000006E-2</v>
      </c>
      <c r="N377" s="13">
        <v>6.0900000000000003E-2</v>
      </c>
      <c r="O377" s="24">
        <v>248000</v>
      </c>
      <c r="P377" s="27">
        <v>104</v>
      </c>
      <c r="Q377" s="24">
        <v>0</v>
      </c>
      <c r="R377" s="24">
        <v>257.92</v>
      </c>
      <c r="S377" s="13">
        <v>1.0600510360000001E-3</v>
      </c>
      <c r="T377" s="13">
        <f t="shared" si="11"/>
        <v>1.072544395988578E-3</v>
      </c>
      <c r="U377" s="63">
        <f>+R377/'סכום נכסי הקרן'!$C$42</f>
        <v>4.0694219557956197E-4</v>
      </c>
    </row>
    <row r="378" spans="2:21" ht="13.5" thickBot="1" x14ac:dyDescent="0.25">
      <c r="B378" s="59" t="s">
        <v>993</v>
      </c>
      <c r="C378" s="14" t="s">
        <v>994</v>
      </c>
      <c r="D378" s="14" t="s">
        <v>160</v>
      </c>
      <c r="E378" s="14" t="s">
        <v>227</v>
      </c>
      <c r="F378" s="22">
        <v>1298</v>
      </c>
      <c r="G378" s="14" t="s">
        <v>289</v>
      </c>
      <c r="H378" s="14" t="s">
        <v>229</v>
      </c>
      <c r="I378" s="14" t="s">
        <v>230</v>
      </c>
      <c r="J378" s="55" t="s">
        <v>2460</v>
      </c>
      <c r="K378" s="24">
        <v>0.5</v>
      </c>
      <c r="L378" s="14" t="s">
        <v>49</v>
      </c>
      <c r="M378" s="13">
        <v>4.65E-2</v>
      </c>
      <c r="N378" s="13">
        <v>4.8599999999999997E-2</v>
      </c>
      <c r="O378" s="24">
        <v>11250</v>
      </c>
      <c r="P378" s="26">
        <v>99.93</v>
      </c>
      <c r="Q378" s="24">
        <v>0</v>
      </c>
      <c r="R378" s="24">
        <v>11.24212</v>
      </c>
      <c r="S378" s="13">
        <v>7.2161641999999996E-4</v>
      </c>
      <c r="T378" s="13">
        <f t="shared" si="11"/>
        <v>4.6749661930176459E-5</v>
      </c>
      <c r="U378" s="63">
        <f>+R378/'סכום נכסי הקרן'!$C$42</f>
        <v>1.7737643438930307E-5</v>
      </c>
    </row>
    <row r="379" spans="2:21" ht="13.5" thickBot="1" x14ac:dyDescent="0.25">
      <c r="B379" s="59" t="s">
        <v>995</v>
      </c>
      <c r="C379" s="14" t="s">
        <v>996</v>
      </c>
      <c r="D379" s="14" t="s">
        <v>160</v>
      </c>
      <c r="E379" s="14" t="s">
        <v>227</v>
      </c>
      <c r="F379" s="22">
        <v>365</v>
      </c>
      <c r="G379" s="14" t="s">
        <v>332</v>
      </c>
      <c r="H379" s="14" t="s">
        <v>229</v>
      </c>
      <c r="I379" s="14" t="s">
        <v>230</v>
      </c>
      <c r="J379" s="55" t="s">
        <v>2460</v>
      </c>
      <c r="K379" s="24">
        <v>0.96</v>
      </c>
      <c r="L379" s="14" t="s">
        <v>49</v>
      </c>
      <c r="M379" s="13">
        <v>0.06</v>
      </c>
      <c r="N379" s="13">
        <v>0.16259999999999999</v>
      </c>
      <c r="O379" s="24">
        <v>516805.92</v>
      </c>
      <c r="P379" s="27">
        <v>94</v>
      </c>
      <c r="Q379" s="24">
        <v>0</v>
      </c>
      <c r="R379" s="24">
        <v>485.79755999999998</v>
      </c>
      <c r="S379" s="13">
        <v>3.52929412E-3</v>
      </c>
      <c r="T379" s="13">
        <f t="shared" si="11"/>
        <v>2.0201591600609685E-3</v>
      </c>
      <c r="U379" s="63">
        <f>+R379/'סכום נכסי הקרן'!$C$42</f>
        <v>7.6648389296523722E-4</v>
      </c>
    </row>
    <row r="380" spans="2:21" ht="13.5" thickBot="1" x14ac:dyDescent="0.25">
      <c r="B380" s="59" t="s">
        <v>997</v>
      </c>
      <c r="C380" s="14" t="s">
        <v>998</v>
      </c>
      <c r="D380" s="14" t="s">
        <v>160</v>
      </c>
      <c r="E380" s="14" t="s">
        <v>227</v>
      </c>
      <c r="F380" s="22">
        <v>365</v>
      </c>
      <c r="G380" s="14" t="s">
        <v>332</v>
      </c>
      <c r="H380" s="14" t="s">
        <v>229</v>
      </c>
      <c r="I380" s="14" t="s">
        <v>230</v>
      </c>
      <c r="J380" s="55" t="s">
        <v>2460</v>
      </c>
      <c r="K380" s="24">
        <v>2.34</v>
      </c>
      <c r="L380" s="14" t="s">
        <v>49</v>
      </c>
      <c r="M380" s="13">
        <v>6.7500000000000004E-2</v>
      </c>
      <c r="N380" s="13">
        <v>7.9399999999999998E-2</v>
      </c>
      <c r="O380" s="24">
        <v>550000</v>
      </c>
      <c r="P380" s="26">
        <v>97.72</v>
      </c>
      <c r="Q380" s="24">
        <v>0</v>
      </c>
      <c r="R380" s="24">
        <v>537.46</v>
      </c>
      <c r="S380" s="13">
        <v>1.7247713379999999E-3</v>
      </c>
      <c r="T380" s="13">
        <f t="shared" si="11"/>
        <v>2.2349942271557891E-3</v>
      </c>
      <c r="U380" s="63">
        <f>+R380/'סכום נכסי הקרן'!$C$42</f>
        <v>8.4799609350260307E-4</v>
      </c>
    </row>
    <row r="381" spans="2:21" ht="13.5" thickBot="1" x14ac:dyDescent="0.25">
      <c r="B381" s="59" t="s">
        <v>999</v>
      </c>
      <c r="C381" s="14" t="s">
        <v>1000</v>
      </c>
      <c r="D381" s="14" t="s">
        <v>160</v>
      </c>
      <c r="E381" s="14" t="s">
        <v>227</v>
      </c>
      <c r="F381" s="22">
        <v>2385</v>
      </c>
      <c r="G381" s="14" t="s">
        <v>495</v>
      </c>
      <c r="H381" s="14" t="s">
        <v>229</v>
      </c>
      <c r="I381" s="14" t="s">
        <v>230</v>
      </c>
      <c r="J381" s="55" t="s">
        <v>2460</v>
      </c>
      <c r="K381" s="24">
        <v>1.81</v>
      </c>
      <c r="L381" s="14" t="s">
        <v>49</v>
      </c>
      <c r="M381" s="13">
        <v>0.06</v>
      </c>
      <c r="N381" s="13">
        <v>7.4200000000000002E-2</v>
      </c>
      <c r="O381" s="24">
        <v>485200</v>
      </c>
      <c r="P381" s="26">
        <v>98.26</v>
      </c>
      <c r="Q381" s="24">
        <v>0</v>
      </c>
      <c r="R381" s="24">
        <v>476.75752</v>
      </c>
      <c r="S381" s="13">
        <v>1.9407999999999999E-3</v>
      </c>
      <c r="T381" s="13">
        <f t="shared" si="11"/>
        <v>1.9825667118541111E-3</v>
      </c>
      <c r="U381" s="63">
        <f>+R381/'סכום נכסי הקרן'!$C$42</f>
        <v>7.5222065736610931E-4</v>
      </c>
    </row>
    <row r="382" spans="2:21" ht="13.5" thickBot="1" x14ac:dyDescent="0.25">
      <c r="B382" s="59" t="s">
        <v>999</v>
      </c>
      <c r="C382" s="14" t="s">
        <v>1001</v>
      </c>
      <c r="D382" s="14" t="s">
        <v>160</v>
      </c>
      <c r="E382" s="14" t="s">
        <v>227</v>
      </c>
      <c r="F382" s="22">
        <v>2385</v>
      </c>
      <c r="G382" s="14" t="s">
        <v>495</v>
      </c>
      <c r="H382" s="14" t="s">
        <v>229</v>
      </c>
      <c r="I382" s="14" t="s">
        <v>230</v>
      </c>
      <c r="J382" s="55" t="s">
        <v>2460</v>
      </c>
      <c r="K382" s="24">
        <v>1.8089999999999999</v>
      </c>
      <c r="L382" s="14" t="s">
        <v>49</v>
      </c>
      <c r="M382" s="13">
        <v>0.06</v>
      </c>
      <c r="N382" s="13">
        <v>7.4200000000000002E-2</v>
      </c>
      <c r="O382" s="24">
        <v>250000</v>
      </c>
      <c r="P382" s="26">
        <v>98.177199999999999</v>
      </c>
      <c r="Q382" s="24">
        <v>0</v>
      </c>
      <c r="R382" s="24">
        <v>245.44300000000001</v>
      </c>
      <c r="S382" s="13">
        <v>1E-3</v>
      </c>
      <c r="T382" s="13">
        <f t="shared" si="11"/>
        <v>1.0206595618200394E-3</v>
      </c>
      <c r="U382" s="63">
        <f>+R382/'סכום נכסי הקרן'!$C$42</f>
        <v>3.8725617753425259E-4</v>
      </c>
    </row>
    <row r="383" spans="2:21" ht="13.5" thickBot="1" x14ac:dyDescent="0.25">
      <c r="B383" s="59" t="s">
        <v>1002</v>
      </c>
      <c r="C383" s="14" t="s">
        <v>1003</v>
      </c>
      <c r="D383" s="14" t="s">
        <v>160</v>
      </c>
      <c r="E383" s="14" t="s">
        <v>227</v>
      </c>
      <c r="F383" s="22">
        <v>2344</v>
      </c>
      <c r="G383" s="14" t="s">
        <v>578</v>
      </c>
      <c r="H383" s="14" t="s">
        <v>229</v>
      </c>
      <c r="I383" s="14" t="s">
        <v>230</v>
      </c>
      <c r="J383" s="55" t="s">
        <v>2460</v>
      </c>
      <c r="K383" s="24">
        <v>2.9</v>
      </c>
      <c r="L383" s="14" t="s">
        <v>49</v>
      </c>
      <c r="M383" s="13">
        <v>5.2999999999999999E-2</v>
      </c>
      <c r="N383" s="13">
        <v>8.7999999999999995E-2</v>
      </c>
      <c r="O383" s="24">
        <v>250800</v>
      </c>
      <c r="P383" s="26">
        <v>91.09</v>
      </c>
      <c r="Q383" s="24">
        <v>0</v>
      </c>
      <c r="R383" s="24">
        <v>228.45372</v>
      </c>
      <c r="S383" s="13">
        <v>1.072978816E-3</v>
      </c>
      <c r="T383" s="13">
        <f t="shared" si="11"/>
        <v>9.5001068986020362E-4</v>
      </c>
      <c r="U383" s="63">
        <f>+R383/'סכום נכסי הקרן'!$C$42</f>
        <v>3.6045075374192961E-4</v>
      </c>
    </row>
    <row r="384" spans="2:21" ht="13.5" thickBot="1" x14ac:dyDescent="0.25">
      <c r="B384" s="59" t="s">
        <v>1002</v>
      </c>
      <c r="C384" s="14" t="s">
        <v>1004</v>
      </c>
      <c r="D384" s="14" t="s">
        <v>160</v>
      </c>
      <c r="E384" s="14" t="s">
        <v>227</v>
      </c>
      <c r="F384" s="22">
        <v>2344</v>
      </c>
      <c r="G384" s="14" t="s">
        <v>578</v>
      </c>
      <c r="H384" s="14" t="s">
        <v>229</v>
      </c>
      <c r="I384" s="14" t="s">
        <v>230</v>
      </c>
      <c r="J384" s="55" t="s">
        <v>2460</v>
      </c>
      <c r="K384" s="24">
        <v>2.8980000000000001</v>
      </c>
      <c r="L384" s="14" t="s">
        <v>49</v>
      </c>
      <c r="M384" s="13">
        <v>5.2999999999999999E-2</v>
      </c>
      <c r="N384" s="13">
        <v>8.7999999999999995E-2</v>
      </c>
      <c r="O384" s="24">
        <v>118750</v>
      </c>
      <c r="P384" s="26">
        <v>90.496600000000001</v>
      </c>
      <c r="Q384" s="24">
        <v>0</v>
      </c>
      <c r="R384" s="24">
        <v>107.46471</v>
      </c>
      <c r="S384" s="13">
        <v>5.0803921199999997E-4</v>
      </c>
      <c r="T384" s="13">
        <f t="shared" si="11"/>
        <v>4.4688536165104565E-4</v>
      </c>
      <c r="U384" s="63">
        <f>+R384/'סכום נכסי הקרן'!$C$42</f>
        <v>1.6955616095968093E-4</v>
      </c>
    </row>
    <row r="385" spans="2:21" ht="13.5" thickBot="1" x14ac:dyDescent="0.25">
      <c r="B385" s="59" t="s">
        <v>1007</v>
      </c>
      <c r="C385" s="14" t="s">
        <v>1008</v>
      </c>
      <c r="D385" s="14" t="s">
        <v>160</v>
      </c>
      <c r="E385" s="14" t="s">
        <v>227</v>
      </c>
      <c r="F385" s="22">
        <v>328</v>
      </c>
      <c r="G385" s="14" t="s">
        <v>1009</v>
      </c>
      <c r="H385" s="14" t="s">
        <v>229</v>
      </c>
      <c r="I385" s="14" t="s">
        <v>230</v>
      </c>
      <c r="J385" s="55" t="s">
        <v>2460</v>
      </c>
      <c r="K385" s="24">
        <v>1.97</v>
      </c>
      <c r="L385" s="14" t="s">
        <v>49</v>
      </c>
      <c r="M385" s="13">
        <v>1.9900000000000001E-2</v>
      </c>
      <c r="N385" s="13">
        <v>5.0999999999999997E-2</v>
      </c>
      <c r="O385" s="24">
        <v>50000</v>
      </c>
      <c r="P385" s="26">
        <v>94.28</v>
      </c>
      <c r="Q385" s="24">
        <v>0</v>
      </c>
      <c r="R385" s="24">
        <v>47.14</v>
      </c>
      <c r="S385" s="13">
        <v>3.3333333300000003E-4</v>
      </c>
      <c r="T385" s="13">
        <f t="shared" si="11"/>
        <v>1.9602877957080323E-4</v>
      </c>
      <c r="U385" s="63">
        <f>+R385/'סכום נכסי הקרן'!$C$42</f>
        <v>7.4376764499149161E-5</v>
      </c>
    </row>
    <row r="386" spans="2:21" ht="13.5" thickBot="1" x14ac:dyDescent="0.25">
      <c r="B386" s="59" t="s">
        <v>1010</v>
      </c>
      <c r="C386" s="14" t="s">
        <v>1011</v>
      </c>
      <c r="D386" s="14" t="s">
        <v>160</v>
      </c>
      <c r="E386" s="14" t="s">
        <v>227</v>
      </c>
      <c r="F386" s="22">
        <v>1797</v>
      </c>
      <c r="G386" s="14" t="s">
        <v>495</v>
      </c>
      <c r="H386" s="14" t="s">
        <v>229</v>
      </c>
      <c r="I386" s="14" t="s">
        <v>230</v>
      </c>
      <c r="J386" s="55" t="s">
        <v>2460</v>
      </c>
      <c r="K386" s="24">
        <v>1.02</v>
      </c>
      <c r="L386" s="14" t="s">
        <v>49</v>
      </c>
      <c r="M386" s="13">
        <v>4.4900000000000002E-2</v>
      </c>
      <c r="N386" s="13">
        <v>6.6400000000000001E-2</v>
      </c>
      <c r="O386" s="24">
        <v>160590</v>
      </c>
      <c r="P386" s="26">
        <v>97.99</v>
      </c>
      <c r="Q386" s="24">
        <v>0</v>
      </c>
      <c r="R386" s="24">
        <v>157.36214000000001</v>
      </c>
      <c r="S386" s="13">
        <v>1.885925566E-3</v>
      </c>
      <c r="T386" s="13">
        <f t="shared" si="11"/>
        <v>6.5438074363279334E-4</v>
      </c>
      <c r="U386" s="63">
        <f>+R386/'סכום נכסי הקרן'!$C$42</f>
        <v>2.4828355595804286E-4</v>
      </c>
    </row>
    <row r="387" spans="2:21" ht="13.5" thickBot="1" x14ac:dyDescent="0.25">
      <c r="B387" s="58" t="s">
        <v>1012</v>
      </c>
      <c r="C387" s="55" t="s">
        <v>2460</v>
      </c>
      <c r="D387" s="55" t="s">
        <v>2460</v>
      </c>
      <c r="E387" s="55" t="s">
        <v>2460</v>
      </c>
      <c r="F387" s="55" t="s">
        <v>2460</v>
      </c>
      <c r="G387" s="55" t="s">
        <v>2460</v>
      </c>
      <c r="H387" s="55" t="s">
        <v>2460</v>
      </c>
      <c r="I387" s="55" t="s">
        <v>2460</v>
      </c>
      <c r="J387" s="55" t="s">
        <v>2460</v>
      </c>
      <c r="K387" s="23">
        <v>2.8373101474919999</v>
      </c>
      <c r="L387" s="55" t="s">
        <v>2460</v>
      </c>
      <c r="M387" s="55" t="s">
        <v>2460</v>
      </c>
      <c r="N387" s="55" t="s">
        <v>2460</v>
      </c>
      <c r="O387" s="55" t="s">
        <v>2460</v>
      </c>
      <c r="P387" s="55" t="s">
        <v>2460</v>
      </c>
      <c r="Q387" s="55" t="s">
        <v>2460</v>
      </c>
      <c r="R387" s="23">
        <f>SUM(R388:R401)</f>
        <v>8578.7513400000007</v>
      </c>
      <c r="S387" s="55" t="s">
        <v>2460</v>
      </c>
      <c r="T387" s="20">
        <f t="shared" ref="T387:U387" si="12">SUM(T388:T401)</f>
        <v>3.5674207794263744E-2</v>
      </c>
      <c r="U387" s="62">
        <f t="shared" si="12"/>
        <v>1.3535421470342391E-2</v>
      </c>
    </row>
    <row r="388" spans="2:21" ht="13.5" thickBot="1" x14ac:dyDescent="0.25">
      <c r="B388" s="59" t="s">
        <v>1013</v>
      </c>
      <c r="C388" s="14" t="s">
        <v>1014</v>
      </c>
      <c r="D388" s="14" t="s">
        <v>160</v>
      </c>
      <c r="E388" s="14" t="s">
        <v>227</v>
      </c>
      <c r="F388" s="22">
        <v>232</v>
      </c>
      <c r="G388" s="14" t="s">
        <v>720</v>
      </c>
      <c r="H388" s="14" t="s">
        <v>327</v>
      </c>
      <c r="I388" s="14" t="s">
        <v>96</v>
      </c>
      <c r="J388" s="55" t="s">
        <v>2460</v>
      </c>
      <c r="K388" s="24">
        <v>1</v>
      </c>
      <c r="L388" s="14" t="s">
        <v>49</v>
      </c>
      <c r="M388" s="13">
        <v>3.49E-2</v>
      </c>
      <c r="N388" s="13">
        <v>5.67E-2</v>
      </c>
      <c r="O388" s="24">
        <v>109090.9</v>
      </c>
      <c r="P388" s="26">
        <v>99.2</v>
      </c>
      <c r="Q388" s="24">
        <v>0</v>
      </c>
      <c r="R388" s="24">
        <v>108.21817</v>
      </c>
      <c r="S388" s="13">
        <v>1.6242009799999999E-4</v>
      </c>
      <c r="T388" s="13">
        <f t="shared" ref="T388:T401" si="13">+R388/$R$11</f>
        <v>4.5001857854233578E-4</v>
      </c>
      <c r="U388" s="63">
        <f>+R388/'סכום נכסי הקרן'!$C$42</f>
        <v>1.707449585197049E-4</v>
      </c>
    </row>
    <row r="389" spans="2:21" ht="13.5" thickBot="1" x14ac:dyDescent="0.25">
      <c r="B389" s="59" t="s">
        <v>1015</v>
      </c>
      <c r="C389" s="14" t="s">
        <v>1016</v>
      </c>
      <c r="D389" s="14" t="s">
        <v>160</v>
      </c>
      <c r="E389" s="14" t="s">
        <v>227</v>
      </c>
      <c r="F389" s="22">
        <v>2356</v>
      </c>
      <c r="G389" s="14" t="s">
        <v>332</v>
      </c>
      <c r="H389" s="14" t="s">
        <v>431</v>
      </c>
      <c r="I389" s="14" t="s">
        <v>96</v>
      </c>
      <c r="J389" s="55" t="s">
        <v>2460</v>
      </c>
      <c r="K389" s="24">
        <v>2.92</v>
      </c>
      <c r="L389" s="14" t="s">
        <v>49</v>
      </c>
      <c r="M389" s="13">
        <v>4.7199999999999999E-2</v>
      </c>
      <c r="N389" s="13">
        <v>8.0199999999999994E-2</v>
      </c>
      <c r="O389" s="24">
        <v>600000</v>
      </c>
      <c r="P389" s="26">
        <v>105.21</v>
      </c>
      <c r="Q389" s="24">
        <v>0</v>
      </c>
      <c r="R389" s="24">
        <v>631.26</v>
      </c>
      <c r="S389" s="13">
        <v>1.8239188720000001E-3</v>
      </c>
      <c r="T389" s="13">
        <f t="shared" si="13"/>
        <v>2.6250557359326523E-3</v>
      </c>
      <c r="U389" s="63">
        <f>+R389/'סכום נכסי הקרן'!$C$42</f>
        <v>9.9599228590863164E-4</v>
      </c>
    </row>
    <row r="390" spans="2:21" ht="13.5" thickBot="1" x14ac:dyDescent="0.25">
      <c r="B390" s="59" t="s">
        <v>1017</v>
      </c>
      <c r="C390" s="14" t="s">
        <v>1018</v>
      </c>
      <c r="D390" s="14" t="s">
        <v>160</v>
      </c>
      <c r="E390" s="14" t="s">
        <v>227</v>
      </c>
      <c r="F390" s="22">
        <v>1146</v>
      </c>
      <c r="G390" s="14" t="s">
        <v>1019</v>
      </c>
      <c r="H390" s="14" t="s">
        <v>431</v>
      </c>
      <c r="I390" s="14" t="s">
        <v>96</v>
      </c>
      <c r="J390" s="55" t="s">
        <v>2460</v>
      </c>
      <c r="K390" s="24">
        <v>1.47</v>
      </c>
      <c r="L390" s="14" t="s">
        <v>49</v>
      </c>
      <c r="M390" s="13">
        <v>3.3700000000000001E-2</v>
      </c>
      <c r="N390" s="13">
        <v>5.4800000000000001E-2</v>
      </c>
      <c r="O390" s="24">
        <v>42499.99</v>
      </c>
      <c r="P390" s="26">
        <v>99.6</v>
      </c>
      <c r="Q390" s="24">
        <v>1.15581</v>
      </c>
      <c r="R390" s="24">
        <v>43.485799999999998</v>
      </c>
      <c r="S390" s="13">
        <v>3.0357135700000002E-4</v>
      </c>
      <c r="T390" s="13">
        <f t="shared" si="13"/>
        <v>1.8083301448154507E-4</v>
      </c>
      <c r="U390" s="63">
        <f>+R390/'סכום נכסי הקרן'!$C$42</f>
        <v>6.8611224133582947E-5</v>
      </c>
    </row>
    <row r="391" spans="2:21" ht="13.5" thickBot="1" x14ac:dyDescent="0.25">
      <c r="B391" s="59" t="s">
        <v>1020</v>
      </c>
      <c r="C391" s="14" t="s">
        <v>1021</v>
      </c>
      <c r="D391" s="14" t="s">
        <v>160</v>
      </c>
      <c r="E391" s="14" t="s">
        <v>227</v>
      </c>
      <c r="F391" s="22">
        <v>1742</v>
      </c>
      <c r="G391" s="14" t="s">
        <v>332</v>
      </c>
      <c r="H391" s="14" t="s">
        <v>447</v>
      </c>
      <c r="I391" s="14" t="s">
        <v>272</v>
      </c>
      <c r="J391" s="55" t="s">
        <v>2460</v>
      </c>
      <c r="K391" s="24">
        <v>3.39</v>
      </c>
      <c r="L391" s="14" t="s">
        <v>49</v>
      </c>
      <c r="M391" s="13">
        <v>4.2999999999999997E-2</v>
      </c>
      <c r="N391" s="13">
        <v>8.3299999999999999E-2</v>
      </c>
      <c r="O391" s="24">
        <v>612413.92000000004</v>
      </c>
      <c r="P391" s="26">
        <v>85.95</v>
      </c>
      <c r="Q391" s="24">
        <v>0</v>
      </c>
      <c r="R391" s="24">
        <v>526.36976000000004</v>
      </c>
      <c r="S391" s="13">
        <v>5.2740421699999998E-4</v>
      </c>
      <c r="T391" s="13">
        <f t="shared" si="13"/>
        <v>2.1888761488285235E-3</v>
      </c>
      <c r="U391" s="63">
        <f>+R391/'סכום נכסי הקרן'!$C$42</f>
        <v>8.304980839837434E-4</v>
      </c>
    </row>
    <row r="392" spans="2:21" ht="13.5" thickBot="1" x14ac:dyDescent="0.25">
      <c r="B392" s="59" t="s">
        <v>1022</v>
      </c>
      <c r="C392" s="14" t="s">
        <v>1023</v>
      </c>
      <c r="D392" s="14" t="s">
        <v>160</v>
      </c>
      <c r="E392" s="14" t="s">
        <v>227</v>
      </c>
      <c r="F392" s="22">
        <v>1390</v>
      </c>
      <c r="G392" s="14" t="s">
        <v>1024</v>
      </c>
      <c r="H392" s="14" t="s">
        <v>499</v>
      </c>
      <c r="I392" s="14" t="s">
        <v>96</v>
      </c>
      <c r="J392" s="55" t="s">
        <v>2460</v>
      </c>
      <c r="K392" s="24">
        <v>1.46</v>
      </c>
      <c r="L392" s="14" t="s">
        <v>49</v>
      </c>
      <c r="M392" s="13">
        <v>3.9E-2</v>
      </c>
      <c r="N392" s="13">
        <v>5.9200000000000003E-2</v>
      </c>
      <c r="O392" s="24">
        <v>168400</v>
      </c>
      <c r="P392" s="26">
        <v>96.5</v>
      </c>
      <c r="Q392" s="24">
        <v>0</v>
      </c>
      <c r="R392" s="24">
        <v>162.506</v>
      </c>
      <c r="S392" s="13">
        <v>2.1362100279999998E-3</v>
      </c>
      <c r="T392" s="13">
        <f t="shared" si="13"/>
        <v>6.7577116786026619E-4</v>
      </c>
      <c r="U392" s="63">
        <f>+R392/'סכום נכסי הקרן'!$C$42</f>
        <v>2.563994588820266E-4</v>
      </c>
    </row>
    <row r="393" spans="2:21" ht="13.5" thickBot="1" x14ac:dyDescent="0.25">
      <c r="B393" s="59" t="s">
        <v>1025</v>
      </c>
      <c r="C393" s="14" t="s">
        <v>1026</v>
      </c>
      <c r="D393" s="14" t="s">
        <v>160</v>
      </c>
      <c r="E393" s="14" t="s">
        <v>227</v>
      </c>
      <c r="F393" s="22">
        <v>576</v>
      </c>
      <c r="G393" s="14" t="s">
        <v>514</v>
      </c>
      <c r="H393" s="14" t="s">
        <v>499</v>
      </c>
      <c r="I393" s="14" t="s">
        <v>96</v>
      </c>
      <c r="J393" s="55" t="s">
        <v>2460</v>
      </c>
      <c r="K393" s="24">
        <v>0.41</v>
      </c>
      <c r="L393" s="14" t="s">
        <v>49</v>
      </c>
      <c r="M393" s="13">
        <v>5.45E-2</v>
      </c>
      <c r="N393" s="13">
        <v>6.4000000000000001E-2</v>
      </c>
      <c r="O393" s="24">
        <v>73125</v>
      </c>
      <c r="P393" s="26">
        <v>94.2</v>
      </c>
      <c r="Q393" s="24">
        <v>0</v>
      </c>
      <c r="R393" s="24">
        <v>68.883750000000006</v>
      </c>
      <c r="S393" s="13">
        <v>2.24863178E-4</v>
      </c>
      <c r="T393" s="13">
        <f t="shared" si="13"/>
        <v>2.864488214840967E-4</v>
      </c>
      <c r="U393" s="63">
        <f>+R393/'סכום נכסי הקרן'!$C$42</f>
        <v>1.0868371768282279E-4</v>
      </c>
    </row>
    <row r="394" spans="2:21" ht="13.5" thickBot="1" x14ac:dyDescent="0.25">
      <c r="B394" s="59" t="s">
        <v>1027</v>
      </c>
      <c r="C394" s="14" t="s">
        <v>1028</v>
      </c>
      <c r="D394" s="14" t="s">
        <v>160</v>
      </c>
      <c r="E394" s="14" t="s">
        <v>227</v>
      </c>
      <c r="F394" s="22">
        <v>576</v>
      </c>
      <c r="G394" s="14" t="s">
        <v>514</v>
      </c>
      <c r="H394" s="14" t="s">
        <v>499</v>
      </c>
      <c r="I394" s="14" t="s">
        <v>96</v>
      </c>
      <c r="J394" s="55" t="s">
        <v>2460</v>
      </c>
      <c r="K394" s="24">
        <v>1.69</v>
      </c>
      <c r="L394" s="14" t="s">
        <v>49</v>
      </c>
      <c r="M394" s="13">
        <v>5.8500000000000003E-2</v>
      </c>
      <c r="N394" s="13">
        <v>5.4100000000000002E-2</v>
      </c>
      <c r="O394" s="24">
        <v>11012.1</v>
      </c>
      <c r="P394" s="26">
        <v>106.3</v>
      </c>
      <c r="Q394" s="24">
        <v>0</v>
      </c>
      <c r="R394" s="24">
        <v>11.705859999999999</v>
      </c>
      <c r="S394" s="13">
        <v>6.9697739749155006E-5</v>
      </c>
      <c r="T394" s="13">
        <f t="shared" si="13"/>
        <v>4.8678096088813796E-5</v>
      </c>
      <c r="U394" s="63">
        <f>+R394/'סכום נכסי הקרן'!$C$42</f>
        <v>1.8469325254136828E-5</v>
      </c>
    </row>
    <row r="395" spans="2:21" ht="13.5" thickBot="1" x14ac:dyDescent="0.25">
      <c r="B395" s="59" t="s">
        <v>1029</v>
      </c>
      <c r="C395" s="14" t="s">
        <v>1030</v>
      </c>
      <c r="D395" s="14" t="s">
        <v>160</v>
      </c>
      <c r="E395" s="14" t="s">
        <v>227</v>
      </c>
      <c r="F395" s="22">
        <v>2409</v>
      </c>
      <c r="G395" s="14" t="s">
        <v>521</v>
      </c>
      <c r="H395" s="14" t="s">
        <v>496</v>
      </c>
      <c r="I395" s="14" t="s">
        <v>272</v>
      </c>
      <c r="J395" s="55" t="s">
        <v>2460</v>
      </c>
      <c r="K395" s="24">
        <v>2.39</v>
      </c>
      <c r="L395" s="14" t="s">
        <v>49</v>
      </c>
      <c r="M395" s="13">
        <v>9.2200000000000004E-2</v>
      </c>
      <c r="N395" s="13">
        <v>6.7699999999999996E-2</v>
      </c>
      <c r="O395" s="24">
        <v>1620000</v>
      </c>
      <c r="P395" s="26">
        <v>105.99</v>
      </c>
      <c r="Q395" s="24">
        <v>0</v>
      </c>
      <c r="R395" s="24">
        <v>1717.038</v>
      </c>
      <c r="S395" s="13">
        <v>3.8479226109999999E-3</v>
      </c>
      <c r="T395" s="13">
        <f t="shared" si="13"/>
        <v>7.1401965128700213E-3</v>
      </c>
      <c r="U395" s="63">
        <f>+R395/'סכום נכסי הקרן'!$C$42</f>
        <v>2.7091160577448043E-3</v>
      </c>
    </row>
    <row r="396" spans="2:21" ht="13.5" thickBot="1" x14ac:dyDescent="0.25">
      <c r="B396" s="59" t="s">
        <v>1029</v>
      </c>
      <c r="C396" s="14" t="s">
        <v>1031</v>
      </c>
      <c r="D396" s="14" t="s">
        <v>160</v>
      </c>
      <c r="E396" s="14" t="s">
        <v>227</v>
      </c>
      <c r="F396" s="22">
        <v>2409</v>
      </c>
      <c r="G396" s="14" t="s">
        <v>521</v>
      </c>
      <c r="H396" s="14" t="s">
        <v>496</v>
      </c>
      <c r="I396" s="14" t="s">
        <v>272</v>
      </c>
      <c r="J396" s="55" t="s">
        <v>2460</v>
      </c>
      <c r="K396" s="24">
        <v>2.3860000000000001</v>
      </c>
      <c r="L396" s="14" t="s">
        <v>49</v>
      </c>
      <c r="M396" s="13">
        <v>9.2200000000000004E-2</v>
      </c>
      <c r="N396" s="13">
        <v>6.7699999999999996E-2</v>
      </c>
      <c r="O396" s="24">
        <v>500000</v>
      </c>
      <c r="P396" s="26">
        <v>104.47029999999999</v>
      </c>
      <c r="Q396" s="24">
        <v>0</v>
      </c>
      <c r="R396" s="24">
        <v>522.35149999999999</v>
      </c>
      <c r="S396" s="13">
        <v>1.1876304350000001E-3</v>
      </c>
      <c r="T396" s="13">
        <f t="shared" si="13"/>
        <v>2.1721664627063729E-3</v>
      </c>
      <c r="U396" s="63">
        <f>+R396/'סכום נכסי הקרן'!$C$42</f>
        <v>8.2415813536863196E-4</v>
      </c>
    </row>
    <row r="397" spans="2:21" ht="13.5" thickBot="1" x14ac:dyDescent="0.25">
      <c r="B397" s="59" t="s">
        <v>1032</v>
      </c>
      <c r="C397" s="14" t="s">
        <v>1033</v>
      </c>
      <c r="D397" s="14" t="s">
        <v>160</v>
      </c>
      <c r="E397" s="14" t="s">
        <v>227</v>
      </c>
      <c r="F397" s="22">
        <v>1689</v>
      </c>
      <c r="G397" s="14" t="s">
        <v>720</v>
      </c>
      <c r="H397" s="14" t="s">
        <v>496</v>
      </c>
      <c r="I397" s="14" t="s">
        <v>272</v>
      </c>
      <c r="J397" s="55" t="s">
        <v>2460</v>
      </c>
      <c r="K397" s="24">
        <v>3.3</v>
      </c>
      <c r="L397" s="14" t="s">
        <v>49</v>
      </c>
      <c r="M397" s="13">
        <v>4.6899999999999997E-2</v>
      </c>
      <c r="N397" s="13">
        <v>7.4099999999999999E-2</v>
      </c>
      <c r="O397" s="24">
        <v>2894447.18</v>
      </c>
      <c r="P397" s="26">
        <v>96.21</v>
      </c>
      <c r="Q397" s="24">
        <v>0</v>
      </c>
      <c r="R397" s="24">
        <v>2784.7476299999998</v>
      </c>
      <c r="S397" s="13">
        <v>1.975550087E-3</v>
      </c>
      <c r="T397" s="13">
        <f t="shared" si="13"/>
        <v>1.1580201088705699E-2</v>
      </c>
      <c r="U397" s="63">
        <f>+R397/'סכום נכסי הקרן'!$C$42</f>
        <v>4.3937318342400031E-3</v>
      </c>
    </row>
    <row r="398" spans="2:21" ht="13.5" thickBot="1" x14ac:dyDescent="0.25">
      <c r="B398" s="59" t="s">
        <v>1034</v>
      </c>
      <c r="C398" s="14" t="s">
        <v>1035</v>
      </c>
      <c r="D398" s="14" t="s">
        <v>160</v>
      </c>
      <c r="E398" s="14" t="s">
        <v>227</v>
      </c>
      <c r="F398" s="22">
        <v>1689</v>
      </c>
      <c r="G398" s="14" t="s">
        <v>720</v>
      </c>
      <c r="H398" s="14" t="s">
        <v>496</v>
      </c>
      <c r="I398" s="14" t="s">
        <v>272</v>
      </c>
      <c r="J398" s="55" t="s">
        <v>2460</v>
      </c>
      <c r="K398" s="24">
        <v>3.45</v>
      </c>
      <c r="L398" s="14" t="s">
        <v>49</v>
      </c>
      <c r="M398" s="13">
        <v>4.6899999999999997E-2</v>
      </c>
      <c r="N398" s="13">
        <v>7.5300000000000006E-2</v>
      </c>
      <c r="O398" s="24">
        <v>1467741.74</v>
      </c>
      <c r="P398" s="26">
        <v>97.2</v>
      </c>
      <c r="Q398" s="24">
        <v>0</v>
      </c>
      <c r="R398" s="24">
        <v>1426.6449700000001</v>
      </c>
      <c r="S398" s="13">
        <v>1.1857482830000001E-3</v>
      </c>
      <c r="T398" s="13">
        <f t="shared" si="13"/>
        <v>5.9326150265151716E-3</v>
      </c>
      <c r="U398" s="63">
        <f>+R398/'סכום נכסי הקרן'!$C$42</f>
        <v>2.250938416580096E-3</v>
      </c>
    </row>
    <row r="399" spans="2:21" ht="13.5" thickBot="1" x14ac:dyDescent="0.25">
      <c r="B399" s="59" t="s">
        <v>1036</v>
      </c>
      <c r="C399" s="14" t="s">
        <v>1037</v>
      </c>
      <c r="D399" s="14" t="s">
        <v>160</v>
      </c>
      <c r="E399" s="14" t="s">
        <v>227</v>
      </c>
      <c r="F399" s="22">
        <v>1613</v>
      </c>
      <c r="G399" s="14" t="s">
        <v>332</v>
      </c>
      <c r="H399" s="14" t="s">
        <v>926</v>
      </c>
      <c r="I399" s="14" t="s">
        <v>272</v>
      </c>
      <c r="J399" s="55" t="s">
        <v>2460</v>
      </c>
      <c r="K399" s="24">
        <v>0.5</v>
      </c>
      <c r="L399" s="14" t="s">
        <v>49</v>
      </c>
      <c r="M399" s="13">
        <v>5.8999999999999997E-2</v>
      </c>
      <c r="N399" s="13">
        <v>8.4400000000000003E-2</v>
      </c>
      <c r="O399" s="24">
        <v>95000</v>
      </c>
      <c r="P399" s="26">
        <v>104.44</v>
      </c>
      <c r="Q399" s="24">
        <v>0</v>
      </c>
      <c r="R399" s="24">
        <v>99.218000000000004</v>
      </c>
      <c r="S399" s="13">
        <v>6.7660363799999996E-4</v>
      </c>
      <c r="T399" s="13">
        <f t="shared" si="13"/>
        <v>4.1259192726890019E-4</v>
      </c>
      <c r="U399" s="63">
        <f>+R399/'סכום נכסי הקרן'!$C$42</f>
        <v>1.565446291912724E-4</v>
      </c>
    </row>
    <row r="400" spans="2:21" ht="13.5" thickBot="1" x14ac:dyDescent="0.25">
      <c r="B400" s="59" t="s">
        <v>1038</v>
      </c>
      <c r="C400" s="14" t="s">
        <v>1039</v>
      </c>
      <c r="D400" s="14" t="s">
        <v>160</v>
      </c>
      <c r="E400" s="14" t="s">
        <v>227</v>
      </c>
      <c r="F400" s="22">
        <v>1132</v>
      </c>
      <c r="G400" s="14" t="s">
        <v>436</v>
      </c>
      <c r="H400" s="14" t="s">
        <v>229</v>
      </c>
      <c r="I400" s="14" t="s">
        <v>230</v>
      </c>
      <c r="J400" s="55" t="s">
        <v>2460</v>
      </c>
      <c r="K400" s="24">
        <v>0.5</v>
      </c>
      <c r="L400" s="14" t="s">
        <v>49</v>
      </c>
      <c r="M400" s="13">
        <v>6.4500000000000002E-2</v>
      </c>
      <c r="N400" s="13">
        <v>0.61150000000000004</v>
      </c>
      <c r="O400" s="24">
        <v>383322</v>
      </c>
      <c r="P400" s="27">
        <v>75</v>
      </c>
      <c r="Q400" s="24">
        <v>0</v>
      </c>
      <c r="R400" s="24">
        <v>287.49149999999997</v>
      </c>
      <c r="S400" s="13">
        <v>4.6412010899999999E-4</v>
      </c>
      <c r="T400" s="13">
        <f t="shared" si="13"/>
        <v>1.1955156529906568E-3</v>
      </c>
      <c r="U400" s="63">
        <f>+R400/'סכום נכסי הקרן'!$C$42</f>
        <v>4.5359965190935804E-4</v>
      </c>
    </row>
    <row r="401" spans="2:21" ht="13.5" thickBot="1" x14ac:dyDescent="0.25">
      <c r="B401" s="59" t="s">
        <v>1040</v>
      </c>
      <c r="C401" s="14" t="s">
        <v>1041</v>
      </c>
      <c r="D401" s="14" t="s">
        <v>160</v>
      </c>
      <c r="E401" s="14" t="s">
        <v>227</v>
      </c>
      <c r="F401" s="22">
        <v>1625</v>
      </c>
      <c r="G401" s="14" t="s">
        <v>720</v>
      </c>
      <c r="H401" s="14" t="s">
        <v>229</v>
      </c>
      <c r="I401" s="14" t="s">
        <v>230</v>
      </c>
      <c r="J401" s="55" t="s">
        <v>2460</v>
      </c>
      <c r="K401" s="24">
        <v>3.18</v>
      </c>
      <c r="L401" s="14" t="s">
        <v>49</v>
      </c>
      <c r="M401" s="13">
        <v>5.7000000000000002E-2</v>
      </c>
      <c r="N401" s="13">
        <v>7.2900000000000006E-2</v>
      </c>
      <c r="O401" s="24">
        <v>176000</v>
      </c>
      <c r="P401" s="26">
        <v>107.29</v>
      </c>
      <c r="Q401" s="24">
        <v>0</v>
      </c>
      <c r="R401" s="24">
        <v>188.8304</v>
      </c>
      <c r="S401" s="13">
        <v>6.6666666600000005E-4</v>
      </c>
      <c r="T401" s="13">
        <f t="shared" si="13"/>
        <v>7.8523955998868473E-4</v>
      </c>
      <c r="U401" s="63">
        <f>+R401/'סכום נכסי הקרן'!$C$42</f>
        <v>2.979336909435752E-4</v>
      </c>
    </row>
    <row r="402" spans="2:21" ht="13.5" thickBot="1" x14ac:dyDescent="0.25">
      <c r="B402" s="58" t="s">
        <v>1042</v>
      </c>
      <c r="C402" s="55" t="s">
        <v>2460</v>
      </c>
      <c r="D402" s="55" t="s">
        <v>2460</v>
      </c>
      <c r="E402" s="55" t="s">
        <v>2460</v>
      </c>
      <c r="F402" s="55" t="s">
        <v>2460</v>
      </c>
      <c r="G402" s="55" t="s">
        <v>2460</v>
      </c>
      <c r="H402" s="55" t="s">
        <v>2460</v>
      </c>
      <c r="I402" s="55" t="s">
        <v>2460</v>
      </c>
      <c r="J402" s="55" t="s">
        <v>2460</v>
      </c>
      <c r="K402" s="55" t="s">
        <v>2460</v>
      </c>
      <c r="L402" s="55" t="s">
        <v>2460</v>
      </c>
      <c r="M402" s="55" t="s">
        <v>2460</v>
      </c>
      <c r="N402" s="55" t="s">
        <v>2460</v>
      </c>
      <c r="O402" s="55" t="s">
        <v>2460</v>
      </c>
      <c r="P402" s="55" t="s">
        <v>2460</v>
      </c>
      <c r="Q402" s="55" t="s">
        <v>2460</v>
      </c>
      <c r="R402" s="55" t="s">
        <v>2460</v>
      </c>
      <c r="S402" s="55" t="s">
        <v>2460</v>
      </c>
      <c r="T402" s="55" t="s">
        <v>2460</v>
      </c>
      <c r="U402" s="69" t="s">
        <v>2460</v>
      </c>
    </row>
    <row r="403" spans="2:21" ht="13.5" thickBot="1" x14ac:dyDescent="0.25">
      <c r="B403" s="58" t="s">
        <v>1043</v>
      </c>
      <c r="C403" s="55" t="s">
        <v>2460</v>
      </c>
      <c r="D403" s="55" t="s">
        <v>2460</v>
      </c>
      <c r="E403" s="55" t="s">
        <v>2460</v>
      </c>
      <c r="F403" s="55" t="s">
        <v>2460</v>
      </c>
      <c r="G403" s="55" t="s">
        <v>2460</v>
      </c>
      <c r="H403" s="55" t="s">
        <v>2460</v>
      </c>
      <c r="I403" s="55" t="s">
        <v>2460</v>
      </c>
      <c r="J403" s="55" t="s">
        <v>2460</v>
      </c>
      <c r="K403" s="23">
        <v>1.702633048502</v>
      </c>
      <c r="L403" s="55" t="s">
        <v>2460</v>
      </c>
      <c r="M403" s="55" t="s">
        <v>2460</v>
      </c>
      <c r="N403" s="55" t="s">
        <v>2460</v>
      </c>
      <c r="O403" s="55" t="s">
        <v>2460</v>
      </c>
      <c r="P403" s="55" t="s">
        <v>2460</v>
      </c>
      <c r="Q403" s="55" t="s">
        <v>2460</v>
      </c>
      <c r="R403" s="23">
        <f>+R404+R425</f>
        <v>55859.977750000005</v>
      </c>
      <c r="S403" s="55" t="s">
        <v>2460</v>
      </c>
      <c r="T403" s="20">
        <f t="shared" ref="T403:U403" si="14">+T404+T425</f>
        <v>0.23229026867171665</v>
      </c>
      <c r="U403" s="62">
        <f t="shared" si="14"/>
        <v>8.813501081967462E-2</v>
      </c>
    </row>
    <row r="404" spans="2:21" ht="13.5" thickBot="1" x14ac:dyDescent="0.25">
      <c r="B404" s="58" t="s">
        <v>1044</v>
      </c>
      <c r="C404" s="55" t="s">
        <v>2460</v>
      </c>
      <c r="D404" s="55" t="s">
        <v>2460</v>
      </c>
      <c r="E404" s="55" t="s">
        <v>2460</v>
      </c>
      <c r="F404" s="55" t="s">
        <v>2460</v>
      </c>
      <c r="G404" s="55" t="s">
        <v>2460</v>
      </c>
      <c r="H404" s="55" t="s">
        <v>2460</v>
      </c>
      <c r="I404" s="55" t="s">
        <v>2460</v>
      </c>
      <c r="J404" s="55" t="s">
        <v>2460</v>
      </c>
      <c r="K404" s="23">
        <v>1.6477866514370001</v>
      </c>
      <c r="L404" s="55" t="s">
        <v>2460</v>
      </c>
      <c r="M404" s="55" t="s">
        <v>2460</v>
      </c>
      <c r="N404" s="55" t="s">
        <v>2460</v>
      </c>
      <c r="O404" s="55" t="s">
        <v>2460</v>
      </c>
      <c r="P404" s="55" t="s">
        <v>2460</v>
      </c>
      <c r="Q404" s="55" t="s">
        <v>2460</v>
      </c>
      <c r="R404" s="23">
        <f>SUM(R405:R424)</f>
        <v>24218.886030000001</v>
      </c>
      <c r="S404" s="55" t="s">
        <v>2460</v>
      </c>
      <c r="T404" s="20">
        <f t="shared" ref="T404:U404" si="15">SUM(T405:T424)</f>
        <v>0.10071274227885611</v>
      </c>
      <c r="U404" s="62">
        <f t="shared" si="15"/>
        <v>3.821218461359871E-2</v>
      </c>
    </row>
    <row r="405" spans="2:21" ht="13.5" thickBot="1" x14ac:dyDescent="0.25">
      <c r="B405" s="59" t="s">
        <v>1045</v>
      </c>
      <c r="C405" s="14" t="s">
        <v>1046</v>
      </c>
      <c r="D405" s="14" t="s">
        <v>200</v>
      </c>
      <c r="E405" s="14" t="s">
        <v>1047</v>
      </c>
      <c r="F405" s="55" t="s">
        <v>2460</v>
      </c>
      <c r="G405" s="14" t="s">
        <v>1048</v>
      </c>
      <c r="H405" s="14" t="s">
        <v>1049</v>
      </c>
      <c r="I405" s="14" t="s">
        <v>196</v>
      </c>
      <c r="J405" s="55" t="s">
        <v>2460</v>
      </c>
      <c r="K405" s="24">
        <v>3.6160000000000001</v>
      </c>
      <c r="L405" s="14" t="s">
        <v>50</v>
      </c>
      <c r="M405" s="13">
        <v>5.3749999999999999E-2</v>
      </c>
      <c r="N405" s="13">
        <v>6.1010000000000002E-2</v>
      </c>
      <c r="O405" s="24">
        <v>100000</v>
      </c>
      <c r="P405" s="26">
        <v>99.744200000000006</v>
      </c>
      <c r="Q405" s="24">
        <v>0</v>
      </c>
      <c r="R405" s="24">
        <v>361.77220999999997</v>
      </c>
      <c r="S405" s="13">
        <v>1.25E-4</v>
      </c>
      <c r="T405" s="13">
        <f t="shared" ref="T405:T424" si="16">+R405/$R$11</f>
        <v>1.5044073994258025E-3</v>
      </c>
      <c r="U405" s="63">
        <f>+R405/'סכום נכסי הקרן'!$C$42</f>
        <v>5.7079860979013003E-4</v>
      </c>
    </row>
    <row r="406" spans="2:21" ht="13.5" thickBot="1" x14ac:dyDescent="0.25">
      <c r="B406" s="59" t="s">
        <v>1050</v>
      </c>
      <c r="C406" s="14" t="s">
        <v>1051</v>
      </c>
      <c r="D406" s="14" t="s">
        <v>200</v>
      </c>
      <c r="E406" s="14" t="s">
        <v>1047</v>
      </c>
      <c r="F406" s="55" t="s">
        <v>2460</v>
      </c>
      <c r="G406" s="14" t="s">
        <v>1048</v>
      </c>
      <c r="H406" s="14" t="s">
        <v>1052</v>
      </c>
      <c r="I406" s="14" t="s">
        <v>202</v>
      </c>
      <c r="J406" s="55" t="s">
        <v>2460</v>
      </c>
      <c r="K406" s="24">
        <v>2.6419999999999999</v>
      </c>
      <c r="L406" s="14" t="s">
        <v>50</v>
      </c>
      <c r="M406" s="13">
        <v>3.2550000000000003E-2</v>
      </c>
      <c r="N406" s="13">
        <v>6.9409999999999999E-2</v>
      </c>
      <c r="O406" s="24">
        <v>870485</v>
      </c>
      <c r="P406" s="26">
        <v>88.303799999999995</v>
      </c>
      <c r="Q406" s="24">
        <v>0</v>
      </c>
      <c r="R406" s="24">
        <v>2787.97093</v>
      </c>
      <c r="S406" s="13">
        <v>8.7048500000000005E-4</v>
      </c>
      <c r="T406" s="13">
        <f t="shared" si="16"/>
        <v>1.1593604982748775E-2</v>
      </c>
      <c r="U406" s="63">
        <f>+R406/'סכום נכסי הקרן'!$C$42</f>
        <v>4.3988175072355506E-3</v>
      </c>
    </row>
    <row r="407" spans="2:21" ht="13.5" thickBot="1" x14ac:dyDescent="0.25">
      <c r="B407" s="59" t="s">
        <v>1053</v>
      </c>
      <c r="C407" s="14" t="s">
        <v>1054</v>
      </c>
      <c r="D407" s="14" t="s">
        <v>200</v>
      </c>
      <c r="E407" s="14" t="s">
        <v>1047</v>
      </c>
      <c r="F407" s="55" t="s">
        <v>2460</v>
      </c>
      <c r="G407" s="14" t="s">
        <v>1048</v>
      </c>
      <c r="H407" s="14" t="s">
        <v>1052</v>
      </c>
      <c r="I407" s="14" t="s">
        <v>202</v>
      </c>
      <c r="J407" s="55" t="s">
        <v>2460</v>
      </c>
      <c r="K407" s="24">
        <v>1.9870000000000001</v>
      </c>
      <c r="L407" s="14" t="s">
        <v>50</v>
      </c>
      <c r="M407" s="13">
        <v>3.2750000000000001E-2</v>
      </c>
      <c r="N407" s="13">
        <v>6.3990000000000005E-2</v>
      </c>
      <c r="O407" s="24">
        <v>895000</v>
      </c>
      <c r="P407" s="26">
        <v>91.988</v>
      </c>
      <c r="Q407" s="24">
        <v>0</v>
      </c>
      <c r="R407" s="24">
        <v>2986.0822600000001</v>
      </c>
      <c r="S407" s="13">
        <v>1.193333333E-3</v>
      </c>
      <c r="T407" s="13">
        <f t="shared" si="16"/>
        <v>1.241743871713674E-2</v>
      </c>
      <c r="U407" s="63">
        <f>+R407/'סכום נכסי הקרן'!$C$42</f>
        <v>4.7113945063026541E-3</v>
      </c>
    </row>
    <row r="408" spans="2:21" ht="13.5" thickBot="1" x14ac:dyDescent="0.25">
      <c r="B408" s="59" t="s">
        <v>1055</v>
      </c>
      <c r="C408" s="14" t="s">
        <v>1056</v>
      </c>
      <c r="D408" s="14" t="s">
        <v>200</v>
      </c>
      <c r="E408" s="14" t="s">
        <v>1047</v>
      </c>
      <c r="F408" s="55" t="s">
        <v>2460</v>
      </c>
      <c r="G408" s="14" t="s">
        <v>1048</v>
      </c>
      <c r="H408" s="14" t="s">
        <v>1052</v>
      </c>
      <c r="I408" s="14" t="s">
        <v>202</v>
      </c>
      <c r="J408" s="55" t="s">
        <v>2460</v>
      </c>
      <c r="K408" s="24">
        <v>3.8250000000000002</v>
      </c>
      <c r="L408" s="14" t="s">
        <v>50</v>
      </c>
      <c r="M408" s="13">
        <v>7.1290000000000006E-2</v>
      </c>
      <c r="N408" s="13">
        <v>7.4120000000000005E-2</v>
      </c>
      <c r="O408" s="24">
        <v>50000</v>
      </c>
      <c r="P408" s="26">
        <v>101.8933</v>
      </c>
      <c r="Q408" s="24">
        <v>0</v>
      </c>
      <c r="R408" s="24">
        <v>184.7835</v>
      </c>
      <c r="S408" s="13">
        <v>1E-4</v>
      </c>
      <c r="T408" s="13">
        <f t="shared" si="16"/>
        <v>7.684107761947713E-4</v>
      </c>
      <c r="U408" s="63">
        <f>+R408/'סכום נכסי הקרן'!$C$42</f>
        <v>2.9154855457845839E-4</v>
      </c>
    </row>
    <row r="409" spans="2:21" ht="13.5" thickBot="1" x14ac:dyDescent="0.25">
      <c r="B409" s="59" t="s">
        <v>1057</v>
      </c>
      <c r="C409" s="14" t="s">
        <v>1058</v>
      </c>
      <c r="D409" s="14" t="s">
        <v>200</v>
      </c>
      <c r="E409" s="14" t="s">
        <v>1047</v>
      </c>
      <c r="F409" s="55" t="s">
        <v>2460</v>
      </c>
      <c r="G409" s="14" t="s">
        <v>1059</v>
      </c>
      <c r="H409" s="14" t="s">
        <v>1060</v>
      </c>
      <c r="I409" s="14" t="s">
        <v>202</v>
      </c>
      <c r="J409" s="55" t="s">
        <v>2460</v>
      </c>
      <c r="K409" s="24">
        <v>9.4570000000000007</v>
      </c>
      <c r="L409" s="14" t="s">
        <v>50</v>
      </c>
      <c r="M409" s="13">
        <v>6.3750000000000001E-2</v>
      </c>
      <c r="N409" s="13">
        <v>6.8720000000000003E-2</v>
      </c>
      <c r="O409" s="24">
        <v>200000</v>
      </c>
      <c r="P409" s="26">
        <v>96.061700000000002</v>
      </c>
      <c r="Q409" s="24">
        <v>0</v>
      </c>
      <c r="R409" s="24">
        <v>696.83157000000006</v>
      </c>
      <c r="S409" s="13">
        <v>2.8855864900000002E-4</v>
      </c>
      <c r="T409" s="13">
        <f t="shared" si="16"/>
        <v>2.897731061381136E-3</v>
      </c>
      <c r="U409" s="63">
        <f>+R409/'סכום נכסי הקרן'!$C$42</f>
        <v>1.0994500971035718E-3</v>
      </c>
    </row>
    <row r="410" spans="2:21" ht="13.5" thickBot="1" x14ac:dyDescent="0.25">
      <c r="B410" s="59" t="s">
        <v>1061</v>
      </c>
      <c r="C410" s="14" t="s">
        <v>1062</v>
      </c>
      <c r="D410" s="14" t="s">
        <v>200</v>
      </c>
      <c r="E410" s="14" t="s">
        <v>1047</v>
      </c>
      <c r="F410" s="55" t="s">
        <v>2460</v>
      </c>
      <c r="G410" s="14" t="s">
        <v>1048</v>
      </c>
      <c r="H410" s="14" t="s">
        <v>1060</v>
      </c>
      <c r="I410" s="14" t="s">
        <v>202</v>
      </c>
      <c r="J410" s="55" t="s">
        <v>2460</v>
      </c>
      <c r="K410" s="24">
        <v>3.8839999999999999</v>
      </c>
      <c r="L410" s="14" t="s">
        <v>52</v>
      </c>
      <c r="M410" s="13">
        <v>6.6250000000000003E-2</v>
      </c>
      <c r="N410" s="13">
        <v>6.2609999999999999E-2</v>
      </c>
      <c r="O410" s="24">
        <v>90000</v>
      </c>
      <c r="P410" s="26">
        <v>102.9332</v>
      </c>
      <c r="Q410" s="24">
        <v>0</v>
      </c>
      <c r="R410" s="24">
        <v>428.07961999999998</v>
      </c>
      <c r="S410" s="13">
        <v>1.2E-4</v>
      </c>
      <c r="T410" s="13">
        <f t="shared" si="16"/>
        <v>1.7801426700834366E-3</v>
      </c>
      <c r="U410" s="63">
        <f>+R410/'סכום נכסי הקרן'!$C$42</f>
        <v>6.7541741798101958E-4</v>
      </c>
    </row>
    <row r="411" spans="2:21" ht="13.5" thickBot="1" x14ac:dyDescent="0.25">
      <c r="B411" s="59" t="s">
        <v>1063</v>
      </c>
      <c r="C411" s="14" t="s">
        <v>1064</v>
      </c>
      <c r="D411" s="14" t="s">
        <v>200</v>
      </c>
      <c r="E411" s="14" t="s">
        <v>1047</v>
      </c>
      <c r="F411" s="55" t="s">
        <v>2460</v>
      </c>
      <c r="G411" s="14" t="s">
        <v>1048</v>
      </c>
      <c r="H411" s="14" t="s">
        <v>1060</v>
      </c>
      <c r="I411" s="14" t="s">
        <v>202</v>
      </c>
      <c r="J411" s="55" t="s">
        <v>2460</v>
      </c>
      <c r="K411" s="24">
        <v>2.1829999999999998</v>
      </c>
      <c r="L411" s="14" t="s">
        <v>50</v>
      </c>
      <c r="M411" s="13">
        <v>3.0769999999999999E-2</v>
      </c>
      <c r="N411" s="13">
        <v>6.9750000000000006E-2</v>
      </c>
      <c r="O411" s="24">
        <v>976000</v>
      </c>
      <c r="P411" s="26">
        <v>89.531499999999994</v>
      </c>
      <c r="Q411" s="24">
        <v>0</v>
      </c>
      <c r="R411" s="24">
        <v>3169.37212</v>
      </c>
      <c r="S411" s="13">
        <v>1.6266666660000001E-3</v>
      </c>
      <c r="T411" s="13">
        <f t="shared" si="16"/>
        <v>1.3179638283609022E-2</v>
      </c>
      <c r="U411" s="63">
        <f>+R411/'סכום נכסי הקרן'!$C$42</f>
        <v>5.0005864187401168E-3</v>
      </c>
    </row>
    <row r="412" spans="2:21" ht="13.5" thickBot="1" x14ac:dyDescent="0.25">
      <c r="B412" s="59" t="s">
        <v>1065</v>
      </c>
      <c r="C412" s="14" t="s">
        <v>1066</v>
      </c>
      <c r="D412" s="14" t="s">
        <v>200</v>
      </c>
      <c r="E412" s="14" t="s">
        <v>1047</v>
      </c>
      <c r="F412" s="55" t="s">
        <v>2460</v>
      </c>
      <c r="G412" s="14" t="s">
        <v>1067</v>
      </c>
      <c r="H412" s="14" t="s">
        <v>1068</v>
      </c>
      <c r="I412" s="14" t="s">
        <v>202</v>
      </c>
      <c r="J412" s="55" t="s">
        <v>2460</v>
      </c>
      <c r="K412" s="24">
        <v>2.1219999999999999</v>
      </c>
      <c r="L412" s="14" t="s">
        <v>50</v>
      </c>
      <c r="M412" s="13">
        <v>4.8750000000000002E-2</v>
      </c>
      <c r="N412" s="13">
        <v>8.6300000000000002E-2</v>
      </c>
      <c r="O412" s="24">
        <v>15000</v>
      </c>
      <c r="P412" s="26">
        <v>93.716800000000006</v>
      </c>
      <c r="Q412" s="24">
        <v>0</v>
      </c>
      <c r="R412" s="24">
        <v>50.986629999999998</v>
      </c>
      <c r="S412" s="13">
        <v>2.4000000000000001E-5</v>
      </c>
      <c r="T412" s="13">
        <f t="shared" si="16"/>
        <v>2.1202475293441032E-4</v>
      </c>
      <c r="U412" s="63">
        <f>+R412/'סכום נכסי הקרן'!$C$42</f>
        <v>8.0445917948987133E-5</v>
      </c>
    </row>
    <row r="413" spans="2:21" ht="13.5" thickBot="1" x14ac:dyDescent="0.25">
      <c r="B413" s="59" t="s">
        <v>1069</v>
      </c>
      <c r="C413" s="14" t="s">
        <v>1070</v>
      </c>
      <c r="D413" s="14" t="s">
        <v>200</v>
      </c>
      <c r="E413" s="14" t="s">
        <v>1047</v>
      </c>
      <c r="F413" s="55" t="s">
        <v>2460</v>
      </c>
      <c r="G413" s="14" t="s">
        <v>1067</v>
      </c>
      <c r="H413" s="14" t="s">
        <v>1068</v>
      </c>
      <c r="I413" s="14" t="s">
        <v>202</v>
      </c>
      <c r="J413" s="55" t="s">
        <v>2460</v>
      </c>
      <c r="K413" s="24">
        <v>3.7639999999999998</v>
      </c>
      <c r="L413" s="14" t="s">
        <v>50</v>
      </c>
      <c r="M413" s="13">
        <v>5.3749999999999999E-2</v>
      </c>
      <c r="N413" s="13">
        <v>8.7669999999999998E-2</v>
      </c>
      <c r="O413" s="24">
        <v>62000</v>
      </c>
      <c r="P413" s="26">
        <v>89.549599999999998</v>
      </c>
      <c r="Q413" s="24">
        <v>0</v>
      </c>
      <c r="R413" s="24">
        <v>201.37377000000001</v>
      </c>
      <c r="S413" s="13">
        <v>9.9199999999999999E-5</v>
      </c>
      <c r="T413" s="13">
        <f t="shared" si="16"/>
        <v>8.3740038970453175E-4</v>
      </c>
      <c r="U413" s="63">
        <f>+R413/'סכום נכסי הקרן'!$C$42</f>
        <v>3.1772442655061153E-4</v>
      </c>
    </row>
    <row r="414" spans="2:21" ht="13.5" thickBot="1" x14ac:dyDescent="0.25">
      <c r="B414" s="59" t="s">
        <v>1071</v>
      </c>
      <c r="C414" s="14" t="s">
        <v>1072</v>
      </c>
      <c r="D414" s="14" t="s">
        <v>200</v>
      </c>
      <c r="E414" s="14" t="s">
        <v>1047</v>
      </c>
      <c r="F414" s="55" t="s">
        <v>2460</v>
      </c>
      <c r="G414" s="14" t="s">
        <v>1067</v>
      </c>
      <c r="H414" s="14" t="s">
        <v>1068</v>
      </c>
      <c r="I414" s="14" t="s">
        <v>202</v>
      </c>
      <c r="J414" s="55" t="s">
        <v>2460</v>
      </c>
      <c r="K414" s="24">
        <v>5.7750000000000004</v>
      </c>
      <c r="L414" s="14" t="s">
        <v>50</v>
      </c>
      <c r="M414" s="13">
        <v>5.8749999999999997E-2</v>
      </c>
      <c r="N414" s="13">
        <v>8.7620000000000003E-2</v>
      </c>
      <c r="O414" s="24">
        <v>26500</v>
      </c>
      <c r="P414" s="26">
        <v>86.240399999999994</v>
      </c>
      <c r="Q414" s="24">
        <v>0</v>
      </c>
      <c r="R414" s="24">
        <v>82.890389999999996</v>
      </c>
      <c r="S414" s="13">
        <v>4.2400000000000001E-5</v>
      </c>
      <c r="T414" s="13">
        <f t="shared" si="16"/>
        <v>3.4469456915248007E-4</v>
      </c>
      <c r="U414" s="63">
        <f>+R414/'סכום נכסי הקרן'!$C$42</f>
        <v>1.3078317811354747E-4</v>
      </c>
    </row>
    <row r="415" spans="2:21" ht="13.5" thickBot="1" x14ac:dyDescent="0.25">
      <c r="B415" s="59" t="s">
        <v>1073</v>
      </c>
      <c r="C415" s="14" t="s">
        <v>1074</v>
      </c>
      <c r="D415" s="14" t="s">
        <v>200</v>
      </c>
      <c r="E415" s="14" t="s">
        <v>1047</v>
      </c>
      <c r="F415" s="55" t="s">
        <v>2460</v>
      </c>
      <c r="G415" s="14" t="s">
        <v>1067</v>
      </c>
      <c r="H415" s="14" t="s">
        <v>1068</v>
      </c>
      <c r="I415" s="14" t="s">
        <v>202</v>
      </c>
      <c r="J415" s="55" t="s">
        <v>2460</v>
      </c>
      <c r="K415" s="24">
        <v>6.48</v>
      </c>
      <c r="L415" s="14" t="s">
        <v>50</v>
      </c>
      <c r="M415" s="13">
        <v>8.5000000000000006E-2</v>
      </c>
      <c r="N415" s="13">
        <v>9.1850000000000001E-2</v>
      </c>
      <c r="O415" s="24">
        <v>441000</v>
      </c>
      <c r="P415" s="26">
        <v>99.626499999999993</v>
      </c>
      <c r="Q415" s="24">
        <v>0</v>
      </c>
      <c r="R415" s="24">
        <v>1593.5328400000001</v>
      </c>
      <c r="S415" s="13">
        <v>5.8799999999999998E-4</v>
      </c>
      <c r="T415" s="13">
        <f t="shared" si="16"/>
        <v>6.6266079302332633E-3</v>
      </c>
      <c r="U415" s="63">
        <f>+R415/'סכום נכסי הקרן'!$C$42</f>
        <v>2.5142515223237237E-3</v>
      </c>
    </row>
    <row r="416" spans="2:21" ht="13.5" thickBot="1" x14ac:dyDescent="0.25">
      <c r="B416" s="59" t="s">
        <v>1075</v>
      </c>
      <c r="C416" s="14" t="s">
        <v>1076</v>
      </c>
      <c r="D416" s="14" t="s">
        <v>200</v>
      </c>
      <c r="E416" s="14" t="s">
        <v>1047</v>
      </c>
      <c r="F416" s="55" t="s">
        <v>2460</v>
      </c>
      <c r="G416" s="14" t="s">
        <v>1067</v>
      </c>
      <c r="H416" s="14" t="s">
        <v>1068</v>
      </c>
      <c r="I416" s="14" t="s">
        <v>202</v>
      </c>
      <c r="J416" s="55" t="s">
        <v>2460</v>
      </c>
      <c r="K416" s="24">
        <v>1.4470000000000001</v>
      </c>
      <c r="L416" s="14" t="s">
        <v>50</v>
      </c>
      <c r="M416" s="13">
        <v>6.1249999999999999E-2</v>
      </c>
      <c r="N416" s="13">
        <v>8.2489999999999994E-2</v>
      </c>
      <c r="O416" s="24">
        <v>1364385</v>
      </c>
      <c r="P416" s="26">
        <v>97.125</v>
      </c>
      <c r="Q416" s="24">
        <v>0</v>
      </c>
      <c r="R416" s="24">
        <v>4806.3514400000004</v>
      </c>
      <c r="S416" s="13">
        <v>2.2739750000000001E-3</v>
      </c>
      <c r="T416" s="13">
        <f t="shared" si="16"/>
        <v>1.9986915718531454E-2</v>
      </c>
      <c r="U416" s="63">
        <f>+R416/'סכום נכסי הקרן'!$C$42</f>
        <v>7.5833871267082407E-3</v>
      </c>
    </row>
    <row r="417" spans="2:21" ht="13.5" thickBot="1" x14ac:dyDescent="0.25">
      <c r="B417" s="59" t="s">
        <v>1077</v>
      </c>
      <c r="C417" s="14" t="s">
        <v>1078</v>
      </c>
      <c r="D417" s="14" t="s">
        <v>200</v>
      </c>
      <c r="E417" s="14" t="s">
        <v>1047</v>
      </c>
      <c r="F417" s="55" t="s">
        <v>2460</v>
      </c>
      <c r="G417" s="14" t="s">
        <v>1067</v>
      </c>
      <c r="H417" s="14" t="s">
        <v>1068</v>
      </c>
      <c r="I417" s="14" t="s">
        <v>202</v>
      </c>
      <c r="J417" s="55" t="s">
        <v>2460</v>
      </c>
      <c r="K417" s="24">
        <v>3.1669999999999998</v>
      </c>
      <c r="L417" s="14" t="s">
        <v>50</v>
      </c>
      <c r="M417" s="13">
        <v>6.5000000000000002E-2</v>
      </c>
      <c r="N417" s="13">
        <v>8.362E-2</v>
      </c>
      <c r="O417" s="24">
        <v>258390</v>
      </c>
      <c r="P417" s="26">
        <v>94.515199999999993</v>
      </c>
      <c r="Q417" s="24">
        <v>0</v>
      </c>
      <c r="R417" s="24">
        <v>885.77805000000001</v>
      </c>
      <c r="S417" s="13">
        <v>4.3064999999999998E-4</v>
      </c>
      <c r="T417" s="13">
        <f t="shared" si="16"/>
        <v>3.6834533328830273E-3</v>
      </c>
      <c r="U417" s="63">
        <f>+R417/'סכום נכסי הקרן'!$C$42</f>
        <v>1.3975669372797109E-3</v>
      </c>
    </row>
    <row r="418" spans="2:21" ht="13.5" thickBot="1" x14ac:dyDescent="0.25">
      <c r="B418" s="59" t="s">
        <v>1079</v>
      </c>
      <c r="C418" s="14" t="s">
        <v>1080</v>
      </c>
      <c r="D418" s="14" t="s">
        <v>200</v>
      </c>
      <c r="E418" s="14" t="s">
        <v>1047</v>
      </c>
      <c r="F418" s="55" t="s">
        <v>2460</v>
      </c>
      <c r="G418" s="14" t="s">
        <v>1067</v>
      </c>
      <c r="H418" s="14" t="s">
        <v>1068</v>
      </c>
      <c r="I418" s="14" t="s">
        <v>202</v>
      </c>
      <c r="J418" s="55" t="s">
        <v>2460</v>
      </c>
      <c r="K418" s="24">
        <v>5.2990000000000004</v>
      </c>
      <c r="L418" s="14" t="s">
        <v>50</v>
      </c>
      <c r="M418" s="13">
        <v>6.7500000000000004E-2</v>
      </c>
      <c r="N418" s="13">
        <v>8.4370000000000001E-2</v>
      </c>
      <c r="O418" s="24">
        <v>403175</v>
      </c>
      <c r="P418" s="26">
        <v>91.753299999999996</v>
      </c>
      <c r="Q418" s="24">
        <v>0</v>
      </c>
      <c r="R418" s="24">
        <v>1341.7229299999999</v>
      </c>
      <c r="S418" s="13">
        <v>7.3304545400000001E-4</v>
      </c>
      <c r="T418" s="13">
        <f t="shared" si="16"/>
        <v>5.5794719662720033E-3</v>
      </c>
      <c r="U418" s="63">
        <f>+R418/'סכום נכסי הקרן'!$C$42</f>
        <v>2.1169497324505385E-3</v>
      </c>
    </row>
    <row r="419" spans="2:21" ht="13.5" thickBot="1" x14ac:dyDescent="0.25">
      <c r="B419" s="59" t="s">
        <v>1081</v>
      </c>
      <c r="C419" s="14" t="s">
        <v>1082</v>
      </c>
      <c r="D419" s="14" t="s">
        <v>200</v>
      </c>
      <c r="E419" s="14" t="s">
        <v>1047</v>
      </c>
      <c r="F419" s="55" t="s">
        <v>2460</v>
      </c>
      <c r="G419" s="14" t="s">
        <v>1083</v>
      </c>
      <c r="H419" s="14" t="s">
        <v>1068</v>
      </c>
      <c r="I419" s="14" t="s">
        <v>202</v>
      </c>
      <c r="J419" s="55" t="s">
        <v>2460</v>
      </c>
      <c r="K419" s="24">
        <v>3.1240000000000001</v>
      </c>
      <c r="L419" s="14" t="s">
        <v>51</v>
      </c>
      <c r="M419" s="13">
        <v>1.8749999999999999E-2</v>
      </c>
      <c r="N419" s="13">
        <v>4.8489999999999998E-2</v>
      </c>
      <c r="O419" s="24">
        <v>10000</v>
      </c>
      <c r="P419" s="26">
        <v>92.691199999999995</v>
      </c>
      <c r="Q419" s="24">
        <v>0</v>
      </c>
      <c r="R419" s="24">
        <v>37.183999999999997</v>
      </c>
      <c r="S419" s="13">
        <v>1.4285714285714301E-5</v>
      </c>
      <c r="T419" s="13">
        <f t="shared" si="16"/>
        <v>1.5462736825542524E-4</v>
      </c>
      <c r="U419" s="63">
        <f>+R419/'סכום נכסי הקרן'!$C$42</f>
        <v>5.8668341347822703E-5</v>
      </c>
    </row>
    <row r="420" spans="2:21" ht="13.5" thickBot="1" x14ac:dyDescent="0.25">
      <c r="B420" s="59" t="s">
        <v>1084</v>
      </c>
      <c r="C420" s="14" t="s">
        <v>1085</v>
      </c>
      <c r="D420" s="14" t="s">
        <v>200</v>
      </c>
      <c r="E420" s="14" t="s">
        <v>1047</v>
      </c>
      <c r="F420" s="55" t="s">
        <v>2460</v>
      </c>
      <c r="G420" s="14" t="s">
        <v>1083</v>
      </c>
      <c r="H420" s="14" t="s">
        <v>1068</v>
      </c>
      <c r="I420" s="14" t="s">
        <v>202</v>
      </c>
      <c r="J420" s="55" t="s">
        <v>2460</v>
      </c>
      <c r="K420" s="24">
        <v>3.1589999999999998</v>
      </c>
      <c r="L420" s="14" t="s">
        <v>51</v>
      </c>
      <c r="M420" s="13">
        <v>3.7499999999999999E-2</v>
      </c>
      <c r="N420" s="13">
        <v>4.8079999999999998E-2</v>
      </c>
      <c r="O420" s="24">
        <v>266665</v>
      </c>
      <c r="P420" s="26">
        <v>97.3185</v>
      </c>
      <c r="Q420" s="24">
        <v>0</v>
      </c>
      <c r="R420" s="24">
        <v>1041.0678800000001</v>
      </c>
      <c r="S420" s="13">
        <v>2.42422727E-4</v>
      </c>
      <c r="T420" s="13">
        <f t="shared" si="16"/>
        <v>4.3292165033254866E-3</v>
      </c>
      <c r="U420" s="63">
        <f>+R420/'סכום נכסי הקרן'!$C$42</f>
        <v>1.6425808345012405E-3</v>
      </c>
    </row>
    <row r="421" spans="2:21" ht="13.5" thickBot="1" x14ac:dyDescent="0.25">
      <c r="B421" s="59" t="s">
        <v>1086</v>
      </c>
      <c r="C421" s="14" t="s">
        <v>1087</v>
      </c>
      <c r="D421" s="14" t="s">
        <v>200</v>
      </c>
      <c r="E421" s="14" t="s">
        <v>1047</v>
      </c>
      <c r="F421" s="55" t="s">
        <v>2460</v>
      </c>
      <c r="G421" s="14" t="s">
        <v>1083</v>
      </c>
      <c r="H421" s="14" t="s">
        <v>1068</v>
      </c>
      <c r="I421" s="14" t="s">
        <v>202</v>
      </c>
      <c r="J421" s="55" t="s">
        <v>2460</v>
      </c>
      <c r="K421" s="24">
        <v>5.548</v>
      </c>
      <c r="L421" s="14" t="s">
        <v>51</v>
      </c>
      <c r="M421" s="13">
        <v>4.3749999999999997E-2</v>
      </c>
      <c r="N421" s="13">
        <v>5.4780000000000002E-2</v>
      </c>
      <c r="O421" s="24">
        <v>345815</v>
      </c>
      <c r="P421" s="26">
        <v>94.801299999999998</v>
      </c>
      <c r="Q421" s="24">
        <v>0</v>
      </c>
      <c r="R421" s="24">
        <v>1315.15137</v>
      </c>
      <c r="S421" s="13">
        <v>2.3054333299999999E-4</v>
      </c>
      <c r="T421" s="13">
        <f t="shared" si="16"/>
        <v>5.4689757745432725E-3</v>
      </c>
      <c r="U421" s="63">
        <f>+R421/'סכום נכסי הקרן'!$C$42</f>
        <v>2.0750255351553539E-3</v>
      </c>
    </row>
    <row r="422" spans="2:21" ht="13.5" thickBot="1" x14ac:dyDescent="0.25">
      <c r="B422" s="59" t="s">
        <v>1088</v>
      </c>
      <c r="C422" s="14" t="s">
        <v>1089</v>
      </c>
      <c r="D422" s="14" t="s">
        <v>200</v>
      </c>
      <c r="E422" s="14" t="s">
        <v>1047</v>
      </c>
      <c r="F422" s="55" t="s">
        <v>2460</v>
      </c>
      <c r="G422" s="14" t="s">
        <v>1083</v>
      </c>
      <c r="H422" s="14" t="s">
        <v>1068</v>
      </c>
      <c r="I422" s="14" t="s">
        <v>202</v>
      </c>
      <c r="J422" s="55" t="s">
        <v>2460</v>
      </c>
      <c r="K422" s="24">
        <v>0.79900000000000004</v>
      </c>
      <c r="L422" s="14" t="s">
        <v>51</v>
      </c>
      <c r="M422" s="13">
        <v>0.06</v>
      </c>
      <c r="N422" s="13">
        <v>4.7109999999999999E-2</v>
      </c>
      <c r="O422" s="24">
        <v>100000</v>
      </c>
      <c r="P422" s="26">
        <v>103.86799999999999</v>
      </c>
      <c r="Q422" s="24">
        <v>0</v>
      </c>
      <c r="R422" s="24">
        <v>416.67687000000001</v>
      </c>
      <c r="S422" s="13">
        <v>1E-4</v>
      </c>
      <c r="T422" s="13">
        <f t="shared" si="16"/>
        <v>1.7327250382155755E-3</v>
      </c>
      <c r="U422" s="63">
        <f>+R422/'סכום נכסי הקרן'!$C$42</f>
        <v>6.5742633500705532E-4</v>
      </c>
    </row>
    <row r="423" spans="2:21" ht="13.5" thickBot="1" x14ac:dyDescent="0.25">
      <c r="B423" s="59" t="s">
        <v>1090</v>
      </c>
      <c r="C423" s="14" t="s">
        <v>1091</v>
      </c>
      <c r="D423" s="14" t="s">
        <v>200</v>
      </c>
      <c r="E423" s="14" t="s">
        <v>1047</v>
      </c>
      <c r="F423" s="55" t="s">
        <v>2460</v>
      </c>
      <c r="G423" s="14" t="s">
        <v>1083</v>
      </c>
      <c r="H423" s="14" t="s">
        <v>1068</v>
      </c>
      <c r="I423" s="14" t="s">
        <v>202</v>
      </c>
      <c r="J423" s="55" t="s">
        <v>2460</v>
      </c>
      <c r="K423" s="24">
        <v>4.54</v>
      </c>
      <c r="L423" s="14" t="s">
        <v>51</v>
      </c>
      <c r="M423" s="13">
        <v>7.3749999999999996E-2</v>
      </c>
      <c r="N423" s="13">
        <v>5.3879999999999997E-2</v>
      </c>
      <c r="O423" s="24">
        <v>139000</v>
      </c>
      <c r="P423" s="26">
        <v>111.8425</v>
      </c>
      <c r="Q423" s="24">
        <v>0</v>
      </c>
      <c r="R423" s="24">
        <v>623.64765</v>
      </c>
      <c r="S423" s="13">
        <v>1.7374999999999999E-4</v>
      </c>
      <c r="T423" s="13">
        <f t="shared" si="16"/>
        <v>2.5934002484450454E-3</v>
      </c>
      <c r="U423" s="63">
        <f>+R423/'סכום נכסי הקרן'!$C$42</f>
        <v>9.8398163755829011E-4</v>
      </c>
    </row>
    <row r="424" spans="2:21" ht="13.5" thickBot="1" x14ac:dyDescent="0.25">
      <c r="B424" s="59" t="s">
        <v>1092</v>
      </c>
      <c r="C424" s="14" t="s">
        <v>1093</v>
      </c>
      <c r="D424" s="14" t="s">
        <v>200</v>
      </c>
      <c r="E424" s="14" t="s">
        <v>1047</v>
      </c>
      <c r="F424" s="55" t="s">
        <v>2460</v>
      </c>
      <c r="G424" s="14" t="s">
        <v>1083</v>
      </c>
      <c r="H424" s="14" t="s">
        <v>1068</v>
      </c>
      <c r="I424" s="14" t="s">
        <v>202</v>
      </c>
      <c r="J424" s="55" t="s">
        <v>2460</v>
      </c>
      <c r="K424" s="24">
        <v>5.7729999999999997</v>
      </c>
      <c r="L424" s="14" t="s">
        <v>51</v>
      </c>
      <c r="M424" s="13">
        <v>7.8750000000000001E-2</v>
      </c>
      <c r="N424" s="13">
        <v>5.6959999999999997E-2</v>
      </c>
      <c r="O424" s="24">
        <v>260000</v>
      </c>
      <c r="P424" s="26">
        <v>115.7825</v>
      </c>
      <c r="Q424" s="24">
        <v>0</v>
      </c>
      <c r="R424" s="24">
        <v>1207.6300000000001</v>
      </c>
      <c r="S424" s="13">
        <v>5.1999999999999995E-4</v>
      </c>
      <c r="T424" s="13">
        <f t="shared" si="16"/>
        <v>5.0218547957804225E-3</v>
      </c>
      <c r="U424" s="63">
        <f>+R424/'סכום נכסי הקרן'!$C$42</f>
        <v>1.9053799769220938E-3</v>
      </c>
    </row>
    <row r="425" spans="2:21" ht="13.5" thickBot="1" x14ac:dyDescent="0.25">
      <c r="B425" s="58" t="s">
        <v>1094</v>
      </c>
      <c r="C425" s="55" t="s">
        <v>2460</v>
      </c>
      <c r="D425" s="55" t="s">
        <v>2460</v>
      </c>
      <c r="E425" s="55" t="s">
        <v>2460</v>
      </c>
      <c r="F425" s="55" t="s">
        <v>2460</v>
      </c>
      <c r="G425" s="55" t="s">
        <v>2460</v>
      </c>
      <c r="H425" s="55" t="s">
        <v>2460</v>
      </c>
      <c r="I425" s="55" t="s">
        <v>2460</v>
      </c>
      <c r="J425" s="55" t="s">
        <v>2460</v>
      </c>
      <c r="K425" s="23">
        <v>1.7448048508580001</v>
      </c>
      <c r="L425" s="55" t="s">
        <v>2460</v>
      </c>
      <c r="M425" s="55" t="s">
        <v>2460</v>
      </c>
      <c r="N425" s="55" t="s">
        <v>2460</v>
      </c>
      <c r="O425" s="55" t="s">
        <v>2460</v>
      </c>
      <c r="P425" s="55" t="s">
        <v>2460</v>
      </c>
      <c r="Q425" s="55" t="s">
        <v>2460</v>
      </c>
      <c r="R425" s="23">
        <f>SUM(R426:R485)</f>
        <v>31641.091720000008</v>
      </c>
      <c r="S425" s="55" t="s">
        <v>2460</v>
      </c>
      <c r="T425" s="20">
        <f t="shared" ref="T425:U425" si="17">SUM(T426:T485)</f>
        <v>0.13157752639286055</v>
      </c>
      <c r="U425" s="62">
        <f t="shared" si="17"/>
        <v>4.992282620607591E-2</v>
      </c>
    </row>
    <row r="426" spans="2:21" ht="13.5" thickBot="1" x14ac:dyDescent="0.25">
      <c r="B426" s="59" t="s">
        <v>1095</v>
      </c>
      <c r="C426" s="14" t="s">
        <v>1096</v>
      </c>
      <c r="D426" s="14" t="s">
        <v>200</v>
      </c>
      <c r="E426" s="14" t="s">
        <v>1047</v>
      </c>
      <c r="F426" s="55" t="s">
        <v>2460</v>
      </c>
      <c r="G426" s="14" t="s">
        <v>1097</v>
      </c>
      <c r="H426" s="14" t="s">
        <v>1098</v>
      </c>
      <c r="I426" s="14" t="s">
        <v>202</v>
      </c>
      <c r="J426" s="55" t="s">
        <v>2460</v>
      </c>
      <c r="K426" s="24">
        <v>7.0570000000000004</v>
      </c>
      <c r="L426" s="14" t="s">
        <v>50</v>
      </c>
      <c r="M426" s="13">
        <v>6.2E-2</v>
      </c>
      <c r="N426" s="13">
        <v>5.2600000000000001E-2</v>
      </c>
      <c r="O426" s="24">
        <v>114000</v>
      </c>
      <c r="P426" s="26">
        <v>108.05880000000001</v>
      </c>
      <c r="Q426" s="24">
        <v>0</v>
      </c>
      <c r="R426" s="24">
        <v>446.79937000000001</v>
      </c>
      <c r="S426" s="13">
        <v>1.2666666599999999E-4</v>
      </c>
      <c r="T426" s="13">
        <f t="shared" ref="T426:T485" si="18">+R426/$R$11</f>
        <v>1.8579875946988492E-3</v>
      </c>
      <c r="U426" s="63">
        <f>+R426/'סכום נכסי הקרן'!$C$42</f>
        <v>7.0495315063339435E-4</v>
      </c>
    </row>
    <row r="427" spans="2:21" ht="13.5" thickBot="1" x14ac:dyDescent="0.25">
      <c r="B427" s="59" t="s">
        <v>1099</v>
      </c>
      <c r="C427" s="14" t="s">
        <v>1100</v>
      </c>
      <c r="D427" s="14" t="s">
        <v>200</v>
      </c>
      <c r="E427" s="14" t="s">
        <v>1047</v>
      </c>
      <c r="F427" s="55" t="s">
        <v>2460</v>
      </c>
      <c r="G427" s="14" t="s">
        <v>1101</v>
      </c>
      <c r="H427" s="14" t="s">
        <v>195</v>
      </c>
      <c r="I427" s="14" t="s">
        <v>196</v>
      </c>
      <c r="J427" s="55" t="s">
        <v>2460</v>
      </c>
      <c r="K427" s="24">
        <v>7.266</v>
      </c>
      <c r="L427" s="14" t="s">
        <v>50</v>
      </c>
      <c r="M427" s="13">
        <v>3.85E-2</v>
      </c>
      <c r="N427" s="13">
        <v>4.5400000000000003E-2</v>
      </c>
      <c r="O427" s="24">
        <v>80000</v>
      </c>
      <c r="P427" s="26">
        <v>96.596800000000002</v>
      </c>
      <c r="Q427" s="24">
        <v>0</v>
      </c>
      <c r="R427" s="24">
        <v>280.28527000000003</v>
      </c>
      <c r="S427" s="13">
        <v>2.6856082617367E-5</v>
      </c>
      <c r="T427" s="13">
        <f t="shared" si="18"/>
        <v>1.165548990449153E-3</v>
      </c>
      <c r="U427" s="63">
        <f>+R427/'סכום נכסי הקרן'!$C$42</f>
        <v>4.4222977342745943E-4</v>
      </c>
    </row>
    <row r="428" spans="2:21" ht="13.5" thickBot="1" x14ac:dyDescent="0.25">
      <c r="B428" s="59" t="s">
        <v>1102</v>
      </c>
      <c r="C428" s="14" t="s">
        <v>1103</v>
      </c>
      <c r="D428" s="14" t="s">
        <v>200</v>
      </c>
      <c r="E428" s="14" t="s">
        <v>1047</v>
      </c>
      <c r="F428" s="55" t="s">
        <v>2460</v>
      </c>
      <c r="G428" s="14" t="s">
        <v>1104</v>
      </c>
      <c r="H428" s="14" t="s">
        <v>195</v>
      </c>
      <c r="I428" s="14" t="s">
        <v>196</v>
      </c>
      <c r="J428" s="55" t="s">
        <v>2460</v>
      </c>
      <c r="K428" s="24">
        <v>7.43</v>
      </c>
      <c r="L428" s="14" t="s">
        <v>50</v>
      </c>
      <c r="M428" s="13">
        <v>4.9500000000000002E-2</v>
      </c>
      <c r="N428" s="13">
        <v>4.5280000000000001E-2</v>
      </c>
      <c r="O428" s="24">
        <v>150000</v>
      </c>
      <c r="P428" s="26">
        <v>103.84399999999999</v>
      </c>
      <c r="Q428" s="24">
        <v>0</v>
      </c>
      <c r="R428" s="24">
        <v>564.96328000000005</v>
      </c>
      <c r="S428" s="13">
        <v>8.5714285714285699E-5</v>
      </c>
      <c r="T428" s="13">
        <f t="shared" si="18"/>
        <v>2.3493649189800167E-3</v>
      </c>
      <c r="U428" s="63">
        <f>+R428/'סכום נכסי הקרן'!$C$42</f>
        <v>8.9139034423476606E-4</v>
      </c>
    </row>
    <row r="429" spans="2:21" ht="13.5" thickBot="1" x14ac:dyDescent="0.25">
      <c r="B429" s="59" t="s">
        <v>1105</v>
      </c>
      <c r="C429" s="14" t="s">
        <v>1106</v>
      </c>
      <c r="D429" s="14" t="s">
        <v>205</v>
      </c>
      <c r="E429" s="14" t="s">
        <v>1047</v>
      </c>
      <c r="F429" s="55" t="s">
        <v>2460</v>
      </c>
      <c r="G429" s="14" t="s">
        <v>1048</v>
      </c>
      <c r="H429" s="14" t="s">
        <v>1107</v>
      </c>
      <c r="I429" s="14" t="s">
        <v>202</v>
      </c>
      <c r="J429" s="55" t="s">
        <v>2460</v>
      </c>
      <c r="K429" s="24">
        <v>6.93</v>
      </c>
      <c r="L429" s="14" t="s">
        <v>50</v>
      </c>
      <c r="M429" s="13">
        <v>4.9119999999999997E-2</v>
      </c>
      <c r="N429" s="13">
        <v>5.2839999999999998E-2</v>
      </c>
      <c r="O429" s="24">
        <v>258000</v>
      </c>
      <c r="P429" s="26">
        <v>100.99979999999999</v>
      </c>
      <c r="Q429" s="24">
        <v>0</v>
      </c>
      <c r="R429" s="24">
        <v>945.12179000000003</v>
      </c>
      <c r="S429" s="13">
        <v>5.7333333333333302E-5</v>
      </c>
      <c r="T429" s="13">
        <f t="shared" si="18"/>
        <v>3.9302306117834744E-3</v>
      </c>
      <c r="U429" s="63">
        <f>+R429/'סכום נכסי הקרן'!$C$42</f>
        <v>1.4911985744133285E-3</v>
      </c>
    </row>
    <row r="430" spans="2:21" ht="13.5" thickBot="1" x14ac:dyDescent="0.25">
      <c r="B430" s="59" t="s">
        <v>1108</v>
      </c>
      <c r="C430" s="14" t="s">
        <v>1109</v>
      </c>
      <c r="D430" s="14" t="s">
        <v>200</v>
      </c>
      <c r="E430" s="14" t="s">
        <v>1047</v>
      </c>
      <c r="F430" s="55" t="s">
        <v>2460</v>
      </c>
      <c r="G430" s="14" t="s">
        <v>1110</v>
      </c>
      <c r="H430" s="14" t="s">
        <v>1111</v>
      </c>
      <c r="I430" s="14" t="s">
        <v>202</v>
      </c>
      <c r="J430" s="55" t="s">
        <v>2460</v>
      </c>
      <c r="K430" s="24">
        <v>3.2549999999999999</v>
      </c>
      <c r="L430" s="14" t="s">
        <v>51</v>
      </c>
      <c r="M430" s="13">
        <v>3.7499999999999999E-3</v>
      </c>
      <c r="N430" s="13">
        <v>7.1929999999999994E-2</v>
      </c>
      <c r="O430" s="24">
        <v>111800</v>
      </c>
      <c r="P430" s="26">
        <v>80.948499999999996</v>
      </c>
      <c r="Q430" s="24">
        <v>0</v>
      </c>
      <c r="R430" s="24">
        <v>363.05149999999998</v>
      </c>
      <c r="S430" s="13">
        <v>8.9439999999999997E-5</v>
      </c>
      <c r="T430" s="13">
        <f t="shared" si="18"/>
        <v>1.509727247907286E-3</v>
      </c>
      <c r="U430" s="63">
        <f>+R430/'סכום נכסי הקרן'!$C$42</f>
        <v>5.7281705380913975E-4</v>
      </c>
    </row>
    <row r="431" spans="2:21" ht="13.5" thickBot="1" x14ac:dyDescent="0.25">
      <c r="B431" s="59" t="s">
        <v>1112</v>
      </c>
      <c r="C431" s="14" t="s">
        <v>1113</v>
      </c>
      <c r="D431" s="14" t="s">
        <v>200</v>
      </c>
      <c r="E431" s="14" t="s">
        <v>1047</v>
      </c>
      <c r="F431" s="55" t="s">
        <v>2460</v>
      </c>
      <c r="G431" s="14" t="s">
        <v>1110</v>
      </c>
      <c r="H431" s="14" t="s">
        <v>1111</v>
      </c>
      <c r="I431" s="14" t="s">
        <v>202</v>
      </c>
      <c r="J431" s="55" t="s">
        <v>2460</v>
      </c>
      <c r="K431" s="24">
        <v>2.5329999999999999</v>
      </c>
      <c r="L431" s="14" t="s">
        <v>51</v>
      </c>
      <c r="M431" s="13">
        <v>0</v>
      </c>
      <c r="N431" s="13">
        <v>7.0660000000000001E-2</v>
      </c>
      <c r="O431" s="24">
        <v>480000</v>
      </c>
      <c r="P431" s="26">
        <v>84.119</v>
      </c>
      <c r="Q431" s="24">
        <v>0</v>
      </c>
      <c r="R431" s="24">
        <v>1619.76855</v>
      </c>
      <c r="S431" s="13">
        <v>4.8000000000000001E-4</v>
      </c>
      <c r="T431" s="13">
        <f t="shared" si="18"/>
        <v>6.7357075104724131E-3</v>
      </c>
      <c r="U431" s="63">
        <f>+R431/'סכום נכסי הקרן'!$C$42</f>
        <v>2.5556458206720048E-3</v>
      </c>
    </row>
    <row r="432" spans="2:21" ht="13.5" thickBot="1" x14ac:dyDescent="0.25">
      <c r="B432" s="59" t="s">
        <v>1114</v>
      </c>
      <c r="C432" s="14" t="s">
        <v>1115</v>
      </c>
      <c r="D432" s="14" t="s">
        <v>200</v>
      </c>
      <c r="E432" s="14" t="s">
        <v>1047</v>
      </c>
      <c r="F432" s="55" t="s">
        <v>2460</v>
      </c>
      <c r="G432" s="14" t="s">
        <v>1110</v>
      </c>
      <c r="H432" s="14" t="s">
        <v>1111</v>
      </c>
      <c r="I432" s="14" t="s">
        <v>202</v>
      </c>
      <c r="J432" s="55" t="s">
        <v>2460</v>
      </c>
      <c r="K432" s="24">
        <v>1.5069999999999999</v>
      </c>
      <c r="L432" s="14" t="s">
        <v>51</v>
      </c>
      <c r="M432" s="13">
        <v>6.2500000000000003E-3</v>
      </c>
      <c r="N432" s="13">
        <v>5.8430000000000003E-2</v>
      </c>
      <c r="O432" s="24">
        <v>58000</v>
      </c>
      <c r="P432" s="26">
        <v>92.944000000000003</v>
      </c>
      <c r="Q432" s="24">
        <v>0</v>
      </c>
      <c r="R432" s="24">
        <v>216.25541000000001</v>
      </c>
      <c r="S432" s="13">
        <v>7.25E-5</v>
      </c>
      <c r="T432" s="13">
        <f t="shared" si="18"/>
        <v>8.9928477085031129E-4</v>
      </c>
      <c r="U432" s="63">
        <f>+R432/'סכום נכסי הקרן'!$C$42</f>
        <v>3.4120444847766116E-4</v>
      </c>
    </row>
    <row r="433" spans="2:21" ht="13.5" thickBot="1" x14ac:dyDescent="0.25">
      <c r="B433" s="59" t="s">
        <v>1116</v>
      </c>
      <c r="C433" s="14" t="s">
        <v>1117</v>
      </c>
      <c r="D433" s="14" t="s">
        <v>205</v>
      </c>
      <c r="E433" s="14" t="s">
        <v>1047</v>
      </c>
      <c r="F433" s="55" t="s">
        <v>2460</v>
      </c>
      <c r="G433" s="14" t="s">
        <v>1110</v>
      </c>
      <c r="H433" s="14" t="s">
        <v>1111</v>
      </c>
      <c r="I433" s="14" t="s">
        <v>202</v>
      </c>
      <c r="J433" s="55" t="s">
        <v>2460</v>
      </c>
      <c r="K433" s="24">
        <v>4.3479999999999999</v>
      </c>
      <c r="L433" s="14" t="s">
        <v>51</v>
      </c>
      <c r="M433" s="13">
        <v>1.4500000000000001E-2</v>
      </c>
      <c r="N433" s="13">
        <v>7.2849999999999998E-2</v>
      </c>
      <c r="O433" s="24">
        <v>305000</v>
      </c>
      <c r="P433" s="26">
        <v>78.910200000000003</v>
      </c>
      <c r="Q433" s="24">
        <v>0</v>
      </c>
      <c r="R433" s="24">
        <v>965.49627999999996</v>
      </c>
      <c r="S433" s="13">
        <v>5.08333333E-4</v>
      </c>
      <c r="T433" s="13">
        <f t="shared" si="18"/>
        <v>4.0149566705250427E-3</v>
      </c>
      <c r="U433" s="63">
        <f>+R433/'סכום נכסי הקרן'!$C$42</f>
        <v>1.5233451303004789E-3</v>
      </c>
    </row>
    <row r="434" spans="2:21" ht="13.5" thickBot="1" x14ac:dyDescent="0.25">
      <c r="B434" s="59" t="s">
        <v>1118</v>
      </c>
      <c r="C434" s="14" t="s">
        <v>1119</v>
      </c>
      <c r="D434" s="14" t="s">
        <v>1120</v>
      </c>
      <c r="E434" s="14" t="s">
        <v>1047</v>
      </c>
      <c r="F434" s="55" t="s">
        <v>2460</v>
      </c>
      <c r="G434" s="14" t="s">
        <v>1110</v>
      </c>
      <c r="H434" s="14" t="s">
        <v>1111</v>
      </c>
      <c r="I434" s="14" t="s">
        <v>202</v>
      </c>
      <c r="J434" s="55" t="s">
        <v>2460</v>
      </c>
      <c r="K434" s="24">
        <v>3.8940000000000001</v>
      </c>
      <c r="L434" s="14" t="s">
        <v>51</v>
      </c>
      <c r="M434" s="13">
        <v>1.6250000000000001E-2</v>
      </c>
      <c r="N434" s="13">
        <v>7.0150000000000004E-2</v>
      </c>
      <c r="O434" s="24">
        <v>219135</v>
      </c>
      <c r="P434" s="26">
        <v>82.941299999999998</v>
      </c>
      <c r="Q434" s="24">
        <v>0</v>
      </c>
      <c r="R434" s="24">
        <v>729.12201000000005</v>
      </c>
      <c r="S434" s="13">
        <v>2.7391874999999999E-4</v>
      </c>
      <c r="T434" s="13">
        <f t="shared" si="18"/>
        <v>3.0320088625055363E-3</v>
      </c>
      <c r="U434" s="63">
        <f>+R434/'סכום נכסי הקרן'!$C$42</f>
        <v>1.1503974550045881E-3</v>
      </c>
    </row>
    <row r="435" spans="2:21" ht="13.5" thickBot="1" x14ac:dyDescent="0.25">
      <c r="B435" s="59" t="s">
        <v>1121</v>
      </c>
      <c r="C435" s="14" t="s">
        <v>1122</v>
      </c>
      <c r="D435" s="14" t="s">
        <v>200</v>
      </c>
      <c r="E435" s="14" t="s">
        <v>1047</v>
      </c>
      <c r="F435" s="55" t="s">
        <v>2460</v>
      </c>
      <c r="G435" s="14" t="s">
        <v>1110</v>
      </c>
      <c r="H435" s="14" t="s">
        <v>1111</v>
      </c>
      <c r="I435" s="14" t="s">
        <v>202</v>
      </c>
      <c r="J435" s="55" t="s">
        <v>2460</v>
      </c>
      <c r="K435" s="24">
        <v>5.2709999999999999</v>
      </c>
      <c r="L435" s="14" t="s">
        <v>52</v>
      </c>
      <c r="M435" s="13">
        <v>0.03</v>
      </c>
      <c r="N435" s="13">
        <v>9.4329999999999997E-2</v>
      </c>
      <c r="O435" s="24">
        <v>175000</v>
      </c>
      <c r="P435" s="26">
        <v>72.914500000000004</v>
      </c>
      <c r="Q435" s="24">
        <v>0</v>
      </c>
      <c r="R435" s="24">
        <v>589.62856999999997</v>
      </c>
      <c r="S435" s="13">
        <v>3.5E-4</v>
      </c>
      <c r="T435" s="13">
        <f t="shared" si="18"/>
        <v>2.4519340046070832E-3</v>
      </c>
      <c r="U435" s="63">
        <f>+R435/'סכום נכסי הקרן'!$C$42</f>
        <v>9.3030685814298006E-4</v>
      </c>
    </row>
    <row r="436" spans="2:21" ht="13.5" thickBot="1" x14ac:dyDescent="0.25">
      <c r="B436" s="59" t="s">
        <v>1123</v>
      </c>
      <c r="C436" s="14" t="s">
        <v>1124</v>
      </c>
      <c r="D436" s="14" t="s">
        <v>1120</v>
      </c>
      <c r="E436" s="14" t="s">
        <v>1047</v>
      </c>
      <c r="F436" s="55" t="s">
        <v>2460</v>
      </c>
      <c r="G436" s="14" t="s">
        <v>1110</v>
      </c>
      <c r="H436" s="14" t="s">
        <v>1111</v>
      </c>
      <c r="I436" s="14" t="s">
        <v>202</v>
      </c>
      <c r="J436" s="55" t="s">
        <v>2460</v>
      </c>
      <c r="K436" s="24">
        <v>4.4710000000000001</v>
      </c>
      <c r="L436" s="14" t="s">
        <v>50</v>
      </c>
      <c r="M436" s="13">
        <v>5.3749999999999999E-2</v>
      </c>
      <c r="N436" s="13">
        <v>9.4039999999999999E-2</v>
      </c>
      <c r="O436" s="24">
        <v>112000</v>
      </c>
      <c r="P436" s="26">
        <v>85.191900000000004</v>
      </c>
      <c r="Q436" s="24">
        <v>0</v>
      </c>
      <c r="R436" s="24">
        <v>346.06993999999997</v>
      </c>
      <c r="S436" s="13">
        <v>1.8666666600000001E-4</v>
      </c>
      <c r="T436" s="13">
        <f t="shared" si="18"/>
        <v>1.4391104790908165E-3</v>
      </c>
      <c r="U436" s="63">
        <f>+R436/'סכום נכסי הקרן'!$C$42</f>
        <v>5.4602381051367579E-4</v>
      </c>
    </row>
    <row r="437" spans="2:21" ht="13.5" thickBot="1" x14ac:dyDescent="0.25">
      <c r="B437" s="59" t="s">
        <v>1125</v>
      </c>
      <c r="C437" s="14" t="s">
        <v>1126</v>
      </c>
      <c r="D437" s="14" t="s">
        <v>200</v>
      </c>
      <c r="E437" s="14" t="s">
        <v>1047</v>
      </c>
      <c r="F437" s="55" t="s">
        <v>2460</v>
      </c>
      <c r="G437" s="14" t="s">
        <v>1048</v>
      </c>
      <c r="H437" s="14" t="s">
        <v>1111</v>
      </c>
      <c r="I437" s="14" t="s">
        <v>202</v>
      </c>
      <c r="J437" s="55" t="s">
        <v>2460</v>
      </c>
      <c r="K437" s="24">
        <v>3.246</v>
      </c>
      <c r="L437" s="14" t="s">
        <v>50</v>
      </c>
      <c r="M437" s="13">
        <v>5.5E-2</v>
      </c>
      <c r="N437" s="13">
        <v>5.7169999999999999E-2</v>
      </c>
      <c r="O437" s="24">
        <v>48000</v>
      </c>
      <c r="P437" s="26">
        <v>102.8494</v>
      </c>
      <c r="Q437" s="24">
        <v>0</v>
      </c>
      <c r="R437" s="24">
        <v>179.05669</v>
      </c>
      <c r="S437" s="13">
        <v>2.7428571428571401E-5</v>
      </c>
      <c r="T437" s="13">
        <f t="shared" si="18"/>
        <v>7.445961903837006E-4</v>
      </c>
      <c r="U437" s="63">
        <f>+R437/'סכום נכסי הקרן'!$C$42</f>
        <v>2.8251288214100885E-4</v>
      </c>
    </row>
    <row r="438" spans="2:21" ht="13.5" thickBot="1" x14ac:dyDescent="0.25">
      <c r="B438" s="59" t="s">
        <v>1127</v>
      </c>
      <c r="C438" s="14" t="s">
        <v>1128</v>
      </c>
      <c r="D438" s="14" t="s">
        <v>200</v>
      </c>
      <c r="E438" s="14" t="s">
        <v>1047</v>
      </c>
      <c r="F438" s="55" t="s">
        <v>2460</v>
      </c>
      <c r="G438" s="14" t="s">
        <v>1129</v>
      </c>
      <c r="H438" s="14" t="s">
        <v>1111</v>
      </c>
      <c r="I438" s="14" t="s">
        <v>202</v>
      </c>
      <c r="J438" s="55" t="s">
        <v>2460</v>
      </c>
      <c r="K438" s="24">
        <v>5.6550000000000002</v>
      </c>
      <c r="L438" s="14" t="s">
        <v>50</v>
      </c>
      <c r="M438" s="13">
        <v>3.7499999999999999E-2</v>
      </c>
      <c r="N438" s="13">
        <v>5.1830000000000001E-2</v>
      </c>
      <c r="O438" s="24">
        <v>19200</v>
      </c>
      <c r="P438" s="26">
        <v>92.836799999999997</v>
      </c>
      <c r="Q438" s="24">
        <v>0</v>
      </c>
      <c r="R438" s="24">
        <v>64.650059999999996</v>
      </c>
      <c r="S438" s="13">
        <v>3.8399999999999998E-5</v>
      </c>
      <c r="T438" s="13">
        <f t="shared" si="18"/>
        <v>2.6884328300761989E-4</v>
      </c>
      <c r="U438" s="63">
        <f>+R438/'סכום נכסי הקרן'!$C$42</f>
        <v>1.0200386693839335E-4</v>
      </c>
    </row>
    <row r="439" spans="2:21" ht="13.5" thickBot="1" x14ac:dyDescent="0.25">
      <c r="B439" s="59" t="s">
        <v>1130</v>
      </c>
      <c r="C439" s="14" t="s">
        <v>1131</v>
      </c>
      <c r="D439" s="14" t="s">
        <v>200</v>
      </c>
      <c r="E439" s="14" t="s">
        <v>1047</v>
      </c>
      <c r="F439" s="55" t="s">
        <v>2460</v>
      </c>
      <c r="G439" s="14" t="s">
        <v>1110</v>
      </c>
      <c r="H439" s="14" t="s">
        <v>1132</v>
      </c>
      <c r="I439" s="14" t="s">
        <v>196</v>
      </c>
      <c r="J439" s="55" t="s">
        <v>2460</v>
      </c>
      <c r="K439" s="24">
        <v>2.351</v>
      </c>
      <c r="L439" s="14" t="s">
        <v>51</v>
      </c>
      <c r="M439" s="13">
        <v>1.4999999999999999E-2</v>
      </c>
      <c r="N439" s="13">
        <v>6.2700000000000006E-2</v>
      </c>
      <c r="O439" s="24">
        <v>197200</v>
      </c>
      <c r="P439" s="26">
        <v>90.563599999999994</v>
      </c>
      <c r="Q439" s="24">
        <v>0</v>
      </c>
      <c r="R439" s="24">
        <v>716.43733999999995</v>
      </c>
      <c r="S439" s="13">
        <v>3.2866666600000002E-4</v>
      </c>
      <c r="T439" s="13">
        <f t="shared" si="18"/>
        <v>2.979260445463568E-3</v>
      </c>
      <c r="U439" s="63">
        <f>+R439/'סכום נכסי הקרן'!$C$42</f>
        <v>1.1303837784382021E-3</v>
      </c>
    </row>
    <row r="440" spans="2:21" ht="13.5" thickBot="1" x14ac:dyDescent="0.25">
      <c r="B440" s="59" t="s">
        <v>1133</v>
      </c>
      <c r="C440" s="14" t="s">
        <v>1134</v>
      </c>
      <c r="D440" s="14" t="s">
        <v>200</v>
      </c>
      <c r="E440" s="14" t="s">
        <v>1047</v>
      </c>
      <c r="F440" s="55" t="s">
        <v>2460</v>
      </c>
      <c r="G440" s="14" t="s">
        <v>1104</v>
      </c>
      <c r="H440" s="14" t="s">
        <v>1052</v>
      </c>
      <c r="I440" s="14" t="s">
        <v>202</v>
      </c>
      <c r="J440" s="55" t="s">
        <v>2460</v>
      </c>
      <c r="K440" s="24">
        <v>6.9379999999999997</v>
      </c>
      <c r="L440" s="14" t="s">
        <v>50</v>
      </c>
      <c r="M440" s="13">
        <v>5.7500000000000002E-2</v>
      </c>
      <c r="N440" s="13">
        <v>5.0229999999999997E-2</v>
      </c>
      <c r="O440" s="24">
        <v>159000</v>
      </c>
      <c r="P440" s="26">
        <v>107.6688</v>
      </c>
      <c r="Q440" s="24">
        <v>0</v>
      </c>
      <c r="R440" s="24">
        <v>620.91842999999994</v>
      </c>
      <c r="S440" s="13">
        <v>1.5899999999999999E-4</v>
      </c>
      <c r="T440" s="13">
        <f t="shared" si="18"/>
        <v>2.5820509555774117E-3</v>
      </c>
      <c r="U440" s="63">
        <f>+R440/'סכום נכסי הקרן'!$C$42</f>
        <v>9.7967551636171895E-4</v>
      </c>
    </row>
    <row r="441" spans="2:21" ht="13.5" thickBot="1" x14ac:dyDescent="0.25">
      <c r="B441" s="59" t="s">
        <v>1135</v>
      </c>
      <c r="C441" s="14" t="s">
        <v>1136</v>
      </c>
      <c r="D441" s="14" t="s">
        <v>200</v>
      </c>
      <c r="E441" s="14" t="s">
        <v>1047</v>
      </c>
      <c r="F441" s="55" t="s">
        <v>2460</v>
      </c>
      <c r="G441" s="14" t="s">
        <v>1137</v>
      </c>
      <c r="H441" s="14" t="s">
        <v>1052</v>
      </c>
      <c r="I441" s="14" t="s">
        <v>202</v>
      </c>
      <c r="J441" s="55" t="s">
        <v>2460</v>
      </c>
      <c r="K441" s="24">
        <v>7.19</v>
      </c>
      <c r="L441" s="14" t="s">
        <v>50</v>
      </c>
      <c r="M441" s="13">
        <v>5.45E-2</v>
      </c>
      <c r="N441" s="13">
        <v>5.1839999999999997E-2</v>
      </c>
      <c r="O441" s="24">
        <v>25000</v>
      </c>
      <c r="P441" s="26">
        <v>105.0946</v>
      </c>
      <c r="Q441" s="24">
        <v>0</v>
      </c>
      <c r="R441" s="24">
        <v>95.294529999999995</v>
      </c>
      <c r="S441" s="13">
        <v>2.5000000000000001E-5</v>
      </c>
      <c r="T441" s="13">
        <f t="shared" si="18"/>
        <v>3.9627641950940376E-4</v>
      </c>
      <c r="U441" s="63">
        <f>+R441/'סכום נכסי הקרן'!$C$42</f>
        <v>1.5035423877528858E-4</v>
      </c>
    </row>
    <row r="442" spans="2:21" ht="13.5" thickBot="1" x14ac:dyDescent="0.25">
      <c r="B442" s="59" t="s">
        <v>1138</v>
      </c>
      <c r="C442" s="14" t="s">
        <v>1139</v>
      </c>
      <c r="D442" s="14" t="s">
        <v>194</v>
      </c>
      <c r="E442" s="14" t="s">
        <v>1047</v>
      </c>
      <c r="F442" s="55" t="s">
        <v>2460</v>
      </c>
      <c r="G442" s="14" t="s">
        <v>1104</v>
      </c>
      <c r="H442" s="14" t="s">
        <v>1052</v>
      </c>
      <c r="I442" s="14" t="s">
        <v>202</v>
      </c>
      <c r="J442" s="55" t="s">
        <v>2460</v>
      </c>
      <c r="K442" s="24">
        <v>5.9379999999999997</v>
      </c>
      <c r="L442" s="14" t="s">
        <v>50</v>
      </c>
      <c r="M442" s="13">
        <v>2.538E-2</v>
      </c>
      <c r="N442" s="13">
        <v>5.0259999999999999E-2</v>
      </c>
      <c r="O442" s="24">
        <v>25000</v>
      </c>
      <c r="P442" s="26">
        <v>86.561899999999994</v>
      </c>
      <c r="Q442" s="24">
        <v>0</v>
      </c>
      <c r="R442" s="24">
        <v>78.489999999999995</v>
      </c>
      <c r="S442" s="13">
        <v>3.8461538461538497E-5</v>
      </c>
      <c r="T442" s="13">
        <f t="shared" si="18"/>
        <v>3.2639581901808111E-4</v>
      </c>
      <c r="U442" s="63">
        <f>+R442/'סכום נכסי הקרן'!$C$42</f>
        <v>1.2384031068176109E-4</v>
      </c>
    </row>
    <row r="443" spans="2:21" ht="13.5" thickBot="1" x14ac:dyDescent="0.25">
      <c r="B443" s="59" t="s">
        <v>1140</v>
      </c>
      <c r="C443" s="14" t="s">
        <v>1141</v>
      </c>
      <c r="D443" s="14" t="s">
        <v>212</v>
      </c>
      <c r="E443" s="14" t="s">
        <v>1047</v>
      </c>
      <c r="F443" s="55" t="s">
        <v>2460</v>
      </c>
      <c r="G443" s="14" t="s">
        <v>1142</v>
      </c>
      <c r="H443" s="14" t="s">
        <v>1052</v>
      </c>
      <c r="I443" s="14" t="s">
        <v>202</v>
      </c>
      <c r="J443" s="55" t="s">
        <v>2460</v>
      </c>
      <c r="K443" s="24">
        <v>3.8639999999999999</v>
      </c>
      <c r="L443" s="14" t="s">
        <v>50</v>
      </c>
      <c r="M443" s="13">
        <v>5.7000000000000002E-2</v>
      </c>
      <c r="N443" s="13">
        <v>4.7940000000000003E-2</v>
      </c>
      <c r="O443" s="24">
        <v>50000</v>
      </c>
      <c r="P443" s="26">
        <v>104.1743</v>
      </c>
      <c r="Q443" s="24">
        <v>0</v>
      </c>
      <c r="R443" s="24">
        <v>188.92008999999999</v>
      </c>
      <c r="S443" s="13">
        <v>5.0000000000000002E-5</v>
      </c>
      <c r="T443" s="13">
        <f t="shared" si="18"/>
        <v>7.8561253031621345E-4</v>
      </c>
      <c r="U443" s="63">
        <f>+R443/'סכום נכסי הקרן'!$C$42</f>
        <v>2.980752024414099E-4</v>
      </c>
    </row>
    <row r="444" spans="2:21" ht="13.5" thickBot="1" x14ac:dyDescent="0.25">
      <c r="B444" s="59" t="s">
        <v>1143</v>
      </c>
      <c r="C444" s="14" t="s">
        <v>1144</v>
      </c>
      <c r="D444" s="14" t="s">
        <v>200</v>
      </c>
      <c r="E444" s="14" t="s">
        <v>1047</v>
      </c>
      <c r="F444" s="55" t="s">
        <v>2460</v>
      </c>
      <c r="G444" s="14" t="s">
        <v>1129</v>
      </c>
      <c r="H444" s="14" t="s">
        <v>1052</v>
      </c>
      <c r="I444" s="14" t="s">
        <v>202</v>
      </c>
      <c r="J444" s="55" t="s">
        <v>2460</v>
      </c>
      <c r="K444" s="24">
        <v>6.8390000000000004</v>
      </c>
      <c r="L444" s="14" t="s">
        <v>50</v>
      </c>
      <c r="M444" s="13">
        <v>5.6000000000000001E-2</v>
      </c>
      <c r="N444" s="13">
        <v>5.289E-2</v>
      </c>
      <c r="O444" s="24">
        <v>80000</v>
      </c>
      <c r="P444" s="26">
        <v>103.3683</v>
      </c>
      <c r="Q444" s="24">
        <v>0</v>
      </c>
      <c r="R444" s="24">
        <v>299.93346000000003</v>
      </c>
      <c r="S444" s="13">
        <v>6.3999999999999997E-5</v>
      </c>
      <c r="T444" s="13">
        <f t="shared" si="18"/>
        <v>1.2472547754825696E-3</v>
      </c>
      <c r="U444" s="63">
        <f>+R444/'סכום נכסי הקרן'!$C$42</f>
        <v>4.7323038438343182E-4</v>
      </c>
    </row>
    <row r="445" spans="2:21" ht="13.5" thickBot="1" x14ac:dyDescent="0.25">
      <c r="B445" s="59" t="s">
        <v>1145</v>
      </c>
      <c r="C445" s="14" t="s">
        <v>1146</v>
      </c>
      <c r="D445" s="14" t="s">
        <v>208</v>
      </c>
      <c r="E445" s="14" t="s">
        <v>1047</v>
      </c>
      <c r="F445" s="55" t="s">
        <v>2460</v>
      </c>
      <c r="G445" s="14" t="s">
        <v>1129</v>
      </c>
      <c r="H445" s="14" t="s">
        <v>1052</v>
      </c>
      <c r="I445" s="14" t="s">
        <v>202</v>
      </c>
      <c r="J445" s="55" t="s">
        <v>2460</v>
      </c>
      <c r="K445" s="24">
        <v>4.3479999999999999</v>
      </c>
      <c r="L445" s="14" t="s">
        <v>50</v>
      </c>
      <c r="M445" s="13">
        <v>5.8000000000000003E-2</v>
      </c>
      <c r="N445" s="13">
        <v>5.2490000000000002E-2</v>
      </c>
      <c r="O445" s="24">
        <v>50000</v>
      </c>
      <c r="P445" s="26">
        <v>102.80889999999999</v>
      </c>
      <c r="Q445" s="24">
        <v>0</v>
      </c>
      <c r="R445" s="24">
        <v>186.44394</v>
      </c>
      <c r="S445" s="13">
        <v>3.3333333333333301E-5</v>
      </c>
      <c r="T445" s="13">
        <f t="shared" si="18"/>
        <v>7.7531561341900846E-4</v>
      </c>
      <c r="U445" s="63">
        <f>+R445/'סכום נכסי הקרן'!$C$42</f>
        <v>2.9416837118526718E-4</v>
      </c>
    </row>
    <row r="446" spans="2:21" ht="13.5" thickBot="1" x14ac:dyDescent="0.25">
      <c r="B446" s="59" t="s">
        <v>1147</v>
      </c>
      <c r="C446" s="14" t="s">
        <v>1148</v>
      </c>
      <c r="D446" s="14" t="s">
        <v>200</v>
      </c>
      <c r="E446" s="14" t="s">
        <v>1047</v>
      </c>
      <c r="F446" s="55" t="s">
        <v>2460</v>
      </c>
      <c r="G446" s="14" t="s">
        <v>1129</v>
      </c>
      <c r="H446" s="14" t="s">
        <v>1052</v>
      </c>
      <c r="I446" s="14" t="s">
        <v>202</v>
      </c>
      <c r="J446" s="55" t="s">
        <v>2460</v>
      </c>
      <c r="K446" s="24">
        <v>5.1580000000000004</v>
      </c>
      <c r="L446" s="14" t="s">
        <v>50</v>
      </c>
      <c r="M446" s="13">
        <v>5.8500000000000003E-2</v>
      </c>
      <c r="N446" s="13">
        <v>5.2609999999999997E-2</v>
      </c>
      <c r="O446" s="24">
        <v>31000</v>
      </c>
      <c r="P446" s="26">
        <v>104.5098</v>
      </c>
      <c r="Q446" s="24">
        <v>0</v>
      </c>
      <c r="R446" s="24">
        <v>117.50767999999999</v>
      </c>
      <c r="S446" s="13">
        <v>3.1000000000000001E-5</v>
      </c>
      <c r="T446" s="13">
        <f t="shared" si="18"/>
        <v>4.8864843234188544E-4</v>
      </c>
      <c r="U446" s="63">
        <f>+R446/'סכום נכסי הקרן'!$C$42</f>
        <v>1.8540180403481924E-4</v>
      </c>
    </row>
    <row r="447" spans="2:21" ht="13.5" thickBot="1" x14ac:dyDescent="0.25">
      <c r="B447" s="59" t="s">
        <v>1149</v>
      </c>
      <c r="C447" s="14" t="s">
        <v>1150</v>
      </c>
      <c r="D447" s="14" t="s">
        <v>208</v>
      </c>
      <c r="E447" s="14" t="s">
        <v>1047</v>
      </c>
      <c r="F447" s="55" t="s">
        <v>2460</v>
      </c>
      <c r="G447" s="14" t="s">
        <v>1129</v>
      </c>
      <c r="H447" s="14" t="s">
        <v>1052</v>
      </c>
      <c r="I447" s="14" t="s">
        <v>202</v>
      </c>
      <c r="J447" s="55" t="s">
        <v>2460</v>
      </c>
      <c r="K447" s="24">
        <v>7.5069999999999997</v>
      </c>
      <c r="L447" s="14" t="s">
        <v>50</v>
      </c>
      <c r="M447" s="13">
        <v>1</v>
      </c>
      <c r="N447" s="13">
        <v>5.6890000000000003E-2</v>
      </c>
      <c r="O447" s="24">
        <v>50000</v>
      </c>
      <c r="P447" s="26">
        <v>103.5346</v>
      </c>
      <c r="Q447" s="24">
        <v>0</v>
      </c>
      <c r="R447" s="24">
        <v>187.76</v>
      </c>
      <c r="S447" s="13">
        <v>3.3333333333333301E-5</v>
      </c>
      <c r="T447" s="13">
        <f t="shared" si="18"/>
        <v>7.8078836767530777E-4</v>
      </c>
      <c r="U447" s="63">
        <f>+R447/'סכום נכסי הקרן'!$C$42</f>
        <v>2.9624483034281385E-4</v>
      </c>
    </row>
    <row r="448" spans="2:21" ht="13.5" thickBot="1" x14ac:dyDescent="0.25">
      <c r="B448" s="59" t="s">
        <v>1151</v>
      </c>
      <c r="C448" s="14" t="s">
        <v>1152</v>
      </c>
      <c r="D448" s="14" t="s">
        <v>200</v>
      </c>
      <c r="E448" s="14" t="s">
        <v>1047</v>
      </c>
      <c r="F448" s="55" t="s">
        <v>2460</v>
      </c>
      <c r="G448" s="14" t="s">
        <v>1129</v>
      </c>
      <c r="H448" s="14" t="s">
        <v>1052</v>
      </c>
      <c r="I448" s="14" t="s">
        <v>202</v>
      </c>
      <c r="J448" s="55" t="s">
        <v>2460</v>
      </c>
      <c r="K448" s="24">
        <v>6.7160000000000002</v>
      </c>
      <c r="L448" s="14" t="s">
        <v>50</v>
      </c>
      <c r="M448" s="13">
        <v>6.4000000000000001E-2</v>
      </c>
      <c r="N448" s="13">
        <v>5.4789999999999998E-2</v>
      </c>
      <c r="O448" s="24">
        <v>141000</v>
      </c>
      <c r="P448" s="26">
        <v>109.5763</v>
      </c>
      <c r="Q448" s="24">
        <v>0</v>
      </c>
      <c r="R448" s="24">
        <v>560.38086999999996</v>
      </c>
      <c r="S448" s="13">
        <v>1.4100000000000001E-4</v>
      </c>
      <c r="T448" s="13">
        <f t="shared" si="18"/>
        <v>2.3303092499135539E-3</v>
      </c>
      <c r="U448" s="63">
        <f>+R448/'סכום נכסי הקרן'!$C$42</f>
        <v>8.8416028845605249E-4</v>
      </c>
    </row>
    <row r="449" spans="2:21" ht="13.5" thickBot="1" x14ac:dyDescent="0.25">
      <c r="B449" s="59" t="s">
        <v>1153</v>
      </c>
      <c r="C449" s="14" t="s">
        <v>1154</v>
      </c>
      <c r="D449" s="14" t="s">
        <v>200</v>
      </c>
      <c r="E449" s="14" t="s">
        <v>1047</v>
      </c>
      <c r="F449" s="55" t="s">
        <v>2460</v>
      </c>
      <c r="G449" s="14" t="s">
        <v>1104</v>
      </c>
      <c r="H449" s="14" t="s">
        <v>1052</v>
      </c>
      <c r="I449" s="14" t="s">
        <v>202</v>
      </c>
      <c r="J449" s="55" t="s">
        <v>2460</v>
      </c>
      <c r="K449" s="24">
        <v>5.524</v>
      </c>
      <c r="L449" s="14" t="s">
        <v>50</v>
      </c>
      <c r="M449" s="13">
        <v>4.65E-2</v>
      </c>
      <c r="N449" s="13">
        <v>4.7149999999999997E-2</v>
      </c>
      <c r="O449" s="24">
        <v>7000</v>
      </c>
      <c r="P449" s="26">
        <v>100.3753</v>
      </c>
      <c r="Q449" s="24">
        <v>0</v>
      </c>
      <c r="R449" s="24">
        <v>25.484279999999998</v>
      </c>
      <c r="S449" s="13">
        <v>9.3333333333333292E-6</v>
      </c>
      <c r="T449" s="13">
        <f t="shared" si="18"/>
        <v>1.0597480497752713E-4</v>
      </c>
      <c r="U449" s="63">
        <f>+R449/'סכום נכסי הקרן'!$C$42</f>
        <v>4.0208703690928653E-5</v>
      </c>
    </row>
    <row r="450" spans="2:21" ht="13.5" thickBot="1" x14ac:dyDescent="0.25">
      <c r="B450" s="59" t="s">
        <v>1155</v>
      </c>
      <c r="C450" s="14" t="s">
        <v>1156</v>
      </c>
      <c r="D450" s="14" t="s">
        <v>200</v>
      </c>
      <c r="E450" s="14" t="s">
        <v>1047</v>
      </c>
      <c r="F450" s="55" t="s">
        <v>2460</v>
      </c>
      <c r="G450" s="14" t="s">
        <v>1104</v>
      </c>
      <c r="H450" s="14" t="s">
        <v>1052</v>
      </c>
      <c r="I450" s="14" t="s">
        <v>202</v>
      </c>
      <c r="J450" s="55" t="s">
        <v>2460</v>
      </c>
      <c r="K450" s="24">
        <v>7.2969999999999997</v>
      </c>
      <c r="L450" s="14" t="s">
        <v>50</v>
      </c>
      <c r="M450" s="13">
        <v>4.9000000000000002E-2</v>
      </c>
      <c r="N450" s="13">
        <v>4.931E-2</v>
      </c>
      <c r="O450" s="24">
        <v>14000</v>
      </c>
      <c r="P450" s="26">
        <v>101.77079999999999</v>
      </c>
      <c r="Q450" s="24">
        <v>0</v>
      </c>
      <c r="R450" s="24">
        <v>51.67718</v>
      </c>
      <c r="S450" s="13">
        <v>9.3333333333333292E-6</v>
      </c>
      <c r="T450" s="13">
        <f t="shared" si="18"/>
        <v>2.1489636247477132E-4</v>
      </c>
      <c r="U450" s="63">
        <f>+R450/'סכום נכסי הקרן'!$C$42</f>
        <v>8.1535457081886742E-5</v>
      </c>
    </row>
    <row r="451" spans="2:21" ht="13.5" thickBot="1" x14ac:dyDescent="0.25">
      <c r="B451" s="59" t="s">
        <v>1157</v>
      </c>
      <c r="C451" s="14" t="s">
        <v>1158</v>
      </c>
      <c r="D451" s="14" t="s">
        <v>200</v>
      </c>
      <c r="E451" s="14" t="s">
        <v>1047</v>
      </c>
      <c r="F451" s="55" t="s">
        <v>2460</v>
      </c>
      <c r="G451" s="14" t="s">
        <v>1104</v>
      </c>
      <c r="H451" s="14" t="s">
        <v>1052</v>
      </c>
      <c r="I451" s="14" t="s">
        <v>202</v>
      </c>
      <c r="J451" s="55" t="s">
        <v>2460</v>
      </c>
      <c r="K451" s="24">
        <v>14.339</v>
      </c>
      <c r="L451" s="14" t="s">
        <v>50</v>
      </c>
      <c r="M451" s="13">
        <v>5.5500000000000001E-2</v>
      </c>
      <c r="N451" s="13">
        <v>5.5350000000000003E-2</v>
      </c>
      <c r="O451" s="24">
        <v>22000</v>
      </c>
      <c r="P451" s="26">
        <v>102.4753</v>
      </c>
      <c r="Q451" s="24">
        <v>0</v>
      </c>
      <c r="R451" s="24">
        <v>81.769139999999993</v>
      </c>
      <c r="S451" s="13">
        <v>9.7777777777777803E-6</v>
      </c>
      <c r="T451" s="13">
        <f t="shared" si="18"/>
        <v>3.400319202535882E-4</v>
      </c>
      <c r="U451" s="63">
        <f>+R451/'סכום נכסי הקרן'!$C$42</f>
        <v>1.2901408716754257E-4</v>
      </c>
    </row>
    <row r="452" spans="2:21" ht="13.5" thickBot="1" x14ac:dyDescent="0.25">
      <c r="B452" s="59" t="s">
        <v>1159</v>
      </c>
      <c r="C452" s="14" t="s">
        <v>1160</v>
      </c>
      <c r="D452" s="14" t="s">
        <v>200</v>
      </c>
      <c r="E452" s="14" t="s">
        <v>1047</v>
      </c>
      <c r="F452" s="55" t="s">
        <v>2460</v>
      </c>
      <c r="G452" s="14" t="s">
        <v>1104</v>
      </c>
      <c r="H452" s="14" t="s">
        <v>1052</v>
      </c>
      <c r="I452" s="14" t="s">
        <v>202</v>
      </c>
      <c r="J452" s="55" t="s">
        <v>2460</v>
      </c>
      <c r="K452" s="24">
        <v>6.548</v>
      </c>
      <c r="L452" s="14" t="s">
        <v>50</v>
      </c>
      <c r="M452" s="13">
        <v>6.25E-2</v>
      </c>
      <c r="N452" s="13">
        <v>5.2690000000000001E-2</v>
      </c>
      <c r="O452" s="24">
        <v>160000</v>
      </c>
      <c r="P452" s="26">
        <v>109.845</v>
      </c>
      <c r="Q452" s="24">
        <v>0</v>
      </c>
      <c r="R452" s="24">
        <v>637.45249999999999</v>
      </c>
      <c r="S452" s="13">
        <v>7.1111111111111106E-5</v>
      </c>
      <c r="T452" s="13">
        <f t="shared" si="18"/>
        <v>2.6508068648569672E-3</v>
      </c>
      <c r="U452" s="63">
        <f>+R452/'סכום נכסי הקרן'!$C$42</f>
        <v>1.0057627168411939E-3</v>
      </c>
    </row>
    <row r="453" spans="2:21" ht="13.5" thickBot="1" x14ac:dyDescent="0.25">
      <c r="B453" s="59" t="s">
        <v>1161</v>
      </c>
      <c r="C453" s="14" t="s">
        <v>1162</v>
      </c>
      <c r="D453" s="14" t="s">
        <v>200</v>
      </c>
      <c r="E453" s="14" t="s">
        <v>1047</v>
      </c>
      <c r="F453" s="55" t="s">
        <v>2460</v>
      </c>
      <c r="G453" s="14" t="s">
        <v>1163</v>
      </c>
      <c r="H453" s="14" t="s">
        <v>1060</v>
      </c>
      <c r="I453" s="14" t="s">
        <v>202</v>
      </c>
      <c r="J453" s="55" t="s">
        <v>2460</v>
      </c>
      <c r="K453" s="24">
        <v>7.4059999999999997</v>
      </c>
      <c r="L453" s="14" t="s">
        <v>50</v>
      </c>
      <c r="M453" s="13">
        <v>5.5500000000000001E-2</v>
      </c>
      <c r="N453" s="13">
        <v>5.6930000000000001E-2</v>
      </c>
      <c r="O453" s="24">
        <v>9000</v>
      </c>
      <c r="P453" s="26">
        <v>99.475800000000007</v>
      </c>
      <c r="Q453" s="24">
        <v>0</v>
      </c>
      <c r="R453" s="24">
        <v>32.471890000000002</v>
      </c>
      <c r="S453" s="13">
        <v>1.2E-5</v>
      </c>
      <c r="T453" s="13">
        <f t="shared" si="18"/>
        <v>1.3503234974665613E-4</v>
      </c>
      <c r="U453" s="63">
        <f>+R453/'סכום נכסי הקרן'!$C$42</f>
        <v>5.1233646910739857E-5</v>
      </c>
    </row>
    <row r="454" spans="2:21" ht="13.5" thickBot="1" x14ac:dyDescent="0.25">
      <c r="B454" s="59" t="s">
        <v>1164</v>
      </c>
      <c r="C454" s="14" t="s">
        <v>1165</v>
      </c>
      <c r="D454" s="14" t="s">
        <v>205</v>
      </c>
      <c r="E454" s="14" t="s">
        <v>1047</v>
      </c>
      <c r="F454" s="55" t="s">
        <v>2460</v>
      </c>
      <c r="G454" s="14" t="s">
        <v>1163</v>
      </c>
      <c r="H454" s="14" t="s">
        <v>1166</v>
      </c>
      <c r="I454" s="14" t="s">
        <v>196</v>
      </c>
      <c r="J454" s="55" t="s">
        <v>2460</v>
      </c>
      <c r="K454" s="24">
        <v>5.9889999999999999</v>
      </c>
      <c r="L454" s="14" t="s">
        <v>50</v>
      </c>
      <c r="M454" s="13">
        <v>4.1500000000000002E-2</v>
      </c>
      <c r="N454" s="13">
        <v>4.9079999999999999E-2</v>
      </c>
      <c r="O454" s="24">
        <v>32000</v>
      </c>
      <c r="P454" s="26">
        <v>96.175299999999993</v>
      </c>
      <c r="Q454" s="24">
        <v>0</v>
      </c>
      <c r="R454" s="24">
        <v>111.6249</v>
      </c>
      <c r="S454" s="13">
        <v>1.16410200443814E-5</v>
      </c>
      <c r="T454" s="13">
        <f t="shared" si="18"/>
        <v>4.6418525491542112E-4</v>
      </c>
      <c r="U454" s="63">
        <f>+R454/'סכום נכסי הקרן'!$C$42</f>
        <v>1.7612004453841906E-4</v>
      </c>
    </row>
    <row r="455" spans="2:21" ht="13.5" thickBot="1" x14ac:dyDescent="0.25">
      <c r="B455" s="59" t="s">
        <v>1167</v>
      </c>
      <c r="C455" s="14" t="s">
        <v>1168</v>
      </c>
      <c r="D455" s="14" t="s">
        <v>212</v>
      </c>
      <c r="E455" s="14" t="s">
        <v>1047</v>
      </c>
      <c r="F455" s="55" t="s">
        <v>2460</v>
      </c>
      <c r="G455" s="14" t="s">
        <v>1110</v>
      </c>
      <c r="H455" s="14" t="s">
        <v>1060</v>
      </c>
      <c r="I455" s="14" t="s">
        <v>202</v>
      </c>
      <c r="J455" s="55" t="s">
        <v>2460</v>
      </c>
      <c r="K455" s="24">
        <v>2.64</v>
      </c>
      <c r="L455" s="14" t="s">
        <v>51</v>
      </c>
      <c r="M455" s="13">
        <v>1.2500000000000001E-2</v>
      </c>
      <c r="N455" s="13">
        <v>6.5240000000000006E-2</v>
      </c>
      <c r="O455" s="24">
        <v>159340</v>
      </c>
      <c r="P455" s="26">
        <v>87.793599999999998</v>
      </c>
      <c r="Q455" s="24">
        <v>0</v>
      </c>
      <c r="R455" s="24">
        <v>561.18402000000003</v>
      </c>
      <c r="S455" s="13">
        <v>4.5525714200000001E-4</v>
      </c>
      <c r="T455" s="13">
        <f t="shared" si="18"/>
        <v>2.3336490996019778E-3</v>
      </c>
      <c r="U455" s="63">
        <f>+R455/'סכום נכסי הקרן'!$C$42</f>
        <v>8.8542748613122224E-4</v>
      </c>
    </row>
    <row r="456" spans="2:21" ht="13.5" thickBot="1" x14ac:dyDescent="0.25">
      <c r="B456" s="59" t="s">
        <v>1169</v>
      </c>
      <c r="C456" s="14" t="s">
        <v>1170</v>
      </c>
      <c r="D456" s="14" t="s">
        <v>1120</v>
      </c>
      <c r="E456" s="14" t="s">
        <v>1047</v>
      </c>
      <c r="F456" s="55" t="s">
        <v>2460</v>
      </c>
      <c r="G456" s="14" t="s">
        <v>1110</v>
      </c>
      <c r="H456" s="14" t="s">
        <v>1060</v>
      </c>
      <c r="I456" s="14" t="s">
        <v>202</v>
      </c>
      <c r="J456" s="55" t="s">
        <v>2460</v>
      </c>
      <c r="K456" s="24">
        <v>4.0049999999999999</v>
      </c>
      <c r="L456" s="14" t="s">
        <v>51</v>
      </c>
      <c r="M456" s="13">
        <v>1.6250000000000001E-2</v>
      </c>
      <c r="N456" s="13">
        <v>7.238E-2</v>
      </c>
      <c r="O456" s="24">
        <v>58000</v>
      </c>
      <c r="P456" s="26">
        <v>81.631600000000006</v>
      </c>
      <c r="Q456" s="24">
        <v>0</v>
      </c>
      <c r="R456" s="24">
        <v>189.93453</v>
      </c>
      <c r="S456" s="13">
        <v>1.6571428499999999E-4</v>
      </c>
      <c r="T456" s="13">
        <f t="shared" si="18"/>
        <v>7.898310164245675E-4</v>
      </c>
      <c r="U456" s="63">
        <f>+R456/'סכום נכסי הקרן'!$C$42</f>
        <v>2.9967577021778913E-4</v>
      </c>
    </row>
    <row r="457" spans="2:21" ht="13.5" thickBot="1" x14ac:dyDescent="0.25">
      <c r="B457" s="59" t="s">
        <v>1171</v>
      </c>
      <c r="C457" s="14" t="s">
        <v>1172</v>
      </c>
      <c r="D457" s="14" t="s">
        <v>1120</v>
      </c>
      <c r="E457" s="14" t="s">
        <v>1047</v>
      </c>
      <c r="F457" s="55" t="s">
        <v>2460</v>
      </c>
      <c r="G457" s="14" t="s">
        <v>1110</v>
      </c>
      <c r="H457" s="14" t="s">
        <v>1060</v>
      </c>
      <c r="I457" s="14" t="s">
        <v>202</v>
      </c>
      <c r="J457" s="55" t="s">
        <v>2460</v>
      </c>
      <c r="K457" s="24">
        <v>2.8820000000000001</v>
      </c>
      <c r="L457" s="14" t="s">
        <v>51</v>
      </c>
      <c r="M457" s="13">
        <v>2.375E-2</v>
      </c>
      <c r="N457" s="13">
        <v>6.9980000000000001E-2</v>
      </c>
      <c r="O457" s="24">
        <v>240625</v>
      </c>
      <c r="P457" s="26">
        <v>90.041899999999998</v>
      </c>
      <c r="Q457" s="24">
        <v>0</v>
      </c>
      <c r="R457" s="24">
        <v>869.16657999999995</v>
      </c>
      <c r="S457" s="13">
        <v>8.0208333299999995E-4</v>
      </c>
      <c r="T457" s="13">
        <f t="shared" si="18"/>
        <v>3.6143755604821572E-3</v>
      </c>
      <c r="U457" s="63">
        <f>+R457/'סכום נכסי הקרן'!$C$42</f>
        <v>1.3713576162747323E-3</v>
      </c>
    </row>
    <row r="458" spans="2:21" ht="13.5" thickBot="1" x14ac:dyDescent="0.25">
      <c r="B458" s="59" t="s">
        <v>1173</v>
      </c>
      <c r="C458" s="14" t="s">
        <v>1174</v>
      </c>
      <c r="D458" s="14" t="s">
        <v>200</v>
      </c>
      <c r="E458" s="14" t="s">
        <v>1047</v>
      </c>
      <c r="F458" s="55" t="s">
        <v>2460</v>
      </c>
      <c r="G458" s="14" t="s">
        <v>1137</v>
      </c>
      <c r="H458" s="14" t="s">
        <v>1166</v>
      </c>
      <c r="I458" s="14" t="s">
        <v>196</v>
      </c>
      <c r="J458" s="55" t="s">
        <v>2460</v>
      </c>
      <c r="K458" s="24">
        <v>1.048</v>
      </c>
      <c r="L458" s="14" t="s">
        <v>50</v>
      </c>
      <c r="M458" s="13">
        <v>6.25E-2</v>
      </c>
      <c r="N458" s="13">
        <v>5.5129999999999998E-2</v>
      </c>
      <c r="O458" s="24">
        <v>180000</v>
      </c>
      <c r="P458" s="26">
        <v>101.9984</v>
      </c>
      <c r="Q458" s="24">
        <v>0</v>
      </c>
      <c r="R458" s="24">
        <v>665.90674999999999</v>
      </c>
      <c r="S458" s="13">
        <v>9.0000000000000006E-5</v>
      </c>
      <c r="T458" s="13">
        <f t="shared" si="18"/>
        <v>2.7691321067131939E-3</v>
      </c>
      <c r="U458" s="63">
        <f>+R458/'סכום נכסי הקרן'!$C$42</f>
        <v>1.0506573933632541E-3</v>
      </c>
    </row>
    <row r="459" spans="2:21" ht="13.5" thickBot="1" x14ac:dyDescent="0.25">
      <c r="B459" s="59" t="s">
        <v>1175</v>
      </c>
      <c r="C459" s="14" t="s">
        <v>1176</v>
      </c>
      <c r="D459" s="14" t="s">
        <v>208</v>
      </c>
      <c r="E459" s="14" t="s">
        <v>1047</v>
      </c>
      <c r="F459" s="55" t="s">
        <v>2460</v>
      </c>
      <c r="G459" s="14" t="s">
        <v>1048</v>
      </c>
      <c r="H459" s="14" t="s">
        <v>1166</v>
      </c>
      <c r="I459" s="14" t="s">
        <v>196</v>
      </c>
      <c r="J459" s="55" t="s">
        <v>2460</v>
      </c>
      <c r="K459" s="24">
        <v>4.1890000000000001</v>
      </c>
      <c r="L459" s="14" t="s">
        <v>50</v>
      </c>
      <c r="M459" s="13">
        <v>7.8750000000000001E-2</v>
      </c>
      <c r="N459" s="13">
        <v>6.4250000000000002E-2</v>
      </c>
      <c r="O459" s="24">
        <v>80000</v>
      </c>
      <c r="P459" s="26">
        <v>107.03579999999999</v>
      </c>
      <c r="Q459" s="24">
        <v>0</v>
      </c>
      <c r="R459" s="24">
        <v>310.57508000000001</v>
      </c>
      <c r="S459" s="13">
        <v>2.0000000000000001E-4</v>
      </c>
      <c r="T459" s="13">
        <f t="shared" si="18"/>
        <v>1.2915072952376873E-3</v>
      </c>
      <c r="U459" s="63">
        <f>+R459/'סכום נכסי הקרן'!$C$42</f>
        <v>4.9002056818974143E-4</v>
      </c>
    </row>
    <row r="460" spans="2:21" ht="13.5" thickBot="1" x14ac:dyDescent="0.25">
      <c r="B460" s="59" t="s">
        <v>1177</v>
      </c>
      <c r="C460" s="14" t="s">
        <v>1178</v>
      </c>
      <c r="D460" s="14" t="s">
        <v>1120</v>
      </c>
      <c r="E460" s="14" t="s">
        <v>1047</v>
      </c>
      <c r="F460" s="55" t="s">
        <v>2460</v>
      </c>
      <c r="G460" s="14" t="s">
        <v>1129</v>
      </c>
      <c r="H460" s="14" t="s">
        <v>1060</v>
      </c>
      <c r="I460" s="14" t="s">
        <v>202</v>
      </c>
      <c r="J460" s="55" t="s">
        <v>2460</v>
      </c>
      <c r="K460" s="24">
        <v>2.1240000000000001</v>
      </c>
      <c r="L460" s="14" t="s">
        <v>51</v>
      </c>
      <c r="M460" s="13">
        <v>1.4999999999999999E-2</v>
      </c>
      <c r="N460" s="13">
        <v>8.6980000000000002E-2</v>
      </c>
      <c r="O460" s="24">
        <v>315000</v>
      </c>
      <c r="P460" s="26">
        <v>47.3005</v>
      </c>
      <c r="Q460" s="24">
        <v>0</v>
      </c>
      <c r="R460" s="24">
        <v>597.71465999999998</v>
      </c>
      <c r="S460" s="13">
        <v>4.4999999999999999E-4</v>
      </c>
      <c r="T460" s="13">
        <f t="shared" si="18"/>
        <v>2.4855595106359268E-3</v>
      </c>
      <c r="U460" s="63">
        <f>+R460/'סכום נכסי הקרן'!$C$42</f>
        <v>9.4306496615420045E-4</v>
      </c>
    </row>
    <row r="461" spans="2:21" ht="13.5" thickBot="1" x14ac:dyDescent="0.25">
      <c r="B461" s="59" t="s">
        <v>1179</v>
      </c>
      <c r="C461" s="14" t="s">
        <v>1180</v>
      </c>
      <c r="D461" s="14" t="s">
        <v>1120</v>
      </c>
      <c r="E461" s="14" t="s">
        <v>1047</v>
      </c>
      <c r="F461" s="55" t="s">
        <v>2460</v>
      </c>
      <c r="G461" s="14" t="s">
        <v>1129</v>
      </c>
      <c r="H461" s="14" t="s">
        <v>1060</v>
      </c>
      <c r="I461" s="14" t="s">
        <v>202</v>
      </c>
      <c r="J461" s="55" t="s">
        <v>2460</v>
      </c>
      <c r="K461" s="24">
        <v>4.0759999999999996</v>
      </c>
      <c r="L461" s="14" t="s">
        <v>51</v>
      </c>
      <c r="M461" s="13">
        <v>2.5000000000000001E-2</v>
      </c>
      <c r="N461" s="13">
        <v>9.0660000000000004E-2</v>
      </c>
      <c r="O461" s="24">
        <v>90000</v>
      </c>
      <c r="P461" s="26">
        <v>58.5777</v>
      </c>
      <c r="Q461" s="24">
        <v>0</v>
      </c>
      <c r="R461" s="24">
        <v>211.49126999999999</v>
      </c>
      <c r="S461" s="13">
        <v>2.5714285700000002E-4</v>
      </c>
      <c r="T461" s="13">
        <f t="shared" si="18"/>
        <v>8.7947338879888043E-4</v>
      </c>
      <c r="U461" s="63">
        <f>+R461/'סכום נכסי הקרן'!$C$42</f>
        <v>3.3368766190954534E-4</v>
      </c>
    </row>
    <row r="462" spans="2:21" ht="13.5" thickBot="1" x14ac:dyDescent="0.25">
      <c r="B462" s="59" t="s">
        <v>1181</v>
      </c>
      <c r="C462" s="14" t="s">
        <v>1182</v>
      </c>
      <c r="D462" s="14" t="s">
        <v>200</v>
      </c>
      <c r="E462" s="14" t="s">
        <v>1047</v>
      </c>
      <c r="F462" s="55" t="s">
        <v>2460</v>
      </c>
      <c r="G462" s="14" t="s">
        <v>1163</v>
      </c>
      <c r="H462" s="14" t="s">
        <v>1060</v>
      </c>
      <c r="I462" s="14" t="s">
        <v>202</v>
      </c>
      <c r="J462" s="55" t="s">
        <v>2460</v>
      </c>
      <c r="K462" s="24">
        <v>6.9450000000000003</v>
      </c>
      <c r="L462" s="14" t="s">
        <v>50</v>
      </c>
      <c r="M462" s="13">
        <v>5.8999999999999997E-2</v>
      </c>
      <c r="N462" s="13">
        <v>5.5829999999999998E-2</v>
      </c>
      <c r="O462" s="24">
        <v>71000</v>
      </c>
      <c r="P462" s="26">
        <v>104.2394</v>
      </c>
      <c r="Q462" s="24">
        <v>0</v>
      </c>
      <c r="R462" s="24">
        <v>268.43418000000003</v>
      </c>
      <c r="S462" s="13">
        <v>1.4200000000000001E-4</v>
      </c>
      <c r="T462" s="13">
        <f t="shared" si="18"/>
        <v>1.1162669643718565E-3</v>
      </c>
      <c r="U462" s="63">
        <f>+R462/'סכום נכסי הקרן'!$C$42</f>
        <v>4.2353130652062404E-4</v>
      </c>
    </row>
    <row r="463" spans="2:21" ht="13.5" thickBot="1" x14ac:dyDescent="0.25">
      <c r="B463" s="59" t="s">
        <v>1183</v>
      </c>
      <c r="C463" s="14" t="s">
        <v>1184</v>
      </c>
      <c r="D463" s="14" t="s">
        <v>200</v>
      </c>
      <c r="E463" s="14" t="s">
        <v>1047</v>
      </c>
      <c r="F463" s="55" t="s">
        <v>2460</v>
      </c>
      <c r="G463" s="14" t="s">
        <v>1048</v>
      </c>
      <c r="H463" s="14" t="s">
        <v>1060</v>
      </c>
      <c r="I463" s="14" t="s">
        <v>202</v>
      </c>
      <c r="J463" s="55" t="s">
        <v>2460</v>
      </c>
      <c r="K463" s="24">
        <v>3.1640000000000001</v>
      </c>
      <c r="L463" s="14" t="s">
        <v>50</v>
      </c>
      <c r="M463" s="13">
        <v>7.7499999999999999E-2</v>
      </c>
      <c r="N463" s="13">
        <v>6.6229999999999997E-2</v>
      </c>
      <c r="O463" s="24">
        <v>180000</v>
      </c>
      <c r="P463" s="26">
        <v>105.9365</v>
      </c>
      <c r="Q463" s="24">
        <v>0</v>
      </c>
      <c r="R463" s="24">
        <v>691.61703</v>
      </c>
      <c r="S463" s="13">
        <v>3.0010503600000002E-4</v>
      </c>
      <c r="T463" s="13">
        <f t="shared" si="18"/>
        <v>2.8760467187374543E-3</v>
      </c>
      <c r="U463" s="63">
        <f>+R463/'סכום נכסי הקרן'!$C$42</f>
        <v>1.0912226763663763E-3</v>
      </c>
    </row>
    <row r="464" spans="2:21" ht="13.5" thickBot="1" x14ac:dyDescent="0.25">
      <c r="B464" s="59" t="s">
        <v>1185</v>
      </c>
      <c r="C464" s="14" t="s">
        <v>1186</v>
      </c>
      <c r="D464" s="14" t="s">
        <v>200</v>
      </c>
      <c r="E464" s="14" t="s">
        <v>1047</v>
      </c>
      <c r="F464" s="55" t="s">
        <v>2460</v>
      </c>
      <c r="G464" s="14" t="s">
        <v>1048</v>
      </c>
      <c r="H464" s="14" t="s">
        <v>1060</v>
      </c>
      <c r="I464" s="14" t="s">
        <v>202</v>
      </c>
      <c r="J464" s="55" t="s">
        <v>2460</v>
      </c>
      <c r="K464" s="24">
        <v>4.1719999999999997</v>
      </c>
      <c r="L464" s="14" t="s">
        <v>50</v>
      </c>
      <c r="M464" s="13">
        <v>0.02</v>
      </c>
      <c r="N464" s="13">
        <v>5.9799999999999999E-2</v>
      </c>
      <c r="O464" s="24">
        <v>60000</v>
      </c>
      <c r="P464" s="26">
        <v>88.223699999999994</v>
      </c>
      <c r="Q464" s="24">
        <v>0</v>
      </c>
      <c r="R464" s="24">
        <v>191.99242000000001</v>
      </c>
      <c r="S464" s="13">
        <v>7.05882352941176E-5</v>
      </c>
      <c r="T464" s="13">
        <f t="shared" si="18"/>
        <v>7.9838862493519455E-4</v>
      </c>
      <c r="U464" s="63">
        <f>+R464/'סכום נכסי הקרן'!$C$42</f>
        <v>3.0292267730084292E-4</v>
      </c>
    </row>
    <row r="465" spans="2:21" ht="13.5" thickBot="1" x14ac:dyDescent="0.25">
      <c r="B465" s="59" t="s">
        <v>1187</v>
      </c>
      <c r="C465" s="14" t="s">
        <v>1188</v>
      </c>
      <c r="D465" s="14" t="s">
        <v>200</v>
      </c>
      <c r="E465" s="14" t="s">
        <v>1047</v>
      </c>
      <c r="F465" s="55" t="s">
        <v>2460</v>
      </c>
      <c r="G465" s="14" t="s">
        <v>1048</v>
      </c>
      <c r="H465" s="14" t="s">
        <v>1060</v>
      </c>
      <c r="I465" s="14" t="s">
        <v>202</v>
      </c>
      <c r="J465" s="55" t="s">
        <v>2460</v>
      </c>
      <c r="K465" s="24">
        <v>3.7669999999999999</v>
      </c>
      <c r="L465" s="14" t="s">
        <v>50</v>
      </c>
      <c r="M465" s="13">
        <v>7.9500000000000001E-2</v>
      </c>
      <c r="N465" s="13">
        <v>6.9349999999999995E-2</v>
      </c>
      <c r="O465" s="24">
        <v>125000</v>
      </c>
      <c r="P465" s="26">
        <v>104.2597</v>
      </c>
      <c r="Q465" s="24">
        <v>0</v>
      </c>
      <c r="R465" s="24">
        <v>472.68741</v>
      </c>
      <c r="S465" s="13">
        <v>1.9230769199999999E-4</v>
      </c>
      <c r="T465" s="13">
        <f t="shared" si="18"/>
        <v>1.965641410708186E-3</v>
      </c>
      <c r="U465" s="63">
        <f>+R465/'סכום נכסי הקרן'!$C$42</f>
        <v>7.4579890062118721E-4</v>
      </c>
    </row>
    <row r="466" spans="2:21" ht="13.5" thickBot="1" x14ac:dyDescent="0.25">
      <c r="B466" s="59" t="s">
        <v>1189</v>
      </c>
      <c r="C466" s="14" t="s">
        <v>1190</v>
      </c>
      <c r="D466" s="14" t="s">
        <v>200</v>
      </c>
      <c r="E466" s="14" t="s">
        <v>1047</v>
      </c>
      <c r="F466" s="55" t="s">
        <v>2460</v>
      </c>
      <c r="G466" s="14" t="s">
        <v>1048</v>
      </c>
      <c r="H466" s="14" t="s">
        <v>1166</v>
      </c>
      <c r="I466" s="14" t="s">
        <v>196</v>
      </c>
      <c r="J466" s="55" t="s">
        <v>2460</v>
      </c>
      <c r="K466" s="24">
        <v>3.1579999999999999</v>
      </c>
      <c r="L466" s="14" t="s">
        <v>50</v>
      </c>
      <c r="M466" s="13">
        <v>6.8750000000000006E-2</v>
      </c>
      <c r="N466" s="13">
        <v>7.7929999999999999E-2</v>
      </c>
      <c r="O466" s="24">
        <v>16000</v>
      </c>
      <c r="P466" s="26">
        <v>98.479299999999995</v>
      </c>
      <c r="Q466" s="24">
        <v>0</v>
      </c>
      <c r="R466" s="24">
        <v>57.149509999999999</v>
      </c>
      <c r="S466" s="13">
        <v>3.1999999999999999E-5</v>
      </c>
      <c r="T466" s="13">
        <f t="shared" si="18"/>
        <v>2.3765270891746741E-4</v>
      </c>
      <c r="U466" s="63">
        <f>+R466/'סכום נכסי הקרן'!$C$42</f>
        <v>9.0169614902668006E-5</v>
      </c>
    </row>
    <row r="467" spans="2:21" ht="13.5" thickBot="1" x14ac:dyDescent="0.25">
      <c r="B467" s="59" t="s">
        <v>1191</v>
      </c>
      <c r="C467" s="14" t="s">
        <v>1192</v>
      </c>
      <c r="D467" s="14" t="s">
        <v>200</v>
      </c>
      <c r="E467" s="14" t="s">
        <v>1047</v>
      </c>
      <c r="F467" s="55" t="s">
        <v>2460</v>
      </c>
      <c r="G467" s="14" t="s">
        <v>1110</v>
      </c>
      <c r="H467" s="14" t="s">
        <v>1060</v>
      </c>
      <c r="I467" s="14" t="s">
        <v>202</v>
      </c>
      <c r="J467" s="55" t="s">
        <v>2460</v>
      </c>
      <c r="K467" s="24">
        <v>6.7830000000000004</v>
      </c>
      <c r="L467" s="14" t="s">
        <v>50</v>
      </c>
      <c r="M467" s="13">
        <v>2.75E-2</v>
      </c>
      <c r="N467" s="13">
        <v>5.919E-2</v>
      </c>
      <c r="O467" s="24">
        <v>5000</v>
      </c>
      <c r="P467" s="26">
        <v>81.635900000000007</v>
      </c>
      <c r="Q467" s="24">
        <v>0</v>
      </c>
      <c r="R467" s="24">
        <v>14.80467</v>
      </c>
      <c r="S467" s="13">
        <v>1.2500000000000001E-5</v>
      </c>
      <c r="T467" s="13">
        <f t="shared" si="18"/>
        <v>6.156430615291649E-5</v>
      </c>
      <c r="U467" s="63">
        <f>+R467/'סכום נכסי הקרן'!$C$42</f>
        <v>2.3358579848910026E-5</v>
      </c>
    </row>
    <row r="468" spans="2:21" ht="13.5" thickBot="1" x14ac:dyDescent="0.25">
      <c r="B468" s="59" t="s">
        <v>1193</v>
      </c>
      <c r="C468" s="14" t="s">
        <v>1194</v>
      </c>
      <c r="D468" s="14" t="s">
        <v>200</v>
      </c>
      <c r="E468" s="14" t="s">
        <v>1047</v>
      </c>
      <c r="F468" s="55" t="s">
        <v>2460</v>
      </c>
      <c r="G468" s="14" t="s">
        <v>1163</v>
      </c>
      <c r="H468" s="14" t="s">
        <v>1060</v>
      </c>
      <c r="I468" s="14" t="s">
        <v>202</v>
      </c>
      <c r="J468" s="55" t="s">
        <v>2460</v>
      </c>
      <c r="K468" s="24">
        <v>3.5680000000000001</v>
      </c>
      <c r="L468" s="14" t="s">
        <v>50</v>
      </c>
      <c r="M468" s="13">
        <v>0.06</v>
      </c>
      <c r="N468" s="13">
        <v>5.7149999999999999E-2</v>
      </c>
      <c r="O468" s="24">
        <v>138000</v>
      </c>
      <c r="P468" s="26">
        <v>101.717</v>
      </c>
      <c r="Q468" s="24">
        <v>0</v>
      </c>
      <c r="R468" s="24">
        <v>509.12002999999999</v>
      </c>
      <c r="S468" s="13">
        <v>9.2E-5</v>
      </c>
      <c r="T468" s="13">
        <f t="shared" si="18"/>
        <v>2.1171442116239016E-3</v>
      </c>
      <c r="U468" s="63">
        <f>+R468/'סכום נכסי הקרן'!$C$42</f>
        <v>8.0328172620088576E-4</v>
      </c>
    </row>
    <row r="469" spans="2:21" ht="13.5" thickBot="1" x14ac:dyDescent="0.25">
      <c r="B469" s="59" t="s">
        <v>1195</v>
      </c>
      <c r="C469" s="14" t="s">
        <v>1196</v>
      </c>
      <c r="D469" s="14" t="s">
        <v>200</v>
      </c>
      <c r="E469" s="14" t="s">
        <v>1047</v>
      </c>
      <c r="F469" s="55" t="s">
        <v>2460</v>
      </c>
      <c r="G469" s="14" t="s">
        <v>1067</v>
      </c>
      <c r="H469" s="14" t="s">
        <v>1197</v>
      </c>
      <c r="I469" s="14" t="s">
        <v>202</v>
      </c>
      <c r="J469" s="55" t="s">
        <v>2460</v>
      </c>
      <c r="K469" s="24">
        <v>2.2229999999999999</v>
      </c>
      <c r="L469" s="14" t="s">
        <v>50</v>
      </c>
      <c r="M469" s="13">
        <v>6.1249999999999999E-2</v>
      </c>
      <c r="N469" s="13">
        <v>6.0350000000000001E-2</v>
      </c>
      <c r="O469" s="24">
        <v>42000</v>
      </c>
      <c r="P469" s="26">
        <v>101.1497</v>
      </c>
      <c r="Q469" s="24">
        <v>0</v>
      </c>
      <c r="R469" s="24">
        <v>154.08537999999999</v>
      </c>
      <c r="S469" s="13">
        <v>8.3999999999999995E-5</v>
      </c>
      <c r="T469" s="13">
        <f t="shared" si="18"/>
        <v>6.4075453948034473E-4</v>
      </c>
      <c r="U469" s="63">
        <f>+R469/'סכום נכסי הקרן'!$C$42</f>
        <v>2.4311353459953133E-4</v>
      </c>
    </row>
    <row r="470" spans="2:21" ht="13.5" thickBot="1" x14ac:dyDescent="0.25">
      <c r="B470" s="59" t="s">
        <v>1198</v>
      </c>
      <c r="C470" s="14" t="s">
        <v>1199</v>
      </c>
      <c r="D470" s="14" t="s">
        <v>200</v>
      </c>
      <c r="E470" s="14" t="s">
        <v>1047</v>
      </c>
      <c r="F470" s="55" t="s">
        <v>2460</v>
      </c>
      <c r="G470" s="14" t="s">
        <v>1048</v>
      </c>
      <c r="H470" s="14" t="s">
        <v>1200</v>
      </c>
      <c r="I470" s="14" t="s">
        <v>196</v>
      </c>
      <c r="J470" s="55" t="s">
        <v>2460</v>
      </c>
      <c r="K470" s="24">
        <v>5.2619999999999996</v>
      </c>
      <c r="L470" s="14" t="s">
        <v>51</v>
      </c>
      <c r="M470" s="13">
        <v>7.3749999999999996E-2</v>
      </c>
      <c r="N470" s="13">
        <v>6.7129999999999995E-2</v>
      </c>
      <c r="O470" s="24">
        <v>64000</v>
      </c>
      <c r="P470" s="26">
        <v>107.17449999999999</v>
      </c>
      <c r="Q470" s="24">
        <v>0</v>
      </c>
      <c r="R470" s="24">
        <v>275.16237999999998</v>
      </c>
      <c r="S470" s="13">
        <v>5.1199999999999998E-5</v>
      </c>
      <c r="T470" s="13">
        <f t="shared" si="18"/>
        <v>1.1442457686719897E-3</v>
      </c>
      <c r="U470" s="63">
        <f>+R470/'סכום נכסי הקרן'!$C$42</f>
        <v>4.3414695664585043E-4</v>
      </c>
    </row>
    <row r="471" spans="2:21" ht="13.5" thickBot="1" x14ac:dyDescent="0.25">
      <c r="B471" s="59" t="s">
        <v>1201</v>
      </c>
      <c r="C471" s="14" t="s">
        <v>1202</v>
      </c>
      <c r="D471" s="14" t="s">
        <v>200</v>
      </c>
      <c r="E471" s="14" t="s">
        <v>1047</v>
      </c>
      <c r="F471" s="55" t="s">
        <v>2460</v>
      </c>
      <c r="G471" s="14" t="s">
        <v>1129</v>
      </c>
      <c r="H471" s="14" t="s">
        <v>1200</v>
      </c>
      <c r="I471" s="14" t="s">
        <v>196</v>
      </c>
      <c r="J471" s="55" t="s">
        <v>2460</v>
      </c>
      <c r="K471" s="24">
        <v>3.3170000000000002</v>
      </c>
      <c r="L471" s="14" t="s">
        <v>51</v>
      </c>
      <c r="M471" s="13">
        <v>4.8669999999999998E-2</v>
      </c>
      <c r="N471" s="13">
        <v>3.9719999999999998E-2</v>
      </c>
      <c r="O471" s="24">
        <v>82000</v>
      </c>
      <c r="P471" s="26">
        <v>104.9456</v>
      </c>
      <c r="Q471" s="24">
        <v>0</v>
      </c>
      <c r="R471" s="24">
        <v>345.21981</v>
      </c>
      <c r="S471" s="13">
        <v>8.2000000000000001E-5</v>
      </c>
      <c r="T471" s="13">
        <f t="shared" si="18"/>
        <v>1.4355752659729437E-3</v>
      </c>
      <c r="U471" s="63">
        <f>+R471/'סכום נכסי הקרן'!$C$42</f>
        <v>5.4468248851953787E-4</v>
      </c>
    </row>
    <row r="472" spans="2:21" ht="13.5" thickBot="1" x14ac:dyDescent="0.25">
      <c r="B472" s="59" t="s">
        <v>1203</v>
      </c>
      <c r="C472" s="14" t="s">
        <v>1204</v>
      </c>
      <c r="D472" s="14" t="s">
        <v>200</v>
      </c>
      <c r="E472" s="14" t="s">
        <v>1047</v>
      </c>
      <c r="F472" s="55" t="s">
        <v>2460</v>
      </c>
      <c r="G472" s="14" t="s">
        <v>1137</v>
      </c>
      <c r="H472" s="14" t="s">
        <v>1200</v>
      </c>
      <c r="I472" s="14" t="s">
        <v>196</v>
      </c>
      <c r="J472" s="55" t="s">
        <v>2460</v>
      </c>
      <c r="K472" s="24">
        <v>5.173</v>
      </c>
      <c r="L472" s="14" t="s">
        <v>50</v>
      </c>
      <c r="M472" s="13">
        <v>7.1999999999999995E-2</v>
      </c>
      <c r="N472" s="13">
        <v>5.9319999999999998E-2</v>
      </c>
      <c r="O472" s="24">
        <v>25000</v>
      </c>
      <c r="P472" s="26">
        <v>107.157</v>
      </c>
      <c r="Q472" s="24">
        <v>0</v>
      </c>
      <c r="R472" s="24">
        <v>97.164609999999996</v>
      </c>
      <c r="S472" s="13">
        <v>2.9411764705882401E-5</v>
      </c>
      <c r="T472" s="13">
        <f t="shared" si="18"/>
        <v>4.0405303173044252E-4</v>
      </c>
      <c r="U472" s="63">
        <f>+R472/'סכום נכסי הקרן'!$C$42</f>
        <v>1.5330482213877117E-4</v>
      </c>
    </row>
    <row r="473" spans="2:21" ht="13.5" thickBot="1" x14ac:dyDescent="0.25">
      <c r="B473" s="59" t="s">
        <v>1205</v>
      </c>
      <c r="C473" s="14" t="s">
        <v>1206</v>
      </c>
      <c r="D473" s="14" t="s">
        <v>200</v>
      </c>
      <c r="E473" s="14" t="s">
        <v>1047</v>
      </c>
      <c r="F473" s="55" t="s">
        <v>2460</v>
      </c>
      <c r="G473" s="14" t="s">
        <v>1129</v>
      </c>
      <c r="H473" s="14" t="s">
        <v>1200</v>
      </c>
      <c r="I473" s="14" t="s">
        <v>196</v>
      </c>
      <c r="J473" s="55" t="s">
        <v>2460</v>
      </c>
      <c r="K473" s="24">
        <v>4.899</v>
      </c>
      <c r="L473" s="14" t="s">
        <v>50</v>
      </c>
      <c r="M473" s="13">
        <v>7.3499999999999996E-2</v>
      </c>
      <c r="N473" s="13">
        <v>5.8999999999999997E-2</v>
      </c>
      <c r="O473" s="24">
        <v>62000</v>
      </c>
      <c r="P473" s="26">
        <v>109.7908</v>
      </c>
      <c r="Q473" s="24">
        <v>0</v>
      </c>
      <c r="R473" s="24">
        <v>246.89096000000001</v>
      </c>
      <c r="S473" s="13">
        <v>5.3913043478260899E-5</v>
      </c>
      <c r="T473" s="13">
        <f t="shared" si="18"/>
        <v>1.0266808140828171E-3</v>
      </c>
      <c r="U473" s="63">
        <f>+R473/'סכום נכסי הקרן'!$C$42</f>
        <v>3.8954074647621668E-4</v>
      </c>
    </row>
    <row r="474" spans="2:21" ht="13.5" thickBot="1" x14ac:dyDescent="0.25">
      <c r="B474" s="59" t="s">
        <v>1207</v>
      </c>
      <c r="C474" s="14" t="s">
        <v>1208</v>
      </c>
      <c r="D474" s="14" t="s">
        <v>1120</v>
      </c>
      <c r="E474" s="14" t="s">
        <v>1047</v>
      </c>
      <c r="F474" s="55" t="s">
        <v>2460</v>
      </c>
      <c r="G474" s="14" t="s">
        <v>1110</v>
      </c>
      <c r="H474" s="14" t="s">
        <v>1197</v>
      </c>
      <c r="I474" s="14" t="s">
        <v>202</v>
      </c>
      <c r="J474" s="55" t="s">
        <v>2460</v>
      </c>
      <c r="K474" s="24">
        <v>2.472</v>
      </c>
      <c r="L474" s="14" t="s">
        <v>51</v>
      </c>
      <c r="M474" s="13">
        <v>2.9499999999999998E-2</v>
      </c>
      <c r="N474" s="13">
        <v>0.1108</v>
      </c>
      <c r="O474" s="24">
        <v>305000</v>
      </c>
      <c r="P474" s="26">
        <v>83.880499999999998</v>
      </c>
      <c r="Q474" s="24">
        <v>0</v>
      </c>
      <c r="R474" s="24">
        <v>1026.30979</v>
      </c>
      <c r="S474" s="13">
        <v>7.6250000000000005E-4</v>
      </c>
      <c r="T474" s="13">
        <f t="shared" si="18"/>
        <v>4.2678458972267149E-3</v>
      </c>
      <c r="U474" s="63">
        <f>+R474/'סכום נכסי הקרן'!$C$42</f>
        <v>1.6192957478574719E-3</v>
      </c>
    </row>
    <row r="475" spans="2:21" ht="13.5" thickBot="1" x14ac:dyDescent="0.25">
      <c r="B475" s="59" t="s">
        <v>1209</v>
      </c>
      <c r="C475" s="14" t="s">
        <v>1210</v>
      </c>
      <c r="D475" s="14" t="s">
        <v>200</v>
      </c>
      <c r="E475" s="14" t="s">
        <v>1047</v>
      </c>
      <c r="F475" s="55" t="s">
        <v>2460</v>
      </c>
      <c r="G475" s="14" t="s">
        <v>1110</v>
      </c>
      <c r="H475" s="14" t="s">
        <v>1197</v>
      </c>
      <c r="I475" s="14" t="s">
        <v>202</v>
      </c>
      <c r="J475" s="55" t="s">
        <v>2460</v>
      </c>
      <c r="K475" s="24">
        <v>1.204</v>
      </c>
      <c r="L475" s="14" t="s">
        <v>51</v>
      </c>
      <c r="M475" s="13">
        <v>0.03</v>
      </c>
      <c r="N475" s="13">
        <v>0.10992</v>
      </c>
      <c r="O475" s="24">
        <v>577000</v>
      </c>
      <c r="P475" s="26">
        <v>93.480099999999993</v>
      </c>
      <c r="Q475" s="24">
        <v>0</v>
      </c>
      <c r="R475" s="24">
        <v>2163.7775200000001</v>
      </c>
      <c r="S475" s="13">
        <v>1.049090909E-3</v>
      </c>
      <c r="T475" s="13">
        <f t="shared" si="18"/>
        <v>8.9979352250390172E-3</v>
      </c>
      <c r="U475" s="63">
        <f>+R475/'סכום נכסי הקרן'!$C$42</f>
        <v>3.4139747779718503E-3</v>
      </c>
    </row>
    <row r="476" spans="2:21" ht="13.5" thickBot="1" x14ac:dyDescent="0.25">
      <c r="B476" s="59" t="s">
        <v>1211</v>
      </c>
      <c r="C476" s="14" t="s">
        <v>1212</v>
      </c>
      <c r="D476" s="14" t="s">
        <v>200</v>
      </c>
      <c r="E476" s="14" t="s">
        <v>1047</v>
      </c>
      <c r="F476" s="55" t="s">
        <v>2460</v>
      </c>
      <c r="G476" s="14" t="s">
        <v>1048</v>
      </c>
      <c r="H476" s="14" t="s">
        <v>1200</v>
      </c>
      <c r="I476" s="14" t="s">
        <v>196</v>
      </c>
      <c r="J476" s="55" t="s">
        <v>2460</v>
      </c>
      <c r="K476" s="24">
        <v>4.1310000000000002</v>
      </c>
      <c r="L476" s="14" t="s">
        <v>50</v>
      </c>
      <c r="M476" s="13">
        <v>7.4999999999999997E-2</v>
      </c>
      <c r="N476" s="13">
        <v>7.5230000000000005E-2</v>
      </c>
      <c r="O476" s="24">
        <v>100000</v>
      </c>
      <c r="P476" s="26">
        <v>101.13420000000001</v>
      </c>
      <c r="Q476" s="24">
        <v>0</v>
      </c>
      <c r="R476" s="24">
        <v>366.81374</v>
      </c>
      <c r="S476" s="13">
        <v>1E-4</v>
      </c>
      <c r="T476" s="13">
        <f t="shared" si="18"/>
        <v>1.5253722906661416E-3</v>
      </c>
      <c r="U476" s="63">
        <f>+R476/'סכום נכסי הקרן'!$C$42</f>
        <v>5.7875305801934941E-4</v>
      </c>
    </row>
    <row r="477" spans="2:21" ht="13.5" thickBot="1" x14ac:dyDescent="0.25">
      <c r="B477" s="59" t="s">
        <v>1213</v>
      </c>
      <c r="C477" s="14" t="s">
        <v>1214</v>
      </c>
      <c r="D477" s="14" t="s">
        <v>200</v>
      </c>
      <c r="E477" s="14" t="s">
        <v>1047</v>
      </c>
      <c r="F477" s="55" t="s">
        <v>2460</v>
      </c>
      <c r="G477" s="14" t="s">
        <v>1137</v>
      </c>
      <c r="H477" s="14" t="s">
        <v>1197</v>
      </c>
      <c r="I477" s="14" t="s">
        <v>202</v>
      </c>
      <c r="J477" s="55" t="s">
        <v>2460</v>
      </c>
      <c r="K477" s="24">
        <v>6.2889999999999997</v>
      </c>
      <c r="L477" s="14" t="s">
        <v>50</v>
      </c>
      <c r="M477" s="13">
        <v>5.8999999999999997E-2</v>
      </c>
      <c r="N477" s="13">
        <v>7.5160000000000005E-2</v>
      </c>
      <c r="O477" s="24">
        <v>50000</v>
      </c>
      <c r="P477" s="26">
        <v>91.381799999999998</v>
      </c>
      <c r="Q477" s="24">
        <v>0</v>
      </c>
      <c r="R477" s="24">
        <v>165.72089</v>
      </c>
      <c r="S477" s="13">
        <v>1.6666666599999999E-4</v>
      </c>
      <c r="T477" s="13">
        <f t="shared" si="18"/>
        <v>6.8914008943757592E-4</v>
      </c>
      <c r="U477" s="63">
        <f>+R477/'סכום נכסי הקרן'!$C$42</f>
        <v>2.6147186270936363E-4</v>
      </c>
    </row>
    <row r="478" spans="2:21" ht="13.5" thickBot="1" x14ac:dyDescent="0.25">
      <c r="B478" s="59" t="s">
        <v>1215</v>
      </c>
      <c r="C478" s="14" t="s">
        <v>1216</v>
      </c>
      <c r="D478" s="14" t="s">
        <v>200</v>
      </c>
      <c r="E478" s="14" t="s">
        <v>1047</v>
      </c>
      <c r="F478" s="55" t="s">
        <v>2460</v>
      </c>
      <c r="G478" s="14" t="s">
        <v>1110</v>
      </c>
      <c r="H478" s="14" t="s">
        <v>1200</v>
      </c>
      <c r="I478" s="14" t="s">
        <v>196</v>
      </c>
      <c r="J478" s="55" t="s">
        <v>2460</v>
      </c>
      <c r="K478" s="24">
        <v>1.06</v>
      </c>
      <c r="L478" s="14" t="s">
        <v>51</v>
      </c>
      <c r="M478" s="13">
        <v>0.02</v>
      </c>
      <c r="N478" s="13">
        <v>7.5670000000000001E-2</v>
      </c>
      <c r="O478" s="24">
        <v>466000</v>
      </c>
      <c r="P478" s="26">
        <v>95.201999999999998</v>
      </c>
      <c r="Q478" s="24">
        <v>0</v>
      </c>
      <c r="R478" s="24">
        <v>1779.7115200000001</v>
      </c>
      <c r="S478" s="13">
        <v>1.553333333E-3</v>
      </c>
      <c r="T478" s="13">
        <f t="shared" si="18"/>
        <v>7.4008204763194559E-3</v>
      </c>
      <c r="U478" s="63">
        <f>+R478/'סכום נכסי הקרן'!$C$42</f>
        <v>2.808001370374688E-3</v>
      </c>
    </row>
    <row r="479" spans="2:21" ht="13.5" thickBot="1" x14ac:dyDescent="0.25">
      <c r="B479" s="59" t="s">
        <v>1217</v>
      </c>
      <c r="C479" s="14" t="s">
        <v>1218</v>
      </c>
      <c r="D479" s="14" t="s">
        <v>200</v>
      </c>
      <c r="E479" s="14" t="s">
        <v>1047</v>
      </c>
      <c r="F479" s="55" t="s">
        <v>2460</v>
      </c>
      <c r="G479" s="14" t="s">
        <v>1048</v>
      </c>
      <c r="H479" s="14" t="s">
        <v>1200</v>
      </c>
      <c r="I479" s="14" t="s">
        <v>196</v>
      </c>
      <c r="J479" s="55" t="s">
        <v>2460</v>
      </c>
      <c r="K479" s="24">
        <v>3.9430000000000001</v>
      </c>
      <c r="L479" s="14" t="s">
        <v>50</v>
      </c>
      <c r="M479" s="13">
        <v>7.6249999999999998E-2</v>
      </c>
      <c r="N479" s="13">
        <v>7.6789999999999997E-2</v>
      </c>
      <c r="O479" s="24">
        <v>50000</v>
      </c>
      <c r="P479" s="26">
        <v>99.740099999999998</v>
      </c>
      <c r="Q479" s="24">
        <v>0</v>
      </c>
      <c r="R479" s="24">
        <v>180.87867</v>
      </c>
      <c r="S479" s="13">
        <v>1E-4</v>
      </c>
      <c r="T479" s="13">
        <f t="shared" si="18"/>
        <v>7.5217278172443904E-4</v>
      </c>
      <c r="U479" s="63">
        <f>+R479/'סכום נכסי הקרן'!$C$42</f>
        <v>2.8538757406680772E-4</v>
      </c>
    </row>
    <row r="480" spans="2:21" ht="13.5" thickBot="1" x14ac:dyDescent="0.25">
      <c r="B480" s="59" t="s">
        <v>1219</v>
      </c>
      <c r="C480" s="14" t="s">
        <v>1220</v>
      </c>
      <c r="D480" s="14" t="s">
        <v>200</v>
      </c>
      <c r="E480" s="14" t="s">
        <v>1047</v>
      </c>
      <c r="F480" s="55" t="s">
        <v>2460</v>
      </c>
      <c r="G480" s="14" t="s">
        <v>1048</v>
      </c>
      <c r="H480" s="14" t="s">
        <v>1068</v>
      </c>
      <c r="I480" s="14" t="s">
        <v>202</v>
      </c>
      <c r="J480" s="55" t="s">
        <v>2460</v>
      </c>
      <c r="K480" s="24">
        <v>3.944</v>
      </c>
      <c r="L480" s="14" t="s">
        <v>52</v>
      </c>
      <c r="M480" s="13">
        <v>8.5000000000000006E-2</v>
      </c>
      <c r="N480" s="13">
        <v>8.4709999999999994E-2</v>
      </c>
      <c r="O480" s="24">
        <v>16000</v>
      </c>
      <c r="P480" s="26">
        <v>101.3475</v>
      </c>
      <c r="Q480" s="24">
        <v>0</v>
      </c>
      <c r="R480" s="24">
        <v>74.930670000000006</v>
      </c>
      <c r="S480" s="13">
        <v>2.1333333333333301E-5</v>
      </c>
      <c r="T480" s="13">
        <f t="shared" si="18"/>
        <v>3.1159456496653796E-4</v>
      </c>
      <c r="U480" s="63">
        <f>+R480/'סכום נכסי הקרן'!$C$42</f>
        <v>1.1822445473808785E-4</v>
      </c>
    </row>
    <row r="481" spans="2:21" ht="13.5" thickBot="1" x14ac:dyDescent="0.25">
      <c r="B481" s="59" t="s">
        <v>1221</v>
      </c>
      <c r="C481" s="14" t="s">
        <v>1222</v>
      </c>
      <c r="D481" s="14" t="s">
        <v>200</v>
      </c>
      <c r="E481" s="14" t="s">
        <v>1047</v>
      </c>
      <c r="F481" s="55" t="s">
        <v>2460</v>
      </c>
      <c r="G481" s="14" t="s">
        <v>1110</v>
      </c>
      <c r="H481" s="14" t="s">
        <v>1223</v>
      </c>
      <c r="I481" s="14" t="s">
        <v>196</v>
      </c>
      <c r="J481" s="55" t="s">
        <v>2460</v>
      </c>
      <c r="K481" s="24">
        <v>3.496</v>
      </c>
      <c r="L481" s="14" t="s">
        <v>51</v>
      </c>
      <c r="M481" s="13">
        <v>2.6249999999999999E-2</v>
      </c>
      <c r="N481" s="13">
        <v>0.10044</v>
      </c>
      <c r="O481" s="24">
        <v>200000</v>
      </c>
      <c r="P481" s="26">
        <v>78.943700000000007</v>
      </c>
      <c r="Q481" s="24">
        <v>0</v>
      </c>
      <c r="R481" s="24">
        <v>633.38108999999997</v>
      </c>
      <c r="S481" s="13">
        <v>6.6666666600000005E-4</v>
      </c>
      <c r="T481" s="13">
        <f t="shared" si="18"/>
        <v>2.6338761577413038E-3</v>
      </c>
      <c r="U481" s="63">
        <f>+R481/'סכום נכסי הקרן'!$C$42</f>
        <v>9.9933890897633431E-4</v>
      </c>
    </row>
    <row r="482" spans="2:21" ht="13.5" thickBot="1" x14ac:dyDescent="0.25">
      <c r="B482" s="59" t="s">
        <v>1224</v>
      </c>
      <c r="C482" s="14" t="s">
        <v>1225</v>
      </c>
      <c r="D482" s="14" t="s">
        <v>200</v>
      </c>
      <c r="E482" s="14" t="s">
        <v>1047</v>
      </c>
      <c r="F482" s="55" t="s">
        <v>2460</v>
      </c>
      <c r="G482" s="14" t="s">
        <v>1110</v>
      </c>
      <c r="H482" s="14" t="s">
        <v>1223</v>
      </c>
      <c r="I482" s="14" t="s">
        <v>196</v>
      </c>
      <c r="J482" s="55" t="s">
        <v>2460</v>
      </c>
      <c r="K482" s="24">
        <v>1.6459999999999999</v>
      </c>
      <c r="L482" s="14" t="s">
        <v>51</v>
      </c>
      <c r="M482" s="13">
        <v>0.03</v>
      </c>
      <c r="N482" s="13">
        <v>9.8790000000000003E-2</v>
      </c>
      <c r="O482" s="24">
        <v>87000</v>
      </c>
      <c r="P482" s="26">
        <v>92.901799999999994</v>
      </c>
      <c r="Q482" s="24">
        <v>0</v>
      </c>
      <c r="R482" s="24">
        <v>324.23583000000002</v>
      </c>
      <c r="S482" s="13">
        <v>1.74E-4</v>
      </c>
      <c r="T482" s="13">
        <f t="shared" si="18"/>
        <v>1.3483146806963604E-3</v>
      </c>
      <c r="U482" s="63">
        <f>+R482/'סכום נכסי הקרן'!$C$42</f>
        <v>5.1157428871650751E-4</v>
      </c>
    </row>
    <row r="483" spans="2:21" ht="13.5" thickBot="1" x14ac:dyDescent="0.25">
      <c r="B483" s="59" t="s">
        <v>1226</v>
      </c>
      <c r="C483" s="14" t="s">
        <v>1227</v>
      </c>
      <c r="D483" s="14" t="s">
        <v>205</v>
      </c>
      <c r="E483" s="14" t="s">
        <v>1047</v>
      </c>
      <c r="F483" s="55" t="s">
        <v>2460</v>
      </c>
      <c r="G483" s="14" t="s">
        <v>1067</v>
      </c>
      <c r="H483" s="14" t="s">
        <v>1228</v>
      </c>
      <c r="I483" s="14" t="s">
        <v>202</v>
      </c>
      <c r="J483" s="55" t="s">
        <v>2460</v>
      </c>
      <c r="K483" s="24">
        <v>2.9929999999999999</v>
      </c>
      <c r="L483" s="14" t="s">
        <v>50</v>
      </c>
      <c r="M483" s="13">
        <v>6.5000000000000002E-2</v>
      </c>
      <c r="N483" s="13">
        <v>9.7059999999999994E-2</v>
      </c>
      <c r="O483" s="24">
        <v>783000</v>
      </c>
      <c r="P483" s="26">
        <v>92.1905</v>
      </c>
      <c r="Q483" s="24">
        <v>0</v>
      </c>
      <c r="R483" s="24">
        <v>2618.1558100000002</v>
      </c>
      <c r="S483" s="13">
        <v>1.74E-3</v>
      </c>
      <c r="T483" s="13">
        <f t="shared" si="18"/>
        <v>1.0887439290634446E-2</v>
      </c>
      <c r="U483" s="63">
        <f>+R483/'סכום נכסי הקרן'!$C$42</f>
        <v>4.130885831617504E-3</v>
      </c>
    </row>
    <row r="484" spans="2:21" ht="13.5" thickBot="1" x14ac:dyDescent="0.25">
      <c r="B484" s="59" t="s">
        <v>1229</v>
      </c>
      <c r="C484" s="14" t="s">
        <v>1230</v>
      </c>
      <c r="D484" s="14" t="s">
        <v>200</v>
      </c>
      <c r="E484" s="14" t="s">
        <v>1047</v>
      </c>
      <c r="F484" s="55" t="s">
        <v>2460</v>
      </c>
      <c r="G484" s="14" t="s">
        <v>1067</v>
      </c>
      <c r="H484" s="14" t="s">
        <v>1228</v>
      </c>
      <c r="I484" s="14" t="s">
        <v>202</v>
      </c>
      <c r="J484" s="55" t="s">
        <v>2460</v>
      </c>
      <c r="K484" s="24">
        <v>1.6830000000000001</v>
      </c>
      <c r="L484" s="14" t="s">
        <v>50</v>
      </c>
      <c r="M484" s="13">
        <v>8.2500000000000004E-2</v>
      </c>
      <c r="N484" s="13">
        <v>7.5609999999999997E-2</v>
      </c>
      <c r="O484" s="24">
        <v>219564.76</v>
      </c>
      <c r="P484" s="26">
        <v>102.43429999999999</v>
      </c>
      <c r="Q484" s="24">
        <v>0</v>
      </c>
      <c r="R484" s="24">
        <v>815.74721</v>
      </c>
      <c r="S484" s="13">
        <v>6.7558387599999997E-4</v>
      </c>
      <c r="T484" s="13">
        <f t="shared" si="18"/>
        <v>3.3922344084554037E-3</v>
      </c>
      <c r="U484" s="63">
        <f>+R484/'סכום נכסי הקרן'!$C$42</f>
        <v>1.2870733586976659E-3</v>
      </c>
    </row>
    <row r="485" spans="2:21" x14ac:dyDescent="0.2">
      <c r="B485" s="73" t="s">
        <v>1231</v>
      </c>
      <c r="C485" s="74" t="s">
        <v>1232</v>
      </c>
      <c r="D485" s="74" t="s">
        <v>200</v>
      </c>
      <c r="E485" s="74" t="s">
        <v>1047</v>
      </c>
      <c r="F485" s="70" t="s">
        <v>2460</v>
      </c>
      <c r="G485" s="74" t="s">
        <v>1067</v>
      </c>
      <c r="H485" s="74" t="s">
        <v>1233</v>
      </c>
      <c r="I485" s="74" t="s">
        <v>196</v>
      </c>
      <c r="J485" s="70" t="s">
        <v>2460</v>
      </c>
      <c r="K485" s="75">
        <v>2.226</v>
      </c>
      <c r="L485" s="74" t="s">
        <v>50</v>
      </c>
      <c r="M485" s="76">
        <v>0.09</v>
      </c>
      <c r="N485" s="76">
        <v>9.5560000000000006E-2</v>
      </c>
      <c r="O485" s="75">
        <v>925993</v>
      </c>
      <c r="P485" s="81">
        <v>102.96899999999999</v>
      </c>
      <c r="Q485" s="75">
        <v>0</v>
      </c>
      <c r="R485" s="75">
        <v>3458.2927500000001</v>
      </c>
      <c r="S485" s="76">
        <v>1.4815888000000001E-3</v>
      </c>
      <c r="T485" s="76">
        <f t="shared" si="18"/>
        <v>1.4381096885470023E-2</v>
      </c>
      <c r="U485" s="77">
        <f>+R485/'סכום נכסי הקרן'!$C$42</f>
        <v>5.4564409299080385E-3</v>
      </c>
    </row>
    <row r="486" spans="2:21" ht="12.75" hidden="1" customHeight="1" x14ac:dyDescent="0.2"/>
    <row r="487" spans="2:21" ht="12.75" hidden="1" customHeight="1" x14ac:dyDescent="0.2"/>
    <row r="488" spans="2:21" ht="12.75" hidden="1" customHeight="1" x14ac:dyDescent="0.2"/>
    <row r="489" spans="2:21" ht="12.75" hidden="1" customHeight="1" x14ac:dyDescent="0.2"/>
    <row r="490" spans="2:21" ht="12.75" hidden="1" customHeight="1" x14ac:dyDescent="0.2"/>
    <row r="491" spans="2:21" ht="12.75" hidden="1" customHeight="1" x14ac:dyDescent="0.2"/>
    <row r="492" spans="2:21" ht="12.75" hidden="1" customHeight="1" x14ac:dyDescent="0.2"/>
    <row r="493" spans="2:21" ht="12.75" hidden="1" customHeight="1" x14ac:dyDescent="0.2"/>
    <row r="494" spans="2:21" ht="12.75" hidden="1" customHeight="1" x14ac:dyDescent="0.2"/>
    <row r="495" spans="2:21" ht="12.75" hidden="1" customHeight="1" x14ac:dyDescent="0.2"/>
    <row r="496" spans="2:21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10000"/>
  <sheetViews>
    <sheetView rightToLeft="1" topLeftCell="K1" workbookViewId="0">
      <selection activeCell="P1" sqref="P1:XFD1048576"/>
    </sheetView>
  </sheetViews>
  <sheetFormatPr defaultColWidth="0" defaultRowHeight="12.75" customHeight="1" zeroHeight="1" x14ac:dyDescent="0.2"/>
  <cols>
    <col min="1" max="1" width="9.140625" customWidth="1"/>
    <col min="2" max="2" width="40.28515625" bestFit="1" customWidth="1"/>
    <col min="3" max="3" width="41.5703125" bestFit="1" customWidth="1"/>
    <col min="4" max="4" width="15" bestFit="1" customWidth="1"/>
    <col min="5" max="5" width="13.7109375" bestFit="1" customWidth="1"/>
    <col min="6" max="6" width="16.28515625" bestFit="1" customWidth="1"/>
    <col min="7" max="7" width="44.140625" bestFit="1" customWidth="1"/>
    <col min="8" max="8" width="15" bestFit="1" customWidth="1"/>
    <col min="9" max="10" width="12.42578125" bestFit="1" customWidth="1"/>
    <col min="11" max="11" width="22.5703125" bestFit="1" customWidth="1"/>
    <col min="12" max="12" width="13.7109375" bestFit="1" customWidth="1"/>
    <col min="13" max="13" width="29" bestFit="1" customWidth="1"/>
    <col min="14" max="14" width="34" bestFit="1" customWidth="1"/>
    <col min="15" max="15" width="30.140625" bestFit="1" customWidth="1"/>
    <col min="53" max="16384" width="9.140625" hidden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12957</v>
      </c>
    </row>
    <row r="5" spans="2:15" ht="12.75" customHeight="1" x14ac:dyDescent="0.2"/>
    <row r="6" spans="2:15" ht="12.75" customHeight="1" thickBot="1" x14ac:dyDescent="0.25">
      <c r="B6" s="64" t="s">
        <v>1234</v>
      </c>
      <c r="C6" s="66" t="s">
        <v>2460</v>
      </c>
      <c r="D6" s="66" t="s">
        <v>2461</v>
      </c>
      <c r="E6" s="66" t="s">
        <v>2462</v>
      </c>
      <c r="F6" s="66" t="s">
        <v>2463</v>
      </c>
      <c r="G6" s="66" t="s">
        <v>2464</v>
      </c>
      <c r="H6" s="66" t="s">
        <v>2465</v>
      </c>
      <c r="I6" s="66" t="s">
        <v>2466</v>
      </c>
      <c r="J6" s="66" t="s">
        <v>2467</v>
      </c>
      <c r="K6" s="66" t="s">
        <v>2468</v>
      </c>
      <c r="L6" s="66" t="s">
        <v>2469</v>
      </c>
      <c r="M6" s="66" t="s">
        <v>2470</v>
      </c>
      <c r="N6" s="66" t="s">
        <v>2471</v>
      </c>
      <c r="O6" s="66" t="s">
        <v>2472</v>
      </c>
    </row>
    <row r="7" spans="2:15" ht="12.75" customHeight="1" thickBot="1" x14ac:dyDescent="0.25">
      <c r="B7" s="72" t="s">
        <v>1235</v>
      </c>
      <c r="C7" s="78" t="s">
        <v>2460</v>
      </c>
      <c r="D7" s="78" t="s">
        <v>2460</v>
      </c>
      <c r="E7" s="78" t="s">
        <v>2460</v>
      </c>
      <c r="F7" s="78" t="s">
        <v>2460</v>
      </c>
      <c r="G7" s="78" t="s">
        <v>2460</v>
      </c>
      <c r="H7" s="78" t="s">
        <v>2460</v>
      </c>
      <c r="I7" s="78" t="s">
        <v>2460</v>
      </c>
      <c r="J7" s="78" t="s">
        <v>2460</v>
      </c>
      <c r="K7" s="78" t="s">
        <v>2460</v>
      </c>
      <c r="L7" s="78" t="s">
        <v>2460</v>
      </c>
      <c r="M7" s="78" t="s">
        <v>2460</v>
      </c>
      <c r="N7" s="78" t="s">
        <v>2460</v>
      </c>
      <c r="O7" s="78" t="s">
        <v>2460</v>
      </c>
    </row>
    <row r="8" spans="2:15" ht="12.75" customHeight="1" x14ac:dyDescent="0.2">
      <c r="B8" s="57" t="s">
        <v>71</v>
      </c>
      <c r="C8" s="4" t="s">
        <v>72</v>
      </c>
      <c r="D8" s="4" t="s">
        <v>136</v>
      </c>
      <c r="E8" s="4" t="s">
        <v>215</v>
      </c>
      <c r="F8" s="4" t="s">
        <v>73</v>
      </c>
      <c r="G8" s="4" t="s">
        <v>216</v>
      </c>
      <c r="H8" s="4" t="s">
        <v>76</v>
      </c>
      <c r="I8" s="4" t="s">
        <v>139</v>
      </c>
      <c r="J8" s="4" t="s">
        <v>140</v>
      </c>
      <c r="K8" s="4" t="s">
        <v>1236</v>
      </c>
      <c r="L8" s="4" t="s">
        <v>79</v>
      </c>
      <c r="M8" s="4" t="s">
        <v>142</v>
      </c>
      <c r="N8" s="4" t="s">
        <v>80</v>
      </c>
      <c r="O8" s="60" t="s">
        <v>218</v>
      </c>
    </row>
    <row r="9" spans="2:15" ht="12.75" customHeight="1" x14ac:dyDescent="0.2">
      <c r="B9" s="68" t="s">
        <v>2460</v>
      </c>
      <c r="C9" s="54" t="s">
        <v>2460</v>
      </c>
      <c r="D9" s="54" t="s">
        <v>2460</v>
      </c>
      <c r="E9" s="54" t="s">
        <v>2460</v>
      </c>
      <c r="F9" s="54" t="s">
        <v>2460</v>
      </c>
      <c r="G9" s="54" t="s">
        <v>2460</v>
      </c>
      <c r="H9" s="54" t="s">
        <v>2460</v>
      </c>
      <c r="I9" s="6" t="s">
        <v>146</v>
      </c>
      <c r="J9" s="6" t="s">
        <v>147</v>
      </c>
      <c r="K9" s="6" t="s">
        <v>11</v>
      </c>
      <c r="L9" s="6" t="s">
        <v>11</v>
      </c>
      <c r="M9" s="6" t="s">
        <v>12</v>
      </c>
      <c r="N9" s="6" t="s">
        <v>12</v>
      </c>
      <c r="O9" s="61" t="s">
        <v>12</v>
      </c>
    </row>
    <row r="10" spans="2:15" ht="12.75" customHeight="1" x14ac:dyDescent="0.2">
      <c r="B10" s="68" t="s">
        <v>2460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1" t="s">
        <v>150</v>
      </c>
    </row>
    <row r="11" spans="2:15" ht="12.75" customHeight="1" x14ac:dyDescent="0.2">
      <c r="B11" s="58" t="s">
        <v>1237</v>
      </c>
      <c r="C11" s="55" t="s">
        <v>2460</v>
      </c>
      <c r="D11" s="55" t="s">
        <v>2460</v>
      </c>
      <c r="E11" s="55" t="s">
        <v>2460</v>
      </c>
      <c r="F11" s="55" t="s">
        <v>2460</v>
      </c>
      <c r="G11" s="55" t="s">
        <v>2460</v>
      </c>
      <c r="H11" s="55" t="s">
        <v>2460</v>
      </c>
      <c r="I11" s="55" t="s">
        <v>2460</v>
      </c>
      <c r="J11" s="55" t="s">
        <v>2460</v>
      </c>
      <c r="K11" s="55" t="s">
        <v>2460</v>
      </c>
      <c r="L11" s="23">
        <v>50935.128219999999</v>
      </c>
      <c r="M11" s="55" t="s">
        <v>2460</v>
      </c>
      <c r="N11" s="20">
        <v>1</v>
      </c>
      <c r="O11" s="62">
        <v>8.035342828E-2</v>
      </c>
    </row>
    <row r="12" spans="2:15" ht="12.75" customHeight="1" x14ac:dyDescent="0.2">
      <c r="B12" s="58" t="s">
        <v>1238</v>
      </c>
      <c r="C12" s="55" t="s">
        <v>2460</v>
      </c>
      <c r="D12" s="55" t="s">
        <v>2460</v>
      </c>
      <c r="E12" s="55" t="s">
        <v>2460</v>
      </c>
      <c r="F12" s="55" t="s">
        <v>2460</v>
      </c>
      <c r="G12" s="55" t="s">
        <v>2460</v>
      </c>
      <c r="H12" s="55" t="s">
        <v>2460</v>
      </c>
      <c r="I12" s="55" t="s">
        <v>2460</v>
      </c>
      <c r="J12" s="55" t="s">
        <v>2460</v>
      </c>
      <c r="K12" s="55" t="s">
        <v>2460</v>
      </c>
      <c r="L12" s="23">
        <v>45806.374109999997</v>
      </c>
      <c r="M12" s="55" t="s">
        <v>2460</v>
      </c>
      <c r="N12" s="20">
        <v>0.89930811427699997</v>
      </c>
      <c r="O12" s="62">
        <v>7.2262490062000001E-2</v>
      </c>
    </row>
    <row r="13" spans="2:15" ht="12.75" customHeight="1" x14ac:dyDescent="0.2">
      <c r="B13" s="58" t="s">
        <v>1239</v>
      </c>
      <c r="C13" s="55" t="s">
        <v>2460</v>
      </c>
      <c r="D13" s="55" t="s">
        <v>2460</v>
      </c>
      <c r="E13" s="55" t="s">
        <v>2460</v>
      </c>
      <c r="F13" s="55" t="s">
        <v>2460</v>
      </c>
      <c r="G13" s="55" t="s">
        <v>2460</v>
      </c>
      <c r="H13" s="55" t="s">
        <v>2460</v>
      </c>
      <c r="I13" s="55" t="s">
        <v>2460</v>
      </c>
      <c r="J13" s="55" t="s">
        <v>2460</v>
      </c>
      <c r="K13" s="55" t="s">
        <v>2460</v>
      </c>
      <c r="L13" s="23">
        <v>25783.074860000001</v>
      </c>
      <c r="M13" s="55" t="s">
        <v>2460</v>
      </c>
      <c r="N13" s="20">
        <v>0.50619436449900002</v>
      </c>
      <c r="O13" s="62">
        <v>4.0674452563000001E-2</v>
      </c>
    </row>
    <row r="14" spans="2:15" ht="12.75" customHeight="1" x14ac:dyDescent="0.2">
      <c r="B14" s="59" t="s">
        <v>1240</v>
      </c>
      <c r="C14" s="14" t="s">
        <v>1241</v>
      </c>
      <c r="D14" s="14" t="s">
        <v>160</v>
      </c>
      <c r="E14" s="14" t="s">
        <v>227</v>
      </c>
      <c r="F14" s="22">
        <v>1682</v>
      </c>
      <c r="G14" s="14" t="s">
        <v>300</v>
      </c>
      <c r="H14" s="14" t="s">
        <v>49</v>
      </c>
      <c r="I14" s="24">
        <v>10572</v>
      </c>
      <c r="J14" s="27">
        <v>2400</v>
      </c>
      <c r="K14" s="24">
        <v>0</v>
      </c>
      <c r="L14" s="24">
        <v>253.72800000000001</v>
      </c>
      <c r="M14" s="13">
        <v>4.7104372957988997E-5</v>
      </c>
      <c r="N14" s="13">
        <v>4.9813951359999999E-3</v>
      </c>
      <c r="O14" s="63">
        <v>4.0027217600000002E-4</v>
      </c>
    </row>
    <row r="15" spans="2:15" ht="12.75" customHeight="1" x14ac:dyDescent="0.2">
      <c r="B15" s="59" t="s">
        <v>1242</v>
      </c>
      <c r="C15" s="14" t="s">
        <v>1243</v>
      </c>
      <c r="D15" s="14" t="s">
        <v>160</v>
      </c>
      <c r="E15" s="14" t="s">
        <v>227</v>
      </c>
      <c r="F15" s="22">
        <v>720</v>
      </c>
      <c r="G15" s="14" t="s">
        <v>635</v>
      </c>
      <c r="H15" s="14" t="s">
        <v>49</v>
      </c>
      <c r="I15" s="24">
        <v>2360</v>
      </c>
      <c r="J15" s="27">
        <v>7120</v>
      </c>
      <c r="K15" s="24">
        <v>0</v>
      </c>
      <c r="L15" s="24">
        <v>168.03200000000001</v>
      </c>
      <c r="M15" s="13">
        <v>2.00240655328611E-5</v>
      </c>
      <c r="N15" s="13">
        <v>3.2989413370000001E-3</v>
      </c>
      <c r="O15" s="63">
        <v>2.6508124600000001E-4</v>
      </c>
    </row>
    <row r="16" spans="2:15" ht="12.75" customHeight="1" x14ac:dyDescent="0.2">
      <c r="B16" s="59" t="s">
        <v>1244</v>
      </c>
      <c r="C16" s="14" t="s">
        <v>1245</v>
      </c>
      <c r="D16" s="14" t="s">
        <v>160</v>
      </c>
      <c r="E16" s="14" t="s">
        <v>227</v>
      </c>
      <c r="F16" s="22">
        <v>1581</v>
      </c>
      <c r="G16" s="14" t="s">
        <v>635</v>
      </c>
      <c r="H16" s="14" t="s">
        <v>49</v>
      </c>
      <c r="I16" s="24">
        <v>34400</v>
      </c>
      <c r="J16" s="27">
        <v>1336</v>
      </c>
      <c r="K16" s="24">
        <v>0</v>
      </c>
      <c r="L16" s="24">
        <v>459.584</v>
      </c>
      <c r="M16" s="13">
        <v>6.2786366977116004E-5</v>
      </c>
      <c r="N16" s="13">
        <v>9.0229281059999999E-3</v>
      </c>
      <c r="O16" s="63">
        <v>7.2502320600000003E-4</v>
      </c>
    </row>
    <row r="17" spans="2:15" ht="12.75" customHeight="1" x14ac:dyDescent="0.2">
      <c r="B17" s="59" t="s">
        <v>1246</v>
      </c>
      <c r="C17" s="14" t="s">
        <v>1247</v>
      </c>
      <c r="D17" s="14" t="s">
        <v>160</v>
      </c>
      <c r="E17" s="14" t="s">
        <v>227</v>
      </c>
      <c r="F17" s="22">
        <v>767</v>
      </c>
      <c r="G17" s="14" t="s">
        <v>361</v>
      </c>
      <c r="H17" s="14" t="s">
        <v>49</v>
      </c>
      <c r="I17" s="24">
        <v>29775</v>
      </c>
      <c r="J17" s="27">
        <v>3807</v>
      </c>
      <c r="K17" s="24">
        <v>0</v>
      </c>
      <c r="L17" s="24">
        <v>1133.5342499999999</v>
      </c>
      <c r="M17" s="13">
        <v>1.17643895E-4</v>
      </c>
      <c r="N17" s="13">
        <v>2.2254469353E-2</v>
      </c>
      <c r="O17" s="63">
        <v>1.788222907E-3</v>
      </c>
    </row>
    <row r="18" spans="2:15" ht="12.75" customHeight="1" x14ac:dyDescent="0.2">
      <c r="B18" s="59" t="s">
        <v>1248</v>
      </c>
      <c r="C18" s="14" t="s">
        <v>1249</v>
      </c>
      <c r="D18" s="14" t="s">
        <v>160</v>
      </c>
      <c r="E18" s="14" t="s">
        <v>227</v>
      </c>
      <c r="F18" s="22">
        <v>585</v>
      </c>
      <c r="G18" s="14" t="s">
        <v>361</v>
      </c>
      <c r="H18" s="14" t="s">
        <v>49</v>
      </c>
      <c r="I18" s="24">
        <v>29000</v>
      </c>
      <c r="J18" s="27">
        <v>2893</v>
      </c>
      <c r="K18" s="24">
        <v>0</v>
      </c>
      <c r="L18" s="24">
        <v>838.97</v>
      </c>
      <c r="M18" s="13">
        <v>1.3894310300000001E-4</v>
      </c>
      <c r="N18" s="13">
        <v>1.6471343634000001E-2</v>
      </c>
      <c r="O18" s="63">
        <v>1.323528929E-3</v>
      </c>
    </row>
    <row r="19" spans="2:15" ht="12.75" customHeight="1" x14ac:dyDescent="0.2">
      <c r="B19" s="59" t="s">
        <v>1250</v>
      </c>
      <c r="C19" s="14" t="s">
        <v>1251</v>
      </c>
      <c r="D19" s="14" t="s">
        <v>160</v>
      </c>
      <c r="E19" s="14" t="s">
        <v>227</v>
      </c>
      <c r="F19" s="22">
        <v>1040</v>
      </c>
      <c r="G19" s="14" t="s">
        <v>691</v>
      </c>
      <c r="H19" s="14" t="s">
        <v>49</v>
      </c>
      <c r="I19" s="24">
        <v>900</v>
      </c>
      <c r="J19" s="27">
        <v>77500</v>
      </c>
      <c r="K19" s="24">
        <v>1.63215</v>
      </c>
      <c r="L19" s="24">
        <v>699.13215000000002</v>
      </c>
      <c r="M19" s="13">
        <v>2.0245715500457199E-5</v>
      </c>
      <c r="N19" s="13">
        <v>1.3725932856E-2</v>
      </c>
      <c r="O19" s="63">
        <v>1.102925761E-3</v>
      </c>
    </row>
    <row r="20" spans="2:15" ht="12.75" customHeight="1" x14ac:dyDescent="0.2">
      <c r="B20" s="59" t="s">
        <v>1252</v>
      </c>
      <c r="C20" s="14" t="s">
        <v>1253</v>
      </c>
      <c r="D20" s="14" t="s">
        <v>160</v>
      </c>
      <c r="E20" s="14" t="s">
        <v>227</v>
      </c>
      <c r="F20" s="22">
        <v>1068</v>
      </c>
      <c r="G20" s="14" t="s">
        <v>495</v>
      </c>
      <c r="H20" s="14" t="s">
        <v>49</v>
      </c>
      <c r="I20" s="24">
        <v>19200</v>
      </c>
      <c r="J20" s="27">
        <v>1027</v>
      </c>
      <c r="K20" s="24">
        <v>0</v>
      </c>
      <c r="L20" s="24">
        <v>197.184</v>
      </c>
      <c r="M20" s="13">
        <v>3.5104777512840503E-5</v>
      </c>
      <c r="N20" s="13">
        <v>3.8712771889999999E-3</v>
      </c>
      <c r="O20" s="63">
        <v>3.1107039299999999E-4</v>
      </c>
    </row>
    <row r="21" spans="2:15" ht="12.75" customHeight="1" x14ac:dyDescent="0.2">
      <c r="B21" s="59" t="s">
        <v>1252</v>
      </c>
      <c r="C21" s="14" t="s">
        <v>1254</v>
      </c>
      <c r="D21" s="14" t="s">
        <v>160</v>
      </c>
      <c r="E21" s="14" t="s">
        <v>227</v>
      </c>
      <c r="F21" s="22">
        <v>1068</v>
      </c>
      <c r="G21" s="14" t="s">
        <v>495</v>
      </c>
      <c r="H21" s="14" t="s">
        <v>49</v>
      </c>
      <c r="I21" s="24">
        <v>40000</v>
      </c>
      <c r="J21" s="26">
        <v>1011.287</v>
      </c>
      <c r="K21" s="24">
        <v>0</v>
      </c>
      <c r="L21" s="24">
        <v>404.51479999999998</v>
      </c>
      <c r="M21" s="13">
        <v>7.3134953151751097E-5</v>
      </c>
      <c r="N21" s="13">
        <v>7.9417646349999992E-3</v>
      </c>
      <c r="O21" s="63">
        <v>6.38148015E-4</v>
      </c>
    </row>
    <row r="22" spans="2:15" ht="12.75" customHeight="1" x14ac:dyDescent="0.2">
      <c r="B22" s="59" t="s">
        <v>1255</v>
      </c>
      <c r="C22" s="14" t="s">
        <v>1256</v>
      </c>
      <c r="D22" s="14" t="s">
        <v>160</v>
      </c>
      <c r="E22" s="14" t="s">
        <v>227</v>
      </c>
      <c r="F22" s="22">
        <v>662</v>
      </c>
      <c r="G22" s="14" t="s">
        <v>244</v>
      </c>
      <c r="H22" s="14" t="s">
        <v>49</v>
      </c>
      <c r="I22" s="24">
        <v>133920</v>
      </c>
      <c r="J22" s="27">
        <v>3290</v>
      </c>
      <c r="K22" s="24">
        <v>0</v>
      </c>
      <c r="L22" s="24">
        <v>4405.9679999999998</v>
      </c>
      <c r="M22" s="13">
        <v>1.00144532E-4</v>
      </c>
      <c r="N22" s="13">
        <v>8.6501559020999999E-2</v>
      </c>
      <c r="O22" s="63">
        <v>6.9506968189999999E-3</v>
      </c>
    </row>
    <row r="23" spans="2:15" ht="12.75" customHeight="1" x14ac:dyDescent="0.2">
      <c r="B23" s="59" t="s">
        <v>1257</v>
      </c>
      <c r="C23" s="14" t="s">
        <v>1258</v>
      </c>
      <c r="D23" s="14" t="s">
        <v>160</v>
      </c>
      <c r="E23" s="14" t="s">
        <v>227</v>
      </c>
      <c r="F23" s="22">
        <v>691</v>
      </c>
      <c r="G23" s="14" t="s">
        <v>244</v>
      </c>
      <c r="H23" s="14" t="s">
        <v>49</v>
      </c>
      <c r="I23" s="24">
        <v>100145</v>
      </c>
      <c r="J23" s="27">
        <v>1835</v>
      </c>
      <c r="K23" s="24">
        <v>0</v>
      </c>
      <c r="L23" s="24">
        <v>1837.66075</v>
      </c>
      <c r="M23" s="13">
        <v>8.0957223726816903E-5</v>
      </c>
      <c r="N23" s="13">
        <v>3.6078455364999998E-2</v>
      </c>
      <c r="O23" s="63">
        <v>2.8990275750000001E-3</v>
      </c>
    </row>
    <row r="24" spans="2:15" ht="12.75" customHeight="1" x14ac:dyDescent="0.2">
      <c r="B24" s="59" t="s">
        <v>1259</v>
      </c>
      <c r="C24" s="14" t="s">
        <v>1260</v>
      </c>
      <c r="D24" s="14" t="s">
        <v>160</v>
      </c>
      <c r="E24" s="14" t="s">
        <v>227</v>
      </c>
      <c r="F24" s="22">
        <v>593</v>
      </c>
      <c r="G24" s="14" t="s">
        <v>244</v>
      </c>
      <c r="H24" s="14" t="s">
        <v>49</v>
      </c>
      <c r="I24" s="24">
        <v>5860</v>
      </c>
      <c r="J24" s="27">
        <v>14990</v>
      </c>
      <c r="K24" s="24">
        <v>0</v>
      </c>
      <c r="L24" s="24">
        <v>878.41399999999999</v>
      </c>
      <c r="M24" s="13">
        <v>5.8407232768969299E-5</v>
      </c>
      <c r="N24" s="13">
        <v>1.7245740429000001E-2</v>
      </c>
      <c r="O24" s="63">
        <v>1.3857543659999999E-3</v>
      </c>
    </row>
    <row r="25" spans="2:15" ht="12.75" customHeight="1" x14ac:dyDescent="0.2">
      <c r="B25" s="59" t="s">
        <v>1261</v>
      </c>
      <c r="C25" s="14" t="s">
        <v>1262</v>
      </c>
      <c r="D25" s="14" t="s">
        <v>160</v>
      </c>
      <c r="E25" s="14" t="s">
        <v>227</v>
      </c>
      <c r="F25" s="22">
        <v>604</v>
      </c>
      <c r="G25" s="14" t="s">
        <v>244</v>
      </c>
      <c r="H25" s="14" t="s">
        <v>49</v>
      </c>
      <c r="I25" s="24">
        <v>149620</v>
      </c>
      <c r="J25" s="27">
        <v>2950</v>
      </c>
      <c r="K25" s="24">
        <v>0</v>
      </c>
      <c r="L25" s="24">
        <v>4413.79</v>
      </c>
      <c r="M25" s="13">
        <v>9.8249599012667906E-5</v>
      </c>
      <c r="N25" s="13">
        <v>8.6655126907999994E-2</v>
      </c>
      <c r="O25" s="63">
        <v>6.9630365249999998E-3</v>
      </c>
    </row>
    <row r="26" spans="2:15" ht="12.75" customHeight="1" x14ac:dyDescent="0.2">
      <c r="B26" s="59" t="s">
        <v>1263</v>
      </c>
      <c r="C26" s="14" t="s">
        <v>1264</v>
      </c>
      <c r="D26" s="14" t="s">
        <v>160</v>
      </c>
      <c r="E26" s="14" t="s">
        <v>227</v>
      </c>
      <c r="F26" s="22">
        <v>695</v>
      </c>
      <c r="G26" s="14" t="s">
        <v>244</v>
      </c>
      <c r="H26" s="14" t="s">
        <v>49</v>
      </c>
      <c r="I26" s="24">
        <v>9870</v>
      </c>
      <c r="J26" s="27">
        <v>14260</v>
      </c>
      <c r="K26" s="24">
        <v>0</v>
      </c>
      <c r="L26" s="24">
        <v>1407.462</v>
      </c>
      <c r="M26" s="13">
        <v>3.8271604550514697E-5</v>
      </c>
      <c r="N26" s="13">
        <v>2.7632442465E-2</v>
      </c>
      <c r="O26" s="63">
        <v>2.2203614829999999E-3</v>
      </c>
    </row>
    <row r="27" spans="2:15" ht="12.75" customHeight="1" x14ac:dyDescent="0.2">
      <c r="B27" s="59" t="s">
        <v>1265</v>
      </c>
      <c r="C27" s="14" t="s">
        <v>1266</v>
      </c>
      <c r="D27" s="14" t="s">
        <v>160</v>
      </c>
      <c r="E27" s="14" t="s">
        <v>227</v>
      </c>
      <c r="F27" s="22">
        <v>576</v>
      </c>
      <c r="G27" s="14" t="s">
        <v>514</v>
      </c>
      <c r="H27" s="14" t="s">
        <v>49</v>
      </c>
      <c r="I27" s="24">
        <v>146</v>
      </c>
      <c r="J27" s="27">
        <v>91410</v>
      </c>
      <c r="K27" s="24">
        <v>0</v>
      </c>
      <c r="L27" s="24">
        <v>133.45859999999999</v>
      </c>
      <c r="M27" s="13">
        <v>1.9078697536522001E-5</v>
      </c>
      <c r="N27" s="13">
        <v>2.6201681359999999E-3</v>
      </c>
      <c r="O27" s="63">
        <v>2.10539492E-4</v>
      </c>
    </row>
    <row r="28" spans="2:15" ht="12.75" customHeight="1" x14ac:dyDescent="0.2">
      <c r="B28" s="59" t="s">
        <v>1267</v>
      </c>
      <c r="C28" s="14" t="s">
        <v>1268</v>
      </c>
      <c r="D28" s="14" t="s">
        <v>160</v>
      </c>
      <c r="E28" s="14" t="s">
        <v>227</v>
      </c>
      <c r="F28" s="22">
        <v>475</v>
      </c>
      <c r="G28" s="14" t="s">
        <v>720</v>
      </c>
      <c r="H28" s="14" t="s">
        <v>49</v>
      </c>
      <c r="I28" s="24">
        <v>31060</v>
      </c>
      <c r="J28" s="27">
        <v>1040</v>
      </c>
      <c r="K28" s="24">
        <v>0</v>
      </c>
      <c r="L28" s="24">
        <v>323.024</v>
      </c>
      <c r="M28" s="13">
        <v>2.6460735444995401E-5</v>
      </c>
      <c r="N28" s="13">
        <v>6.3418707530000003E-3</v>
      </c>
      <c r="O28" s="63">
        <v>5.0959105599999999E-4</v>
      </c>
    </row>
    <row r="29" spans="2:15" ht="12.75" customHeight="1" x14ac:dyDescent="0.2">
      <c r="B29" s="59" t="s">
        <v>1269</v>
      </c>
      <c r="C29" s="14" t="s">
        <v>1270</v>
      </c>
      <c r="D29" s="14" t="s">
        <v>160</v>
      </c>
      <c r="E29" s="14" t="s">
        <v>227</v>
      </c>
      <c r="F29" s="22">
        <v>281</v>
      </c>
      <c r="G29" s="14" t="s">
        <v>430</v>
      </c>
      <c r="H29" s="14" t="s">
        <v>49</v>
      </c>
      <c r="I29" s="24">
        <v>46167</v>
      </c>
      <c r="J29" s="27">
        <v>1818</v>
      </c>
      <c r="K29" s="24">
        <v>0</v>
      </c>
      <c r="L29" s="24">
        <v>839.31605999999999</v>
      </c>
      <c r="M29" s="13">
        <v>3.58041906064747E-5</v>
      </c>
      <c r="N29" s="13">
        <v>1.6478137766999999E-2</v>
      </c>
      <c r="O29" s="63">
        <v>1.324074861E-3</v>
      </c>
    </row>
    <row r="30" spans="2:15" ht="12.75" customHeight="1" x14ac:dyDescent="0.2">
      <c r="B30" s="59" t="s">
        <v>1271</v>
      </c>
      <c r="C30" s="14" t="s">
        <v>1272</v>
      </c>
      <c r="D30" s="14" t="s">
        <v>160</v>
      </c>
      <c r="E30" s="14" t="s">
        <v>227</v>
      </c>
      <c r="F30" s="22">
        <v>2028</v>
      </c>
      <c r="G30" s="14" t="s">
        <v>1009</v>
      </c>
      <c r="H30" s="14" t="s">
        <v>49</v>
      </c>
      <c r="I30" s="24">
        <v>3795</v>
      </c>
      <c r="J30" s="27">
        <v>11090</v>
      </c>
      <c r="K30" s="24">
        <v>0</v>
      </c>
      <c r="L30" s="24">
        <v>420.8655</v>
      </c>
      <c r="M30" s="13">
        <v>3.4352632826514199E-5</v>
      </c>
      <c r="N30" s="13">
        <v>8.2627749189999999E-3</v>
      </c>
      <c r="O30" s="63">
        <v>6.6394229099999997E-4</v>
      </c>
    </row>
    <row r="31" spans="2:15" ht="12.75" customHeight="1" x14ac:dyDescent="0.2">
      <c r="B31" s="59" t="s">
        <v>1273</v>
      </c>
      <c r="C31" s="14" t="s">
        <v>1274</v>
      </c>
      <c r="D31" s="14" t="s">
        <v>160</v>
      </c>
      <c r="E31" s="14" t="s">
        <v>227</v>
      </c>
      <c r="F31" s="22">
        <v>2177</v>
      </c>
      <c r="G31" s="14" t="s">
        <v>1009</v>
      </c>
      <c r="H31" s="14" t="s">
        <v>49</v>
      </c>
      <c r="I31" s="24">
        <v>500</v>
      </c>
      <c r="J31" s="27">
        <v>50140</v>
      </c>
      <c r="K31" s="24">
        <v>0</v>
      </c>
      <c r="L31" s="24">
        <v>250.7</v>
      </c>
      <c r="M31" s="13">
        <v>1.7279724210072101E-5</v>
      </c>
      <c r="N31" s="13">
        <v>4.921946969E-3</v>
      </c>
      <c r="O31" s="63">
        <v>3.9549531199999999E-4</v>
      </c>
    </row>
    <row r="32" spans="2:15" ht="12.75" customHeight="1" x14ac:dyDescent="0.2">
      <c r="B32" s="59" t="s">
        <v>1275</v>
      </c>
      <c r="C32" s="14" t="s">
        <v>1276</v>
      </c>
      <c r="D32" s="14" t="s">
        <v>160</v>
      </c>
      <c r="E32" s="14" t="s">
        <v>227</v>
      </c>
      <c r="F32" s="22">
        <v>2174</v>
      </c>
      <c r="G32" s="14" t="s">
        <v>1009</v>
      </c>
      <c r="H32" s="14" t="s">
        <v>49</v>
      </c>
      <c r="I32" s="24">
        <v>2750</v>
      </c>
      <c r="J32" s="27">
        <v>25190</v>
      </c>
      <c r="K32" s="24">
        <v>0</v>
      </c>
      <c r="L32" s="24">
        <v>692.72500000000002</v>
      </c>
      <c r="M32" s="13">
        <v>6.2127962230175106E-5</v>
      </c>
      <c r="N32" s="13">
        <v>1.3600142459E-2</v>
      </c>
      <c r="O32" s="63">
        <v>1.0928180710000001E-3</v>
      </c>
    </row>
    <row r="33" spans="2:15" ht="12.75" customHeight="1" x14ac:dyDescent="0.2">
      <c r="B33" s="59" t="s">
        <v>1277</v>
      </c>
      <c r="C33" s="14" t="s">
        <v>1278</v>
      </c>
      <c r="D33" s="14" t="s">
        <v>160</v>
      </c>
      <c r="E33" s="14" t="s">
        <v>227</v>
      </c>
      <c r="F33" s="22">
        <v>746</v>
      </c>
      <c r="G33" s="14" t="s">
        <v>696</v>
      </c>
      <c r="H33" s="14" t="s">
        <v>49</v>
      </c>
      <c r="I33" s="24">
        <v>3488</v>
      </c>
      <c r="J33" s="27">
        <v>6850</v>
      </c>
      <c r="K33" s="24">
        <v>0</v>
      </c>
      <c r="L33" s="24">
        <v>238.928</v>
      </c>
      <c r="M33" s="13">
        <v>2.9930428144220001E-5</v>
      </c>
      <c r="N33" s="13">
        <v>4.690829459E-3</v>
      </c>
      <c r="O33" s="63">
        <v>3.7692422800000001E-4</v>
      </c>
    </row>
    <row r="34" spans="2:15" ht="12.75" customHeight="1" x14ac:dyDescent="0.2">
      <c r="B34" s="59" t="s">
        <v>1279</v>
      </c>
      <c r="C34" s="14" t="s">
        <v>1280</v>
      </c>
      <c r="D34" s="14" t="s">
        <v>160</v>
      </c>
      <c r="E34" s="14" t="s">
        <v>227</v>
      </c>
      <c r="F34" s="22">
        <v>1633</v>
      </c>
      <c r="G34" s="14" t="s">
        <v>843</v>
      </c>
      <c r="H34" s="14" t="s">
        <v>49</v>
      </c>
      <c r="I34" s="24">
        <v>21500</v>
      </c>
      <c r="J34" s="27">
        <v>2365</v>
      </c>
      <c r="K34" s="24">
        <v>0</v>
      </c>
      <c r="L34" s="24">
        <v>508.47500000000002</v>
      </c>
      <c r="M34" s="13">
        <v>6.01753396884631E-5</v>
      </c>
      <c r="N34" s="13">
        <v>9.9827961119999999E-3</v>
      </c>
      <c r="O34" s="63">
        <v>8.0215189099999999E-4</v>
      </c>
    </row>
    <row r="35" spans="2:15" ht="12.75" customHeight="1" x14ac:dyDescent="0.2">
      <c r="B35" s="59" t="s">
        <v>1281</v>
      </c>
      <c r="C35" s="14" t="s">
        <v>1282</v>
      </c>
      <c r="D35" s="14" t="s">
        <v>160</v>
      </c>
      <c r="E35" s="14" t="s">
        <v>227</v>
      </c>
      <c r="F35" s="22">
        <v>1300</v>
      </c>
      <c r="G35" s="14" t="s">
        <v>228</v>
      </c>
      <c r="H35" s="14" t="s">
        <v>49</v>
      </c>
      <c r="I35" s="24">
        <v>10055</v>
      </c>
      <c r="J35" s="27">
        <v>6200</v>
      </c>
      <c r="K35" s="24">
        <v>0</v>
      </c>
      <c r="L35" s="24">
        <v>623.41</v>
      </c>
      <c r="M35" s="13">
        <v>8.1247627415753401E-5</v>
      </c>
      <c r="N35" s="13">
        <v>1.2239293819E-2</v>
      </c>
      <c r="O35" s="63">
        <v>9.8346921800000005E-4</v>
      </c>
    </row>
    <row r="36" spans="2:15" ht="12.75" customHeight="1" x14ac:dyDescent="0.2">
      <c r="B36" s="59" t="s">
        <v>1283</v>
      </c>
      <c r="C36" s="14" t="s">
        <v>1284</v>
      </c>
      <c r="D36" s="14" t="s">
        <v>160</v>
      </c>
      <c r="E36" s="14" t="s">
        <v>227</v>
      </c>
      <c r="F36" s="22">
        <v>1328</v>
      </c>
      <c r="G36" s="14" t="s">
        <v>228</v>
      </c>
      <c r="H36" s="14" t="s">
        <v>49</v>
      </c>
      <c r="I36" s="24">
        <v>5670</v>
      </c>
      <c r="J36" s="27">
        <v>2000</v>
      </c>
      <c r="K36" s="24">
        <v>0</v>
      </c>
      <c r="L36" s="24">
        <v>113.4</v>
      </c>
      <c r="M36" s="13">
        <v>1.20554210797313E-5</v>
      </c>
      <c r="N36" s="13">
        <v>2.226361333E-3</v>
      </c>
      <c r="O36" s="63">
        <v>1.7889576499999999E-4</v>
      </c>
    </row>
    <row r="37" spans="2:15" ht="12.75" customHeight="1" x14ac:dyDescent="0.2">
      <c r="B37" s="59" t="s">
        <v>1285</v>
      </c>
      <c r="C37" s="14" t="s">
        <v>1286</v>
      </c>
      <c r="D37" s="14" t="s">
        <v>160</v>
      </c>
      <c r="E37" s="14" t="s">
        <v>227</v>
      </c>
      <c r="F37" s="22">
        <v>226</v>
      </c>
      <c r="G37" s="14" t="s">
        <v>228</v>
      </c>
      <c r="H37" s="14" t="s">
        <v>49</v>
      </c>
      <c r="I37" s="24">
        <v>83560</v>
      </c>
      <c r="J37" s="27">
        <v>1070</v>
      </c>
      <c r="K37" s="24">
        <v>0</v>
      </c>
      <c r="L37" s="24">
        <v>894.09199999999998</v>
      </c>
      <c r="M37" s="13">
        <v>1.10618721E-4</v>
      </c>
      <c r="N37" s="13">
        <v>1.7553543718000001E-2</v>
      </c>
      <c r="O37" s="63">
        <v>1.4104874160000001E-3</v>
      </c>
    </row>
    <row r="38" spans="2:15" ht="12.75" customHeight="1" x14ac:dyDescent="0.2">
      <c r="B38" s="59" t="s">
        <v>1287</v>
      </c>
      <c r="C38" s="14" t="s">
        <v>1288</v>
      </c>
      <c r="D38" s="14" t="s">
        <v>160</v>
      </c>
      <c r="E38" s="14" t="s">
        <v>227</v>
      </c>
      <c r="F38" s="22">
        <v>323</v>
      </c>
      <c r="G38" s="14" t="s">
        <v>228</v>
      </c>
      <c r="H38" s="14" t="s">
        <v>49</v>
      </c>
      <c r="I38" s="24">
        <v>2300</v>
      </c>
      <c r="J38" s="27">
        <v>28100</v>
      </c>
      <c r="K38" s="24">
        <v>0</v>
      </c>
      <c r="L38" s="24">
        <v>646.29999999999995</v>
      </c>
      <c r="M38" s="13">
        <v>4.84174473155546E-5</v>
      </c>
      <c r="N38" s="13">
        <v>1.2688688977E-2</v>
      </c>
      <c r="O38" s="63">
        <v>1.019579659E-3</v>
      </c>
    </row>
    <row r="39" spans="2:15" ht="12.75" customHeight="1" x14ac:dyDescent="0.2">
      <c r="B39" s="59" t="s">
        <v>1289</v>
      </c>
      <c r="C39" s="14" t="s">
        <v>1290</v>
      </c>
      <c r="D39" s="14" t="s">
        <v>160</v>
      </c>
      <c r="E39" s="14" t="s">
        <v>227</v>
      </c>
      <c r="F39" s="22">
        <v>629</v>
      </c>
      <c r="G39" s="14" t="s">
        <v>1291</v>
      </c>
      <c r="H39" s="14" t="s">
        <v>49</v>
      </c>
      <c r="I39" s="24">
        <v>23450</v>
      </c>
      <c r="J39" s="27">
        <v>3815</v>
      </c>
      <c r="K39" s="24">
        <v>0</v>
      </c>
      <c r="L39" s="24">
        <v>894.61749999999995</v>
      </c>
      <c r="M39" s="13">
        <v>2.0921203932547199E-5</v>
      </c>
      <c r="N39" s="13">
        <v>1.7563860761999998E-2</v>
      </c>
      <c r="O39" s="63">
        <v>1.4113164259999999E-3</v>
      </c>
    </row>
    <row r="40" spans="2:15" ht="12.75" customHeight="1" x14ac:dyDescent="0.2">
      <c r="B40" s="59" t="s">
        <v>1292</v>
      </c>
      <c r="C40" s="14" t="s">
        <v>1293</v>
      </c>
      <c r="D40" s="14" t="s">
        <v>160</v>
      </c>
      <c r="E40" s="14" t="s">
        <v>227</v>
      </c>
      <c r="F40" s="22">
        <v>273</v>
      </c>
      <c r="G40" s="14" t="s">
        <v>1019</v>
      </c>
      <c r="H40" s="14" t="s">
        <v>49</v>
      </c>
      <c r="I40" s="24">
        <v>1500</v>
      </c>
      <c r="J40" s="27">
        <v>72500</v>
      </c>
      <c r="K40" s="24">
        <v>0</v>
      </c>
      <c r="L40" s="24">
        <v>1087.5</v>
      </c>
      <c r="M40" s="13">
        <v>2.36852921962126E-5</v>
      </c>
      <c r="N40" s="13">
        <v>2.1350687393999999E-2</v>
      </c>
      <c r="O40" s="63">
        <v>1.715600928E-3</v>
      </c>
    </row>
    <row r="41" spans="2:15" ht="12.75" customHeight="1" x14ac:dyDescent="0.2">
      <c r="B41" s="59" t="s">
        <v>1294</v>
      </c>
      <c r="C41" s="14" t="s">
        <v>1295</v>
      </c>
      <c r="D41" s="14" t="s">
        <v>160</v>
      </c>
      <c r="E41" s="14" t="s">
        <v>227</v>
      </c>
      <c r="F41" s="22">
        <v>230</v>
      </c>
      <c r="G41" s="14" t="s">
        <v>436</v>
      </c>
      <c r="H41" s="14" t="s">
        <v>49</v>
      </c>
      <c r="I41" s="24">
        <v>205715</v>
      </c>
      <c r="J41" s="27">
        <v>495</v>
      </c>
      <c r="K41" s="24">
        <v>0</v>
      </c>
      <c r="L41" s="24">
        <v>1018.28925</v>
      </c>
      <c r="M41" s="13">
        <v>7.4350548044154903E-5</v>
      </c>
      <c r="N41" s="13">
        <v>1.9991885474E-2</v>
      </c>
      <c r="O41" s="63">
        <v>1.6064165350000001E-3</v>
      </c>
    </row>
    <row r="42" spans="2:15" x14ac:dyDescent="0.2">
      <c r="B42" s="58" t="s">
        <v>1296</v>
      </c>
      <c r="C42" s="55" t="s">
        <v>2460</v>
      </c>
      <c r="D42" s="55" t="s">
        <v>2460</v>
      </c>
      <c r="E42" s="55" t="s">
        <v>2460</v>
      </c>
      <c r="F42" s="55" t="s">
        <v>2460</v>
      </c>
      <c r="G42" s="55" t="s">
        <v>2460</v>
      </c>
      <c r="H42" s="55" t="s">
        <v>2460</v>
      </c>
      <c r="I42" s="55" t="s">
        <v>2460</v>
      </c>
      <c r="J42" s="55" t="s">
        <v>2460</v>
      </c>
      <c r="K42" s="55" t="s">
        <v>2460</v>
      </c>
      <c r="L42" s="23">
        <v>13956.994780000001</v>
      </c>
      <c r="M42" s="55" t="s">
        <v>2460</v>
      </c>
      <c r="N42" s="20">
        <v>0.27401511035199999</v>
      </c>
      <c r="O42" s="62">
        <v>2.2018053517000001E-2</v>
      </c>
    </row>
    <row r="43" spans="2:15" x14ac:dyDescent="0.2">
      <c r="B43" s="59" t="s">
        <v>1297</v>
      </c>
      <c r="C43" s="14" t="s">
        <v>1298</v>
      </c>
      <c r="D43" s="14" t="s">
        <v>160</v>
      </c>
      <c r="E43" s="14" t="s">
        <v>227</v>
      </c>
      <c r="F43" s="22">
        <v>1219</v>
      </c>
      <c r="G43" s="14" t="s">
        <v>1299</v>
      </c>
      <c r="H43" s="14" t="s">
        <v>49</v>
      </c>
      <c r="I43" s="24">
        <v>1000</v>
      </c>
      <c r="J43" s="27">
        <v>5575</v>
      </c>
      <c r="K43" s="24">
        <v>0</v>
      </c>
      <c r="L43" s="24">
        <v>55.75</v>
      </c>
      <c r="M43" s="13">
        <v>4.0435526200441803E-5</v>
      </c>
      <c r="N43" s="13">
        <v>1.0945294910000001E-3</v>
      </c>
      <c r="O43" s="63">
        <v>8.7949197012081597E-5</v>
      </c>
    </row>
    <row r="44" spans="2:15" x14ac:dyDescent="0.2">
      <c r="B44" s="59" t="s">
        <v>1300</v>
      </c>
      <c r="C44" s="14" t="s">
        <v>1301</v>
      </c>
      <c r="D44" s="14" t="s">
        <v>160</v>
      </c>
      <c r="E44" s="14" t="s">
        <v>227</v>
      </c>
      <c r="F44" s="22">
        <v>259</v>
      </c>
      <c r="G44" s="14" t="s">
        <v>300</v>
      </c>
      <c r="H44" s="14" t="s">
        <v>49</v>
      </c>
      <c r="I44" s="24">
        <v>256915</v>
      </c>
      <c r="J44" s="27">
        <v>124</v>
      </c>
      <c r="K44" s="24">
        <v>0</v>
      </c>
      <c r="L44" s="24">
        <v>318.57459999999998</v>
      </c>
      <c r="M44" s="13">
        <v>8.1663020140967501E-5</v>
      </c>
      <c r="N44" s="13">
        <v>6.2545165019999996E-3</v>
      </c>
      <c r="O44" s="63">
        <v>5.0257184300000004E-4</v>
      </c>
    </row>
    <row r="45" spans="2:15" x14ac:dyDescent="0.2">
      <c r="B45" s="59" t="s">
        <v>1302</v>
      </c>
      <c r="C45" s="14" t="s">
        <v>1303</v>
      </c>
      <c r="D45" s="14" t="s">
        <v>160</v>
      </c>
      <c r="E45" s="14" t="s">
        <v>227</v>
      </c>
      <c r="F45" s="22">
        <v>1361</v>
      </c>
      <c r="G45" s="14" t="s">
        <v>300</v>
      </c>
      <c r="H45" s="14" t="s">
        <v>49</v>
      </c>
      <c r="I45" s="24">
        <v>3505</v>
      </c>
      <c r="J45" s="27">
        <v>8280</v>
      </c>
      <c r="K45" s="24">
        <v>0</v>
      </c>
      <c r="L45" s="24">
        <v>290.214</v>
      </c>
      <c r="M45" s="13">
        <v>2.8053885499999999E-4</v>
      </c>
      <c r="N45" s="13">
        <v>5.6977180610000002E-3</v>
      </c>
      <c r="O45" s="63">
        <v>4.57831179E-4</v>
      </c>
    </row>
    <row r="46" spans="2:15" x14ac:dyDescent="0.2">
      <c r="B46" s="59" t="s">
        <v>1304</v>
      </c>
      <c r="C46" s="14" t="s">
        <v>1305</v>
      </c>
      <c r="D46" s="14" t="s">
        <v>160</v>
      </c>
      <c r="E46" s="14" t="s">
        <v>227</v>
      </c>
      <c r="F46" s="22">
        <v>1363</v>
      </c>
      <c r="G46" s="14" t="s">
        <v>300</v>
      </c>
      <c r="H46" s="14" t="s">
        <v>49</v>
      </c>
      <c r="I46" s="24">
        <v>3505</v>
      </c>
      <c r="J46" s="27">
        <v>29920</v>
      </c>
      <c r="K46" s="24">
        <v>24.69763</v>
      </c>
      <c r="L46" s="24">
        <v>1073.39363</v>
      </c>
      <c r="M46" s="13">
        <v>3.2930169699999998E-4</v>
      </c>
      <c r="N46" s="13">
        <v>2.1073739627000002E-2</v>
      </c>
      <c r="O46" s="63">
        <v>1.693347225E-3</v>
      </c>
    </row>
    <row r="47" spans="2:15" x14ac:dyDescent="0.2">
      <c r="B47" s="59" t="s">
        <v>1306</v>
      </c>
      <c r="C47" s="14" t="s">
        <v>1307</v>
      </c>
      <c r="D47" s="14" t="s">
        <v>160</v>
      </c>
      <c r="E47" s="14" t="s">
        <v>227</v>
      </c>
      <c r="F47" s="22">
        <v>1930</v>
      </c>
      <c r="G47" s="14" t="s">
        <v>300</v>
      </c>
      <c r="H47" s="14" t="s">
        <v>49</v>
      </c>
      <c r="I47" s="24">
        <v>120000</v>
      </c>
      <c r="J47" s="26">
        <v>295.7</v>
      </c>
      <c r="K47" s="24">
        <v>0</v>
      </c>
      <c r="L47" s="24">
        <v>354.84</v>
      </c>
      <c r="M47" s="13">
        <v>1.30893416E-4</v>
      </c>
      <c r="N47" s="13">
        <v>6.9665084270000002E-3</v>
      </c>
      <c r="O47" s="63">
        <v>5.5978283500000001E-4</v>
      </c>
    </row>
    <row r="48" spans="2:15" x14ac:dyDescent="0.2">
      <c r="B48" s="59" t="s">
        <v>1308</v>
      </c>
      <c r="C48" s="14" t="s">
        <v>1309</v>
      </c>
      <c r="D48" s="14" t="s">
        <v>160</v>
      </c>
      <c r="E48" s="14" t="s">
        <v>227</v>
      </c>
      <c r="F48" s="22">
        <v>1831</v>
      </c>
      <c r="G48" s="14" t="s">
        <v>635</v>
      </c>
      <c r="H48" s="14" t="s">
        <v>49</v>
      </c>
      <c r="I48" s="24">
        <v>11200</v>
      </c>
      <c r="J48" s="27">
        <v>9675</v>
      </c>
      <c r="K48" s="24">
        <v>0</v>
      </c>
      <c r="L48" s="24">
        <v>1083.5999999999999</v>
      </c>
      <c r="M48" s="13">
        <v>3.1513333200000002E-4</v>
      </c>
      <c r="N48" s="13">
        <v>2.1274119410999999E-2</v>
      </c>
      <c r="O48" s="63">
        <v>1.7094484279999999E-3</v>
      </c>
    </row>
    <row r="49" spans="2:15" x14ac:dyDescent="0.2">
      <c r="B49" s="59" t="s">
        <v>1310</v>
      </c>
      <c r="C49" s="14" t="s">
        <v>1311</v>
      </c>
      <c r="D49" s="14" t="s">
        <v>160</v>
      </c>
      <c r="E49" s="14" t="s">
        <v>227</v>
      </c>
      <c r="F49" s="22">
        <v>224</v>
      </c>
      <c r="G49" s="14" t="s">
        <v>361</v>
      </c>
      <c r="H49" s="14" t="s">
        <v>49</v>
      </c>
      <c r="I49" s="24">
        <v>14960</v>
      </c>
      <c r="J49" s="27">
        <v>5850</v>
      </c>
      <c r="K49" s="24">
        <v>0</v>
      </c>
      <c r="L49" s="24">
        <v>875.16</v>
      </c>
      <c r="M49" s="13">
        <v>1.8929194899999999E-4</v>
      </c>
      <c r="N49" s="13">
        <v>1.7181855244999999E-2</v>
      </c>
      <c r="O49" s="63">
        <v>1.380620973E-3</v>
      </c>
    </row>
    <row r="50" spans="2:15" x14ac:dyDescent="0.2">
      <c r="B50" s="59" t="s">
        <v>1312</v>
      </c>
      <c r="C50" s="14" t="s">
        <v>1313</v>
      </c>
      <c r="D50" s="14" t="s">
        <v>160</v>
      </c>
      <c r="E50" s="14" t="s">
        <v>227</v>
      </c>
      <c r="F50" s="22">
        <v>566</v>
      </c>
      <c r="G50" s="14" t="s">
        <v>361</v>
      </c>
      <c r="H50" s="14" t="s">
        <v>49</v>
      </c>
      <c r="I50" s="24">
        <v>1900</v>
      </c>
      <c r="J50" s="27">
        <v>9332</v>
      </c>
      <c r="K50" s="24">
        <v>0</v>
      </c>
      <c r="L50" s="24">
        <v>177.30799999999999</v>
      </c>
      <c r="M50" s="13">
        <v>3.0703096051727302E-5</v>
      </c>
      <c r="N50" s="13">
        <v>3.4810553380000002E-3</v>
      </c>
      <c r="O50" s="63">
        <v>2.7971472999999998E-4</v>
      </c>
    </row>
    <row r="51" spans="2:15" x14ac:dyDescent="0.2">
      <c r="B51" s="59" t="s">
        <v>1314</v>
      </c>
      <c r="C51" s="14" t="s">
        <v>1315</v>
      </c>
      <c r="D51" s="14" t="s">
        <v>160</v>
      </c>
      <c r="E51" s="14" t="s">
        <v>227</v>
      </c>
      <c r="F51" s="22">
        <v>373</v>
      </c>
      <c r="G51" s="14" t="s">
        <v>495</v>
      </c>
      <c r="H51" s="14" t="s">
        <v>49</v>
      </c>
      <c r="I51" s="24">
        <v>55145</v>
      </c>
      <c r="J51" s="27">
        <v>1040</v>
      </c>
      <c r="K51" s="24">
        <v>0</v>
      </c>
      <c r="L51" s="24">
        <v>573.50800000000004</v>
      </c>
      <c r="M51" s="13">
        <v>2.01487076E-4</v>
      </c>
      <c r="N51" s="13">
        <v>1.1259577034999999E-2</v>
      </c>
      <c r="O51" s="63">
        <v>9.0474561500000002E-4</v>
      </c>
    </row>
    <row r="52" spans="2:15" x14ac:dyDescent="0.2">
      <c r="B52" s="59" t="s">
        <v>1316</v>
      </c>
      <c r="C52" s="14" t="s">
        <v>1317</v>
      </c>
      <c r="D52" s="14" t="s">
        <v>160</v>
      </c>
      <c r="E52" s="14" t="s">
        <v>227</v>
      </c>
      <c r="F52" s="22">
        <v>715</v>
      </c>
      <c r="G52" s="14" t="s">
        <v>495</v>
      </c>
      <c r="H52" s="14" t="s">
        <v>49</v>
      </c>
      <c r="I52" s="24">
        <v>14650</v>
      </c>
      <c r="J52" s="27">
        <v>1488</v>
      </c>
      <c r="K52" s="24">
        <v>0</v>
      </c>
      <c r="L52" s="24">
        <v>217.99199999999999</v>
      </c>
      <c r="M52" s="13">
        <v>6.9437236743410106E-5</v>
      </c>
      <c r="N52" s="13">
        <v>4.279796824E-3</v>
      </c>
      <c r="O52" s="63">
        <v>3.4389634700000002E-4</v>
      </c>
    </row>
    <row r="53" spans="2:15" x14ac:dyDescent="0.2">
      <c r="B53" s="59" t="s">
        <v>1318</v>
      </c>
      <c r="C53" s="14" t="s">
        <v>1319</v>
      </c>
      <c r="D53" s="14" t="s">
        <v>160</v>
      </c>
      <c r="E53" s="14" t="s">
        <v>227</v>
      </c>
      <c r="F53" s="22">
        <v>1096</v>
      </c>
      <c r="G53" s="14" t="s">
        <v>495</v>
      </c>
      <c r="H53" s="14" t="s">
        <v>49</v>
      </c>
      <c r="I53" s="24">
        <v>3700</v>
      </c>
      <c r="J53" s="27">
        <v>10140</v>
      </c>
      <c r="K53" s="24">
        <v>0</v>
      </c>
      <c r="L53" s="24">
        <v>375.18</v>
      </c>
      <c r="M53" s="13">
        <v>1.1824275E-4</v>
      </c>
      <c r="N53" s="13">
        <v>7.3658399039999998E-3</v>
      </c>
      <c r="O53" s="63">
        <v>5.9187048799999998E-4</v>
      </c>
    </row>
    <row r="54" spans="2:15" x14ac:dyDescent="0.2">
      <c r="B54" s="59" t="s">
        <v>1320</v>
      </c>
      <c r="C54" s="14" t="s">
        <v>1321</v>
      </c>
      <c r="D54" s="14" t="s">
        <v>160</v>
      </c>
      <c r="E54" s="14" t="s">
        <v>227</v>
      </c>
      <c r="F54" s="22">
        <v>434</v>
      </c>
      <c r="G54" s="14" t="s">
        <v>495</v>
      </c>
      <c r="H54" s="14" t="s">
        <v>49</v>
      </c>
      <c r="I54" s="24">
        <v>35000</v>
      </c>
      <c r="J54" s="26">
        <v>1042.9274</v>
      </c>
      <c r="K54" s="24">
        <v>0</v>
      </c>
      <c r="L54" s="24">
        <v>365.02458999999999</v>
      </c>
      <c r="M54" s="13">
        <v>1.0850505E-4</v>
      </c>
      <c r="N54" s="13">
        <v>7.1664606079999997E-3</v>
      </c>
      <c r="O54" s="63">
        <v>5.7584967800000002E-4</v>
      </c>
    </row>
    <row r="55" spans="2:15" x14ac:dyDescent="0.2">
      <c r="B55" s="59" t="s">
        <v>1322</v>
      </c>
      <c r="C55" s="14" t="s">
        <v>1323</v>
      </c>
      <c r="D55" s="14" t="s">
        <v>160</v>
      </c>
      <c r="E55" s="14" t="s">
        <v>227</v>
      </c>
      <c r="F55" s="22">
        <v>1330</v>
      </c>
      <c r="G55" s="14" t="s">
        <v>495</v>
      </c>
      <c r="H55" s="14" t="s">
        <v>49</v>
      </c>
      <c r="I55" s="24">
        <v>800</v>
      </c>
      <c r="J55" s="27">
        <v>8105</v>
      </c>
      <c r="K55" s="24">
        <v>0</v>
      </c>
      <c r="L55" s="24">
        <v>64.84</v>
      </c>
      <c r="M55" s="13">
        <v>3.7971287156862402E-5</v>
      </c>
      <c r="N55" s="13">
        <v>1.2729917889999999E-3</v>
      </c>
      <c r="O55" s="63">
        <v>1.02289254E-4</v>
      </c>
    </row>
    <row r="56" spans="2:15" x14ac:dyDescent="0.2">
      <c r="B56" s="59" t="s">
        <v>1324</v>
      </c>
      <c r="C56" s="14" t="s">
        <v>1325</v>
      </c>
      <c r="D56" s="14" t="s">
        <v>160</v>
      </c>
      <c r="E56" s="14" t="s">
        <v>227</v>
      </c>
      <c r="F56" s="22">
        <v>763</v>
      </c>
      <c r="G56" s="14" t="s">
        <v>244</v>
      </c>
      <c r="H56" s="14" t="s">
        <v>49</v>
      </c>
      <c r="I56" s="24">
        <v>550</v>
      </c>
      <c r="J56" s="27">
        <v>16000</v>
      </c>
      <c r="K56" s="24">
        <v>0</v>
      </c>
      <c r="L56" s="24">
        <v>88</v>
      </c>
      <c r="M56" s="13">
        <v>1.5513654272291098E-5</v>
      </c>
      <c r="N56" s="13">
        <v>1.7276878069999999E-3</v>
      </c>
      <c r="O56" s="63">
        <v>1.38825638E-4</v>
      </c>
    </row>
    <row r="57" spans="2:15" x14ac:dyDescent="0.2">
      <c r="B57" s="59" t="s">
        <v>1326</v>
      </c>
      <c r="C57" s="14" t="s">
        <v>1327</v>
      </c>
      <c r="D57" s="14" t="s">
        <v>160</v>
      </c>
      <c r="E57" s="14" t="s">
        <v>227</v>
      </c>
      <c r="F57" s="22">
        <v>232</v>
      </c>
      <c r="G57" s="14" t="s">
        <v>720</v>
      </c>
      <c r="H57" s="14" t="s">
        <v>49</v>
      </c>
      <c r="I57" s="24">
        <v>244800</v>
      </c>
      <c r="J57" s="26">
        <v>150.69999999999999</v>
      </c>
      <c r="K57" s="24">
        <v>0</v>
      </c>
      <c r="L57" s="24">
        <v>368.91359999999997</v>
      </c>
      <c r="M57" s="13">
        <v>9.45006990115951E-5</v>
      </c>
      <c r="N57" s="13">
        <v>7.2428128259999997E-3</v>
      </c>
      <c r="O57" s="63">
        <v>5.8198484100000002E-4</v>
      </c>
    </row>
    <row r="58" spans="2:15" x14ac:dyDescent="0.2">
      <c r="B58" s="59" t="s">
        <v>1328</v>
      </c>
      <c r="C58" s="14" t="s">
        <v>1329</v>
      </c>
      <c r="D58" s="14" t="s">
        <v>160</v>
      </c>
      <c r="E58" s="14" t="s">
        <v>227</v>
      </c>
      <c r="F58" s="22">
        <v>394</v>
      </c>
      <c r="G58" s="14" t="s">
        <v>720</v>
      </c>
      <c r="H58" s="14" t="s">
        <v>49</v>
      </c>
      <c r="I58" s="24">
        <v>77600</v>
      </c>
      <c r="J58" s="26">
        <v>299.60000000000002</v>
      </c>
      <c r="K58" s="24">
        <v>0</v>
      </c>
      <c r="L58" s="24">
        <v>232.4896</v>
      </c>
      <c r="M58" s="13">
        <v>6.9047061379045297E-5</v>
      </c>
      <c r="N58" s="13">
        <v>4.5644255369999996E-3</v>
      </c>
      <c r="O58" s="63">
        <v>3.6676724000000001E-4</v>
      </c>
    </row>
    <row r="59" spans="2:15" x14ac:dyDescent="0.2">
      <c r="B59" s="59" t="s">
        <v>1330</v>
      </c>
      <c r="C59" s="14" t="s">
        <v>1331</v>
      </c>
      <c r="D59" s="14" t="s">
        <v>160</v>
      </c>
      <c r="E59" s="14" t="s">
        <v>227</v>
      </c>
      <c r="F59" s="22">
        <v>1036</v>
      </c>
      <c r="G59" s="14" t="s">
        <v>578</v>
      </c>
      <c r="H59" s="14" t="s">
        <v>49</v>
      </c>
      <c r="I59" s="24">
        <v>10410</v>
      </c>
      <c r="J59" s="27">
        <v>6944</v>
      </c>
      <c r="K59" s="24">
        <v>0</v>
      </c>
      <c r="L59" s="24">
        <v>722.87040000000002</v>
      </c>
      <c r="M59" s="13">
        <v>6.0249687199999998E-4</v>
      </c>
      <c r="N59" s="13">
        <v>1.4191981551E-2</v>
      </c>
      <c r="O59" s="63">
        <v>1.140374371E-3</v>
      </c>
    </row>
    <row r="60" spans="2:15" x14ac:dyDescent="0.2">
      <c r="B60" s="59" t="s">
        <v>1332</v>
      </c>
      <c r="C60" s="14" t="s">
        <v>1333</v>
      </c>
      <c r="D60" s="14" t="s">
        <v>160</v>
      </c>
      <c r="E60" s="14" t="s">
        <v>227</v>
      </c>
      <c r="F60" s="22">
        <v>1621</v>
      </c>
      <c r="G60" s="14" t="s">
        <v>578</v>
      </c>
      <c r="H60" s="14" t="s">
        <v>49</v>
      </c>
      <c r="I60" s="24">
        <v>675</v>
      </c>
      <c r="J60" s="27">
        <v>39900</v>
      </c>
      <c r="K60" s="24">
        <v>0</v>
      </c>
      <c r="L60" s="24">
        <v>269.32499999999999</v>
      </c>
      <c r="M60" s="13">
        <v>4.1087790425242201E-5</v>
      </c>
      <c r="N60" s="13">
        <v>5.2876081669999998E-3</v>
      </c>
      <c r="O60" s="63">
        <v>4.2487744300000001E-4</v>
      </c>
    </row>
    <row r="61" spans="2:15" x14ac:dyDescent="0.2">
      <c r="B61" s="59" t="s">
        <v>1334</v>
      </c>
      <c r="C61" s="14" t="s">
        <v>1335</v>
      </c>
      <c r="D61" s="14" t="s">
        <v>160</v>
      </c>
      <c r="E61" s="14" t="s">
        <v>227</v>
      </c>
      <c r="F61" s="22">
        <v>288</v>
      </c>
      <c r="G61" s="14" t="s">
        <v>466</v>
      </c>
      <c r="H61" s="14" t="s">
        <v>49</v>
      </c>
      <c r="I61" s="24">
        <v>500</v>
      </c>
      <c r="J61" s="27">
        <v>10760</v>
      </c>
      <c r="K61" s="24">
        <v>0</v>
      </c>
      <c r="L61" s="24">
        <v>53.8</v>
      </c>
      <c r="M61" s="13">
        <v>4.1012015782408E-5</v>
      </c>
      <c r="N61" s="13">
        <v>1.0562455000000001E-3</v>
      </c>
      <c r="O61" s="63">
        <v>8.4872947071748699E-5</v>
      </c>
    </row>
    <row r="62" spans="2:15" x14ac:dyDescent="0.2">
      <c r="B62" s="59" t="s">
        <v>1336</v>
      </c>
      <c r="C62" s="14" t="s">
        <v>1337</v>
      </c>
      <c r="D62" s="14" t="s">
        <v>160</v>
      </c>
      <c r="E62" s="14" t="s">
        <v>227</v>
      </c>
      <c r="F62" s="22">
        <v>1585</v>
      </c>
      <c r="G62" s="14" t="s">
        <v>466</v>
      </c>
      <c r="H62" s="14" t="s">
        <v>49</v>
      </c>
      <c r="I62" s="24">
        <v>21525</v>
      </c>
      <c r="J62" s="27">
        <v>1562</v>
      </c>
      <c r="K62" s="24">
        <v>0</v>
      </c>
      <c r="L62" s="24">
        <v>336.22050000000002</v>
      </c>
      <c r="M62" s="13">
        <v>2.3533321399999999E-4</v>
      </c>
      <c r="N62" s="13">
        <v>6.6009552100000004E-3</v>
      </c>
      <c r="O62" s="63">
        <v>5.3040938100000002E-4</v>
      </c>
    </row>
    <row r="63" spans="2:15" x14ac:dyDescent="0.2">
      <c r="B63" s="59" t="s">
        <v>1338</v>
      </c>
      <c r="C63" s="14" t="s">
        <v>1339</v>
      </c>
      <c r="D63" s="14" t="s">
        <v>160</v>
      </c>
      <c r="E63" s="14" t="s">
        <v>227</v>
      </c>
      <c r="F63" s="22">
        <v>258</v>
      </c>
      <c r="G63" s="14" t="s">
        <v>466</v>
      </c>
      <c r="H63" s="14" t="s">
        <v>49</v>
      </c>
      <c r="I63" s="24">
        <v>100</v>
      </c>
      <c r="J63" s="27">
        <v>26550</v>
      </c>
      <c r="K63" s="24">
        <v>0</v>
      </c>
      <c r="L63" s="24">
        <v>26.55</v>
      </c>
      <c r="M63" s="13">
        <v>1.1646865636284001E-5</v>
      </c>
      <c r="N63" s="13">
        <v>5.2125126399999995E-4</v>
      </c>
      <c r="O63" s="63">
        <v>4.1884326110686402E-5</v>
      </c>
    </row>
    <row r="64" spans="2:15" x14ac:dyDescent="0.2">
      <c r="B64" s="59" t="s">
        <v>1340</v>
      </c>
      <c r="C64" s="14" t="s">
        <v>1341</v>
      </c>
      <c r="D64" s="14" t="s">
        <v>160</v>
      </c>
      <c r="E64" s="14" t="s">
        <v>227</v>
      </c>
      <c r="F64" s="22">
        <v>1616</v>
      </c>
      <c r="G64" s="14" t="s">
        <v>843</v>
      </c>
      <c r="H64" s="14" t="s">
        <v>49</v>
      </c>
      <c r="I64" s="24">
        <v>47300</v>
      </c>
      <c r="J64" s="27">
        <v>1064</v>
      </c>
      <c r="K64" s="24">
        <v>0</v>
      </c>
      <c r="L64" s="24">
        <v>503.27199999999999</v>
      </c>
      <c r="M64" s="13">
        <v>3.7809746400000003E-4</v>
      </c>
      <c r="N64" s="13">
        <v>9.8806465710000006E-3</v>
      </c>
      <c r="O64" s="63">
        <v>7.9394382500000004E-4</v>
      </c>
    </row>
    <row r="65" spans="2:15" x14ac:dyDescent="0.2">
      <c r="B65" s="59" t="s">
        <v>1342</v>
      </c>
      <c r="C65" s="14" t="s">
        <v>1343</v>
      </c>
      <c r="D65" s="14" t="s">
        <v>160</v>
      </c>
      <c r="E65" s="14" t="s">
        <v>227</v>
      </c>
      <c r="F65" s="22">
        <v>1896</v>
      </c>
      <c r="G65" s="14" t="s">
        <v>843</v>
      </c>
      <c r="H65" s="14" t="s">
        <v>49</v>
      </c>
      <c r="I65" s="24">
        <v>10000</v>
      </c>
      <c r="J65" s="26">
        <v>459.3</v>
      </c>
      <c r="K65" s="24">
        <v>0</v>
      </c>
      <c r="L65" s="24">
        <v>45.93</v>
      </c>
      <c r="M65" s="13">
        <v>3.4781398907864102E-5</v>
      </c>
      <c r="N65" s="13">
        <v>9.01735238E-4</v>
      </c>
      <c r="O65" s="63">
        <v>7.2457517825379501E-5</v>
      </c>
    </row>
    <row r="66" spans="2:15" x14ac:dyDescent="0.2">
      <c r="B66" s="59" t="s">
        <v>1344</v>
      </c>
      <c r="C66" s="14" t="s">
        <v>1345</v>
      </c>
      <c r="D66" s="14" t="s">
        <v>160</v>
      </c>
      <c r="E66" s="14" t="s">
        <v>227</v>
      </c>
      <c r="F66" s="22">
        <v>126</v>
      </c>
      <c r="G66" s="14" t="s">
        <v>332</v>
      </c>
      <c r="H66" s="14" t="s">
        <v>49</v>
      </c>
      <c r="I66" s="24">
        <v>6072.69</v>
      </c>
      <c r="J66" s="27">
        <v>1210</v>
      </c>
      <c r="K66" s="24">
        <v>0</v>
      </c>
      <c r="L66" s="24">
        <v>73.479550000000003</v>
      </c>
      <c r="M66" s="13">
        <v>3.2622390706726297E-5</v>
      </c>
      <c r="N66" s="13">
        <v>1.442610484E-3</v>
      </c>
      <c r="O66" s="63">
        <v>1.15918698E-4</v>
      </c>
    </row>
    <row r="67" spans="2:15" x14ac:dyDescent="0.2">
      <c r="B67" s="59" t="s">
        <v>1346</v>
      </c>
      <c r="C67" s="14" t="s">
        <v>1347</v>
      </c>
      <c r="D67" s="14" t="s">
        <v>160</v>
      </c>
      <c r="E67" s="14" t="s">
        <v>227</v>
      </c>
      <c r="F67" s="22">
        <v>390</v>
      </c>
      <c r="G67" s="14" t="s">
        <v>228</v>
      </c>
      <c r="H67" s="14" t="s">
        <v>49</v>
      </c>
      <c r="I67" s="24">
        <v>100</v>
      </c>
      <c r="J67" s="27">
        <v>3024</v>
      </c>
      <c r="K67" s="24">
        <v>0</v>
      </c>
      <c r="L67" s="24">
        <v>3.024</v>
      </c>
      <c r="M67" s="13">
        <v>5.5641344617160596E-7</v>
      </c>
      <c r="N67" s="13">
        <v>5.9369635567396198E-5</v>
      </c>
      <c r="O67" s="63">
        <v>4.7705537536239397E-6</v>
      </c>
    </row>
    <row r="68" spans="2:15" x14ac:dyDescent="0.2">
      <c r="B68" s="59" t="s">
        <v>1348</v>
      </c>
      <c r="C68" s="14" t="s">
        <v>1349</v>
      </c>
      <c r="D68" s="14" t="s">
        <v>160</v>
      </c>
      <c r="E68" s="14" t="s">
        <v>227</v>
      </c>
      <c r="F68" s="22">
        <v>416</v>
      </c>
      <c r="G68" s="14" t="s">
        <v>228</v>
      </c>
      <c r="H68" s="14" t="s">
        <v>49</v>
      </c>
      <c r="I68" s="24">
        <v>6800</v>
      </c>
      <c r="J68" s="27">
        <v>15730</v>
      </c>
      <c r="K68" s="24">
        <v>0</v>
      </c>
      <c r="L68" s="24">
        <v>1069.6400000000001</v>
      </c>
      <c r="M68" s="13">
        <v>3.8379876999999999E-4</v>
      </c>
      <c r="N68" s="13">
        <v>2.1000045299999999E-2</v>
      </c>
      <c r="O68" s="63">
        <v>1.6874256330000001E-3</v>
      </c>
    </row>
    <row r="69" spans="2:15" x14ac:dyDescent="0.2">
      <c r="B69" s="59" t="s">
        <v>1350</v>
      </c>
      <c r="C69" s="14" t="s">
        <v>1351</v>
      </c>
      <c r="D69" s="14" t="s">
        <v>160</v>
      </c>
      <c r="E69" s="14" t="s">
        <v>227</v>
      </c>
      <c r="F69" s="22">
        <v>613</v>
      </c>
      <c r="G69" s="14" t="s">
        <v>228</v>
      </c>
      <c r="H69" s="14" t="s">
        <v>49</v>
      </c>
      <c r="I69" s="24">
        <v>100</v>
      </c>
      <c r="J69" s="27">
        <v>76070</v>
      </c>
      <c r="K69" s="24">
        <v>0</v>
      </c>
      <c r="L69" s="24">
        <v>76.069999999999993</v>
      </c>
      <c r="M69" s="13">
        <v>1.9081420420936101E-5</v>
      </c>
      <c r="N69" s="13">
        <v>1.493468312E-3</v>
      </c>
      <c r="O69" s="63">
        <v>1.20005298E-4</v>
      </c>
    </row>
    <row r="70" spans="2:15" x14ac:dyDescent="0.2">
      <c r="B70" s="59" t="s">
        <v>1352</v>
      </c>
      <c r="C70" s="14" t="s">
        <v>1353</v>
      </c>
      <c r="D70" s="14" t="s">
        <v>160</v>
      </c>
      <c r="E70" s="14" t="s">
        <v>227</v>
      </c>
      <c r="F70" s="22">
        <v>1450</v>
      </c>
      <c r="G70" s="14" t="s">
        <v>228</v>
      </c>
      <c r="H70" s="14" t="s">
        <v>49</v>
      </c>
      <c r="I70" s="24">
        <v>1300</v>
      </c>
      <c r="J70" s="27">
        <v>8550</v>
      </c>
      <c r="K70" s="24">
        <v>0</v>
      </c>
      <c r="L70" s="24">
        <v>111.15</v>
      </c>
      <c r="M70" s="13">
        <v>3.55181144842816E-5</v>
      </c>
      <c r="N70" s="13">
        <v>2.1821874970000001E-3</v>
      </c>
      <c r="O70" s="63">
        <v>1.7534624599999999E-4</v>
      </c>
    </row>
    <row r="71" spans="2:15" x14ac:dyDescent="0.2">
      <c r="B71" s="59" t="s">
        <v>1354</v>
      </c>
      <c r="C71" s="14" t="s">
        <v>1355</v>
      </c>
      <c r="D71" s="14" t="s">
        <v>160</v>
      </c>
      <c r="E71" s="14" t="s">
        <v>227</v>
      </c>
      <c r="F71" s="22">
        <v>1514</v>
      </c>
      <c r="G71" s="14" t="s">
        <v>228</v>
      </c>
      <c r="H71" s="14" t="s">
        <v>49</v>
      </c>
      <c r="I71" s="24">
        <v>5700</v>
      </c>
      <c r="J71" s="26">
        <v>857.8</v>
      </c>
      <c r="K71" s="24">
        <v>0</v>
      </c>
      <c r="L71" s="24">
        <v>48.894599999999997</v>
      </c>
      <c r="M71" s="13">
        <v>2.5932283092853001E-5</v>
      </c>
      <c r="N71" s="13">
        <v>9.59938684E-4</v>
      </c>
      <c r="O71" s="63">
        <v>7.7134364273128694E-5</v>
      </c>
    </row>
    <row r="72" spans="2:15" x14ac:dyDescent="0.2">
      <c r="B72" s="59" t="s">
        <v>1356</v>
      </c>
      <c r="C72" s="14" t="s">
        <v>1357</v>
      </c>
      <c r="D72" s="14" t="s">
        <v>160</v>
      </c>
      <c r="E72" s="14" t="s">
        <v>227</v>
      </c>
      <c r="F72" s="22">
        <v>1357</v>
      </c>
      <c r="G72" s="14" t="s">
        <v>228</v>
      </c>
      <c r="H72" s="14" t="s">
        <v>49</v>
      </c>
      <c r="I72" s="24">
        <v>10320</v>
      </c>
      <c r="J72" s="27">
        <v>1700</v>
      </c>
      <c r="K72" s="24">
        <v>0</v>
      </c>
      <c r="L72" s="24">
        <v>175.44</v>
      </c>
      <c r="M72" s="13">
        <v>5.30999749967036E-5</v>
      </c>
      <c r="N72" s="13">
        <v>3.4443812380000002E-3</v>
      </c>
      <c r="O72" s="63">
        <v>2.7676783999999998E-4</v>
      </c>
    </row>
    <row r="73" spans="2:15" x14ac:dyDescent="0.2">
      <c r="B73" s="59" t="s">
        <v>1358</v>
      </c>
      <c r="C73" s="14" t="s">
        <v>1359</v>
      </c>
      <c r="D73" s="14" t="s">
        <v>160</v>
      </c>
      <c r="E73" s="14" t="s">
        <v>227</v>
      </c>
      <c r="F73" s="22">
        <v>1212</v>
      </c>
      <c r="G73" s="14" t="s">
        <v>1360</v>
      </c>
      <c r="H73" s="14" t="s">
        <v>49</v>
      </c>
      <c r="I73" s="24">
        <v>160</v>
      </c>
      <c r="J73" s="27">
        <v>4109</v>
      </c>
      <c r="K73" s="24">
        <v>0</v>
      </c>
      <c r="L73" s="24">
        <v>6.5743999999999998</v>
      </c>
      <c r="M73" s="13">
        <v>1.45838148840646E-6</v>
      </c>
      <c r="N73" s="13">
        <v>1.29073985E-4</v>
      </c>
      <c r="O73" s="63">
        <v>1.0371537234730601E-5</v>
      </c>
    </row>
    <row r="74" spans="2:15" x14ac:dyDescent="0.2">
      <c r="B74" s="59" t="s">
        <v>1361</v>
      </c>
      <c r="C74" s="14" t="s">
        <v>1362</v>
      </c>
      <c r="D74" s="14" t="s">
        <v>160</v>
      </c>
      <c r="E74" s="14" t="s">
        <v>227</v>
      </c>
      <c r="F74" s="22">
        <v>1908</v>
      </c>
      <c r="G74" s="14" t="s">
        <v>423</v>
      </c>
      <c r="H74" s="14" t="s">
        <v>49</v>
      </c>
      <c r="I74" s="24">
        <v>14680</v>
      </c>
      <c r="J74" s="27">
        <v>7154</v>
      </c>
      <c r="K74" s="24">
        <v>0</v>
      </c>
      <c r="L74" s="24">
        <v>1050.2072000000001</v>
      </c>
      <c r="M74" s="13">
        <v>3.0303704600000001E-4</v>
      </c>
      <c r="N74" s="13">
        <v>2.0618524712999999E-2</v>
      </c>
      <c r="O74" s="63">
        <v>1.6567691460000001E-3</v>
      </c>
    </row>
    <row r="75" spans="2:15" x14ac:dyDescent="0.2">
      <c r="B75" s="59" t="s">
        <v>1363</v>
      </c>
      <c r="C75" s="14" t="s">
        <v>1364</v>
      </c>
      <c r="D75" s="14" t="s">
        <v>160</v>
      </c>
      <c r="E75" s="14" t="s">
        <v>227</v>
      </c>
      <c r="F75" s="22">
        <v>1445</v>
      </c>
      <c r="G75" s="14" t="s">
        <v>423</v>
      </c>
      <c r="H75" s="14" t="s">
        <v>49</v>
      </c>
      <c r="I75" s="24">
        <v>500</v>
      </c>
      <c r="J75" s="27">
        <v>20210</v>
      </c>
      <c r="K75" s="24">
        <v>0</v>
      </c>
      <c r="L75" s="24">
        <v>101.05</v>
      </c>
      <c r="M75" s="13">
        <v>3.6296104491548599E-5</v>
      </c>
      <c r="N75" s="13">
        <v>1.983896056E-3</v>
      </c>
      <c r="O75" s="63">
        <v>1.5941284899999999E-4</v>
      </c>
    </row>
    <row r="76" spans="2:15" x14ac:dyDescent="0.2">
      <c r="B76" s="59" t="s">
        <v>1365</v>
      </c>
      <c r="C76" s="14" t="s">
        <v>1366</v>
      </c>
      <c r="D76" s="14" t="s">
        <v>160</v>
      </c>
      <c r="E76" s="14" t="s">
        <v>227</v>
      </c>
      <c r="F76" s="22">
        <v>777</v>
      </c>
      <c r="G76" s="14" t="s">
        <v>423</v>
      </c>
      <c r="H76" s="14" t="s">
        <v>49</v>
      </c>
      <c r="I76" s="24">
        <v>6685</v>
      </c>
      <c r="J76" s="27">
        <v>1709</v>
      </c>
      <c r="K76" s="24">
        <v>0</v>
      </c>
      <c r="L76" s="24">
        <v>114.24665</v>
      </c>
      <c r="M76" s="13">
        <v>2.5163212984630501E-5</v>
      </c>
      <c r="N76" s="13">
        <v>2.242983457E-3</v>
      </c>
      <c r="O76" s="63">
        <v>1.8023141E-4</v>
      </c>
    </row>
    <row r="77" spans="2:15" x14ac:dyDescent="0.2">
      <c r="B77" s="59" t="s">
        <v>1367</v>
      </c>
      <c r="C77" s="14" t="s">
        <v>1368</v>
      </c>
      <c r="D77" s="14" t="s">
        <v>160</v>
      </c>
      <c r="E77" s="14" t="s">
        <v>227</v>
      </c>
      <c r="F77" s="22">
        <v>161</v>
      </c>
      <c r="G77" s="14" t="s">
        <v>770</v>
      </c>
      <c r="H77" s="14" t="s">
        <v>49</v>
      </c>
      <c r="I77" s="24">
        <v>18400</v>
      </c>
      <c r="J77" s="27">
        <v>4651</v>
      </c>
      <c r="K77" s="24">
        <v>0</v>
      </c>
      <c r="L77" s="24">
        <v>855.78399999999999</v>
      </c>
      <c r="M77" s="13">
        <v>2.57271664E-4</v>
      </c>
      <c r="N77" s="13">
        <v>1.6801449802999999E-2</v>
      </c>
      <c r="O77" s="63">
        <v>1.3500540909999999E-3</v>
      </c>
    </row>
    <row r="78" spans="2:15" x14ac:dyDescent="0.2">
      <c r="B78" s="59" t="s">
        <v>1369</v>
      </c>
      <c r="C78" s="14" t="s">
        <v>1370</v>
      </c>
      <c r="D78" s="14" t="s">
        <v>160</v>
      </c>
      <c r="E78" s="14" t="s">
        <v>227</v>
      </c>
      <c r="F78" s="22">
        <v>1110</v>
      </c>
      <c r="G78" s="14" t="s">
        <v>770</v>
      </c>
      <c r="H78" s="14" t="s">
        <v>49</v>
      </c>
      <c r="I78" s="24">
        <v>600</v>
      </c>
      <c r="J78" s="27">
        <v>19210</v>
      </c>
      <c r="K78" s="24">
        <v>0</v>
      </c>
      <c r="L78" s="24">
        <v>115.26</v>
      </c>
      <c r="M78" s="13">
        <v>2.5495631897126101E-5</v>
      </c>
      <c r="N78" s="13">
        <v>2.2628783710000001E-3</v>
      </c>
      <c r="O78" s="63">
        <v>1.8183003400000001E-4</v>
      </c>
    </row>
    <row r="79" spans="2:15" x14ac:dyDescent="0.2">
      <c r="B79" s="59" t="s">
        <v>1371</v>
      </c>
      <c r="C79" s="14" t="s">
        <v>1372</v>
      </c>
      <c r="D79" s="14" t="s">
        <v>160</v>
      </c>
      <c r="E79" s="14" t="s">
        <v>227</v>
      </c>
      <c r="F79" s="22">
        <v>445</v>
      </c>
      <c r="G79" s="14" t="s">
        <v>770</v>
      </c>
      <c r="H79" s="14" t="s">
        <v>49</v>
      </c>
      <c r="I79" s="24">
        <v>2950</v>
      </c>
      <c r="J79" s="27">
        <v>6799</v>
      </c>
      <c r="K79" s="24">
        <v>0</v>
      </c>
      <c r="L79" s="24">
        <v>200.57050000000001</v>
      </c>
      <c r="M79" s="13">
        <v>4.6440547692427397E-5</v>
      </c>
      <c r="N79" s="13">
        <v>3.9377637200000001E-3</v>
      </c>
      <c r="O79" s="63">
        <v>3.1641281400000002E-4</v>
      </c>
    </row>
    <row r="80" spans="2:15" x14ac:dyDescent="0.2">
      <c r="B80" s="59" t="s">
        <v>1373</v>
      </c>
      <c r="C80" s="14" t="s">
        <v>1374</v>
      </c>
      <c r="D80" s="14" t="s">
        <v>160</v>
      </c>
      <c r="E80" s="14" t="s">
        <v>227</v>
      </c>
      <c r="F80" s="22">
        <v>256</v>
      </c>
      <c r="G80" s="14" t="s">
        <v>770</v>
      </c>
      <c r="H80" s="14" t="s">
        <v>49</v>
      </c>
      <c r="I80" s="24">
        <v>1600</v>
      </c>
      <c r="J80" s="27">
        <v>24050</v>
      </c>
      <c r="K80" s="24">
        <v>0</v>
      </c>
      <c r="L80" s="24">
        <v>384.8</v>
      </c>
      <c r="M80" s="13">
        <v>1.0435236E-4</v>
      </c>
      <c r="N80" s="13">
        <v>7.5547075940000001E-3</v>
      </c>
      <c r="O80" s="63">
        <v>6.0704665399999996E-4</v>
      </c>
    </row>
    <row r="81" spans="2:15" x14ac:dyDescent="0.2">
      <c r="B81" s="59" t="s">
        <v>1375</v>
      </c>
      <c r="C81" s="14" t="s">
        <v>1376</v>
      </c>
      <c r="D81" s="14" t="s">
        <v>160</v>
      </c>
      <c r="E81" s="14" t="s">
        <v>227</v>
      </c>
      <c r="F81" s="22">
        <v>2367</v>
      </c>
      <c r="G81" s="14" t="s">
        <v>1377</v>
      </c>
      <c r="H81" s="14" t="s">
        <v>49</v>
      </c>
      <c r="I81" s="24">
        <v>1715</v>
      </c>
      <c r="J81" s="26">
        <v>509.6</v>
      </c>
      <c r="K81" s="24">
        <v>0</v>
      </c>
      <c r="L81" s="24">
        <v>8.7396399999999996</v>
      </c>
      <c r="M81" s="13">
        <v>8.6808328072107495E-6</v>
      </c>
      <c r="N81" s="13">
        <v>1.7158374300000001E-4</v>
      </c>
      <c r="O81" s="63">
        <v>1.3787342065913299E-5</v>
      </c>
    </row>
    <row r="82" spans="2:15" x14ac:dyDescent="0.2">
      <c r="B82" s="59" t="s">
        <v>1378</v>
      </c>
      <c r="C82" s="14" t="s">
        <v>1379</v>
      </c>
      <c r="D82" s="14" t="s">
        <v>160</v>
      </c>
      <c r="E82" s="14" t="s">
        <v>227</v>
      </c>
      <c r="F82" s="22">
        <v>1773</v>
      </c>
      <c r="G82" s="14" t="s">
        <v>1377</v>
      </c>
      <c r="H82" s="14" t="s">
        <v>49</v>
      </c>
      <c r="I82" s="24">
        <v>400</v>
      </c>
      <c r="J82" s="27">
        <v>1320</v>
      </c>
      <c r="K82" s="24">
        <v>0</v>
      </c>
      <c r="L82" s="24">
        <v>5.28</v>
      </c>
      <c r="M82" s="13">
        <v>1.9966049928362299E-6</v>
      </c>
      <c r="N82" s="13">
        <v>1.03661268E-4</v>
      </c>
      <c r="O82" s="63">
        <v>8.3295382999783101E-6</v>
      </c>
    </row>
    <row r="83" spans="2:15" x14ac:dyDescent="0.2">
      <c r="B83" s="59" t="s">
        <v>1380</v>
      </c>
      <c r="C83" s="14" t="s">
        <v>1381</v>
      </c>
      <c r="D83" s="14" t="s">
        <v>160</v>
      </c>
      <c r="E83" s="14" t="s">
        <v>227</v>
      </c>
      <c r="F83" s="22">
        <v>2026</v>
      </c>
      <c r="G83" s="14" t="s">
        <v>1019</v>
      </c>
      <c r="H83" s="14" t="s">
        <v>49</v>
      </c>
      <c r="I83" s="24">
        <v>1150</v>
      </c>
      <c r="J83" s="27">
        <v>3514</v>
      </c>
      <c r="K83" s="24">
        <v>0</v>
      </c>
      <c r="L83" s="24">
        <v>40.411000000000001</v>
      </c>
      <c r="M83" s="13">
        <v>2.3424901954054401E-5</v>
      </c>
      <c r="N83" s="13">
        <v>7.9338172700000003E-4</v>
      </c>
      <c r="O83" s="63">
        <v>6.3750941712201401E-5</v>
      </c>
    </row>
    <row r="84" spans="2:15" x14ac:dyDescent="0.2">
      <c r="B84" s="59" t="s">
        <v>1382</v>
      </c>
      <c r="C84" s="14" t="s">
        <v>1383</v>
      </c>
      <c r="D84" s="14" t="s">
        <v>160</v>
      </c>
      <c r="E84" s="14" t="s">
        <v>227</v>
      </c>
      <c r="F84" s="22">
        <v>2066</v>
      </c>
      <c r="G84" s="14" t="s">
        <v>436</v>
      </c>
      <c r="H84" s="14" t="s">
        <v>49</v>
      </c>
      <c r="I84" s="24">
        <v>56748</v>
      </c>
      <c r="J84" s="27">
        <v>1494</v>
      </c>
      <c r="K84" s="24">
        <v>0</v>
      </c>
      <c r="L84" s="24">
        <v>847.81511999999998</v>
      </c>
      <c r="M84" s="13">
        <v>3.4322583900000002E-4</v>
      </c>
      <c r="N84" s="13">
        <v>1.6644998248E-2</v>
      </c>
      <c r="O84" s="63">
        <v>1.337482672E-3</v>
      </c>
    </row>
    <row r="85" spans="2:15" x14ac:dyDescent="0.2">
      <c r="B85" s="59" t="s">
        <v>1384</v>
      </c>
      <c r="C85" s="14" t="s">
        <v>1385</v>
      </c>
      <c r="D85" s="14" t="s">
        <v>160</v>
      </c>
      <c r="E85" s="14" t="s">
        <v>227</v>
      </c>
      <c r="F85" s="22">
        <v>2095</v>
      </c>
      <c r="G85" s="14" t="s">
        <v>436</v>
      </c>
      <c r="H85" s="14" t="s">
        <v>49</v>
      </c>
      <c r="I85" s="24">
        <v>10890</v>
      </c>
      <c r="J85" s="27">
        <v>1798</v>
      </c>
      <c r="K85" s="24">
        <v>0</v>
      </c>
      <c r="L85" s="24">
        <v>195.8022</v>
      </c>
      <c r="M85" s="13">
        <v>5.8468423982665101E-5</v>
      </c>
      <c r="N85" s="13">
        <v>3.8441485629999998E-3</v>
      </c>
      <c r="O85" s="63">
        <v>3.0889051499999998E-4</v>
      </c>
    </row>
    <row r="86" spans="2:15" x14ac:dyDescent="0.2">
      <c r="B86" s="58" t="s">
        <v>1386</v>
      </c>
      <c r="C86" s="55" t="s">
        <v>2460</v>
      </c>
      <c r="D86" s="55" t="s">
        <v>2460</v>
      </c>
      <c r="E86" s="55" t="s">
        <v>2460</v>
      </c>
      <c r="F86" s="55" t="s">
        <v>2460</v>
      </c>
      <c r="G86" s="55" t="s">
        <v>2460</v>
      </c>
      <c r="H86" s="55" t="s">
        <v>2460</v>
      </c>
      <c r="I86" s="55" t="s">
        <v>2460</v>
      </c>
      <c r="J86" s="55" t="s">
        <v>2460</v>
      </c>
      <c r="K86" s="55" t="s">
        <v>2460</v>
      </c>
      <c r="L86" s="23">
        <v>6066.30447</v>
      </c>
      <c r="M86" s="55" t="s">
        <v>2460</v>
      </c>
      <c r="N86" s="20">
        <v>0.11909863942600001</v>
      </c>
      <c r="O86" s="62">
        <v>9.5699839810000006E-3</v>
      </c>
    </row>
    <row r="87" spans="2:15" x14ac:dyDescent="0.2">
      <c r="B87" s="59" t="s">
        <v>1387</v>
      </c>
      <c r="C87" s="14" t="s">
        <v>1388</v>
      </c>
      <c r="D87" s="14" t="s">
        <v>160</v>
      </c>
      <c r="E87" s="14" t="s">
        <v>227</v>
      </c>
      <c r="F87" s="22">
        <v>424</v>
      </c>
      <c r="G87" s="14" t="s">
        <v>1299</v>
      </c>
      <c r="H87" s="14" t="s">
        <v>49</v>
      </c>
      <c r="I87" s="24">
        <v>780</v>
      </c>
      <c r="J87" s="26">
        <v>775.4</v>
      </c>
      <c r="K87" s="24">
        <v>0</v>
      </c>
      <c r="L87" s="24">
        <v>6.0481199999999999</v>
      </c>
      <c r="M87" s="13">
        <v>4.8323664399999998E-4</v>
      </c>
      <c r="N87" s="13">
        <v>1.18741627E-4</v>
      </c>
      <c r="O87" s="63">
        <v>9.5412968149365196E-6</v>
      </c>
    </row>
    <row r="88" spans="2:15" x14ac:dyDescent="0.2">
      <c r="B88" s="59" t="s">
        <v>1389</v>
      </c>
      <c r="C88" s="14" t="s">
        <v>1390</v>
      </c>
      <c r="D88" s="14" t="s">
        <v>160</v>
      </c>
      <c r="E88" s="14" t="s">
        <v>227</v>
      </c>
      <c r="F88" s="22">
        <v>1893</v>
      </c>
      <c r="G88" s="14" t="s">
        <v>1299</v>
      </c>
      <c r="H88" s="14" t="s">
        <v>49</v>
      </c>
      <c r="I88" s="24">
        <v>2000</v>
      </c>
      <c r="J88" s="27">
        <v>1057</v>
      </c>
      <c r="K88" s="24">
        <v>0</v>
      </c>
      <c r="L88" s="24">
        <v>21.14</v>
      </c>
      <c r="M88" s="13">
        <v>3.9353980700000002E-4</v>
      </c>
      <c r="N88" s="13">
        <v>4.1503773E-4</v>
      </c>
      <c r="O88" s="63">
        <v>3.3349704481352501E-5</v>
      </c>
    </row>
    <row r="89" spans="2:15" x14ac:dyDescent="0.2">
      <c r="B89" s="59" t="s">
        <v>1391</v>
      </c>
      <c r="C89" s="14" t="s">
        <v>1392</v>
      </c>
      <c r="D89" s="14" t="s">
        <v>160</v>
      </c>
      <c r="E89" s="14" t="s">
        <v>227</v>
      </c>
      <c r="F89" s="22">
        <v>2304</v>
      </c>
      <c r="G89" s="14" t="s">
        <v>1299</v>
      </c>
      <c r="H89" s="14" t="s">
        <v>49</v>
      </c>
      <c r="I89" s="24">
        <v>6011</v>
      </c>
      <c r="J89" s="26">
        <v>123.9</v>
      </c>
      <c r="K89" s="24">
        <v>0</v>
      </c>
      <c r="L89" s="24">
        <v>7.4476300000000002</v>
      </c>
      <c r="M89" s="13">
        <v>3.6504606400000002E-4</v>
      </c>
      <c r="N89" s="13">
        <v>1.46217949E-4</v>
      </c>
      <c r="O89" s="63">
        <v>1.1749113509293099E-5</v>
      </c>
    </row>
    <row r="90" spans="2:15" x14ac:dyDescent="0.2">
      <c r="B90" s="59" t="s">
        <v>1393</v>
      </c>
      <c r="C90" s="14" t="s">
        <v>1394</v>
      </c>
      <c r="D90" s="14" t="s">
        <v>160</v>
      </c>
      <c r="E90" s="14" t="s">
        <v>227</v>
      </c>
      <c r="F90" s="22">
        <v>1944</v>
      </c>
      <c r="G90" s="14" t="s">
        <v>521</v>
      </c>
      <c r="H90" s="14" t="s">
        <v>49</v>
      </c>
      <c r="I90" s="24">
        <v>2588</v>
      </c>
      <c r="J90" s="26">
        <v>535.79999999999995</v>
      </c>
      <c r="K90" s="24">
        <v>0</v>
      </c>
      <c r="L90" s="24">
        <v>13.8665</v>
      </c>
      <c r="M90" s="13">
        <v>5.9461691104740099E-5</v>
      </c>
      <c r="N90" s="13">
        <v>2.7223844199999997E-4</v>
      </c>
      <c r="O90" s="63">
        <v>2.18752922039108E-5</v>
      </c>
    </row>
    <row r="91" spans="2:15" x14ac:dyDescent="0.2">
      <c r="B91" s="59" t="s">
        <v>1395</v>
      </c>
      <c r="C91" s="14" t="s">
        <v>1396</v>
      </c>
      <c r="D91" s="14" t="s">
        <v>160</v>
      </c>
      <c r="E91" s="14" t="s">
        <v>227</v>
      </c>
      <c r="F91" s="22">
        <v>265</v>
      </c>
      <c r="G91" s="14" t="s">
        <v>691</v>
      </c>
      <c r="H91" s="14" t="s">
        <v>49</v>
      </c>
      <c r="I91" s="24">
        <v>10900</v>
      </c>
      <c r="J91" s="27">
        <v>2481</v>
      </c>
      <c r="K91" s="24">
        <v>0</v>
      </c>
      <c r="L91" s="24">
        <v>270.42899999999997</v>
      </c>
      <c r="M91" s="13">
        <v>4.3951940699999998E-4</v>
      </c>
      <c r="N91" s="13">
        <v>5.3092827959999997E-3</v>
      </c>
      <c r="O91" s="63">
        <v>4.2661907400000002E-4</v>
      </c>
    </row>
    <row r="92" spans="2:15" x14ac:dyDescent="0.2">
      <c r="B92" s="59" t="s">
        <v>1397</v>
      </c>
      <c r="C92" s="14" t="s">
        <v>1398</v>
      </c>
      <c r="D92" s="14" t="s">
        <v>160</v>
      </c>
      <c r="E92" s="14" t="s">
        <v>227</v>
      </c>
      <c r="F92" s="22">
        <v>2357</v>
      </c>
      <c r="G92" s="14" t="s">
        <v>691</v>
      </c>
      <c r="H92" s="14" t="s">
        <v>49</v>
      </c>
      <c r="I92" s="24">
        <v>10000</v>
      </c>
      <c r="J92" s="27">
        <v>1042</v>
      </c>
      <c r="K92" s="24">
        <v>0</v>
      </c>
      <c r="L92" s="24">
        <v>104.2</v>
      </c>
      <c r="M92" s="13">
        <v>1.6349035600000001E-4</v>
      </c>
      <c r="N92" s="13">
        <v>2.045739426E-3</v>
      </c>
      <c r="O92" s="63">
        <v>1.64382176E-4</v>
      </c>
    </row>
    <row r="93" spans="2:15" x14ac:dyDescent="0.2">
      <c r="B93" s="59" t="s">
        <v>1399</v>
      </c>
      <c r="C93" s="14" t="s">
        <v>1400</v>
      </c>
      <c r="D93" s="14" t="s">
        <v>160</v>
      </c>
      <c r="E93" s="14" t="s">
        <v>227</v>
      </c>
      <c r="F93" s="22">
        <v>1532</v>
      </c>
      <c r="G93" s="14" t="s">
        <v>495</v>
      </c>
      <c r="H93" s="14" t="s">
        <v>49</v>
      </c>
      <c r="I93" s="24">
        <v>40000</v>
      </c>
      <c r="J93" s="26">
        <v>46.7</v>
      </c>
      <c r="K93" s="24">
        <v>0</v>
      </c>
      <c r="L93" s="24">
        <v>18.68</v>
      </c>
      <c r="M93" s="13">
        <v>1.8549815999999999E-4</v>
      </c>
      <c r="N93" s="13">
        <v>3.6674100200000001E-4</v>
      </c>
      <c r="O93" s="63">
        <v>2.9468896864317201E-5</v>
      </c>
    </row>
    <row r="94" spans="2:15" x14ac:dyDescent="0.2">
      <c r="B94" s="59" t="s">
        <v>1401</v>
      </c>
      <c r="C94" s="14" t="s">
        <v>1402</v>
      </c>
      <c r="D94" s="14" t="s">
        <v>160</v>
      </c>
      <c r="E94" s="14" t="s">
        <v>227</v>
      </c>
      <c r="F94" s="22">
        <v>473</v>
      </c>
      <c r="G94" s="14" t="s">
        <v>495</v>
      </c>
      <c r="H94" s="14" t="s">
        <v>49</v>
      </c>
      <c r="I94" s="24">
        <v>218167</v>
      </c>
      <c r="J94" s="27">
        <v>171</v>
      </c>
      <c r="K94" s="24">
        <v>0</v>
      </c>
      <c r="L94" s="24">
        <v>373.06556999999998</v>
      </c>
      <c r="M94" s="13">
        <v>5.4818267700000004E-4</v>
      </c>
      <c r="N94" s="13">
        <v>7.3243276889999997E-3</v>
      </c>
      <c r="O94" s="63">
        <v>5.8853483900000005E-4</v>
      </c>
    </row>
    <row r="95" spans="2:15" x14ac:dyDescent="0.2">
      <c r="B95" s="59" t="s">
        <v>1403</v>
      </c>
      <c r="C95" s="14" t="s">
        <v>1404</v>
      </c>
      <c r="D95" s="14" t="s">
        <v>160</v>
      </c>
      <c r="E95" s="14" t="s">
        <v>227</v>
      </c>
      <c r="F95" s="22">
        <v>1083</v>
      </c>
      <c r="G95" s="14" t="s">
        <v>495</v>
      </c>
      <c r="H95" s="14" t="s">
        <v>49</v>
      </c>
      <c r="I95" s="24">
        <v>82200</v>
      </c>
      <c r="J95" s="27">
        <v>420</v>
      </c>
      <c r="K95" s="24">
        <v>0</v>
      </c>
      <c r="L95" s="24">
        <v>345.24</v>
      </c>
      <c r="M95" s="13">
        <v>4.44907942E-4</v>
      </c>
      <c r="N95" s="13">
        <v>6.7780333929999999E-3</v>
      </c>
      <c r="O95" s="63">
        <v>5.4463821999999995E-4</v>
      </c>
    </row>
    <row r="96" spans="2:15" x14ac:dyDescent="0.2">
      <c r="B96" s="59" t="s">
        <v>1405</v>
      </c>
      <c r="C96" s="14" t="s">
        <v>1406</v>
      </c>
      <c r="D96" s="14" t="s">
        <v>160</v>
      </c>
      <c r="E96" s="14" t="s">
        <v>227</v>
      </c>
      <c r="F96" s="22">
        <v>136</v>
      </c>
      <c r="G96" s="14" t="s">
        <v>514</v>
      </c>
      <c r="H96" s="14" t="s">
        <v>49</v>
      </c>
      <c r="I96" s="24">
        <v>59700.01</v>
      </c>
      <c r="J96" s="26">
        <v>359.1</v>
      </c>
      <c r="K96" s="24">
        <v>0</v>
      </c>
      <c r="L96" s="24">
        <v>214.38274000000001</v>
      </c>
      <c r="M96" s="13">
        <v>2.39889011E-4</v>
      </c>
      <c r="N96" s="13">
        <v>4.2089368859999999E-3</v>
      </c>
      <c r="O96" s="63">
        <v>3.3820250799999999E-4</v>
      </c>
    </row>
    <row r="97" spans="2:15" x14ac:dyDescent="0.2">
      <c r="B97" s="59" t="s">
        <v>1407</v>
      </c>
      <c r="C97" s="14" t="s">
        <v>1408</v>
      </c>
      <c r="D97" s="14" t="s">
        <v>160</v>
      </c>
      <c r="E97" s="14" t="s">
        <v>227</v>
      </c>
      <c r="F97" s="22">
        <v>813</v>
      </c>
      <c r="G97" s="14" t="s">
        <v>430</v>
      </c>
      <c r="H97" s="14" t="s">
        <v>49</v>
      </c>
      <c r="I97" s="24">
        <v>721</v>
      </c>
      <c r="J97" s="27">
        <v>24970</v>
      </c>
      <c r="K97" s="24">
        <v>0</v>
      </c>
      <c r="L97" s="24">
        <v>180.03370000000001</v>
      </c>
      <c r="M97" s="13">
        <v>5.8675130208333302E-5</v>
      </c>
      <c r="N97" s="13">
        <v>3.5345685039999998E-3</v>
      </c>
      <c r="O97" s="63">
        <v>2.8401469600000001E-4</v>
      </c>
    </row>
    <row r="98" spans="2:15" x14ac:dyDescent="0.2">
      <c r="B98" s="59" t="s">
        <v>1409</v>
      </c>
      <c r="C98" s="14" t="s">
        <v>1410</v>
      </c>
      <c r="D98" s="14" t="s">
        <v>160</v>
      </c>
      <c r="E98" s="14" t="s">
        <v>227</v>
      </c>
      <c r="F98" s="22">
        <v>1822</v>
      </c>
      <c r="G98" s="14" t="s">
        <v>430</v>
      </c>
      <c r="H98" s="14" t="s">
        <v>49</v>
      </c>
      <c r="I98" s="24">
        <v>28000</v>
      </c>
      <c r="J98" s="27">
        <v>1100</v>
      </c>
      <c r="K98" s="24">
        <v>4.7162899999999999</v>
      </c>
      <c r="L98" s="24">
        <v>312.71629000000001</v>
      </c>
      <c r="M98" s="13">
        <v>2.6201605799999999E-4</v>
      </c>
      <c r="N98" s="13">
        <v>6.1395013799999997E-3</v>
      </c>
      <c r="O98" s="63">
        <v>4.9332998300000001E-4</v>
      </c>
    </row>
    <row r="99" spans="2:15" x14ac:dyDescent="0.2">
      <c r="B99" s="59" t="s">
        <v>1411</v>
      </c>
      <c r="C99" s="14" t="s">
        <v>1412</v>
      </c>
      <c r="D99" s="14" t="s">
        <v>160</v>
      </c>
      <c r="E99" s="14" t="s">
        <v>227</v>
      </c>
      <c r="F99" s="22">
        <v>1998</v>
      </c>
      <c r="G99" s="14" t="s">
        <v>1413</v>
      </c>
      <c r="H99" s="14" t="s">
        <v>49</v>
      </c>
      <c r="I99" s="24">
        <v>1700</v>
      </c>
      <c r="J99" s="26">
        <v>371.2</v>
      </c>
      <c r="K99" s="24">
        <v>0</v>
      </c>
      <c r="L99" s="24">
        <v>6.3103999999999996</v>
      </c>
      <c r="M99" s="13">
        <v>5.71329764986862E-5</v>
      </c>
      <c r="N99" s="13">
        <v>1.2389092200000001E-4</v>
      </c>
      <c r="O99" s="63">
        <v>9.9550603197316505E-6</v>
      </c>
    </row>
    <row r="100" spans="2:15" x14ac:dyDescent="0.2">
      <c r="B100" s="59" t="s">
        <v>1414</v>
      </c>
      <c r="C100" s="14" t="s">
        <v>1415</v>
      </c>
      <c r="D100" s="14" t="s">
        <v>160</v>
      </c>
      <c r="E100" s="14" t="s">
        <v>227</v>
      </c>
      <c r="F100" s="22">
        <v>1032</v>
      </c>
      <c r="G100" s="14" t="s">
        <v>578</v>
      </c>
      <c r="H100" s="14" t="s">
        <v>49</v>
      </c>
      <c r="I100" s="24">
        <v>600</v>
      </c>
      <c r="J100" s="27">
        <v>7000</v>
      </c>
      <c r="K100" s="24">
        <v>0</v>
      </c>
      <c r="L100" s="24">
        <v>42</v>
      </c>
      <c r="M100" s="13">
        <v>1.0111754435908701E-5</v>
      </c>
      <c r="N100" s="13">
        <v>8.2457827099999997E-4</v>
      </c>
      <c r="O100" s="63">
        <v>6.6257691022554701E-5</v>
      </c>
    </row>
    <row r="101" spans="2:15" x14ac:dyDescent="0.2">
      <c r="B101" s="59" t="s">
        <v>1416</v>
      </c>
      <c r="C101" s="14" t="s">
        <v>1417</v>
      </c>
      <c r="D101" s="14" t="s">
        <v>160</v>
      </c>
      <c r="E101" s="14" t="s">
        <v>227</v>
      </c>
      <c r="F101" s="22">
        <v>1790</v>
      </c>
      <c r="G101" s="14" t="s">
        <v>466</v>
      </c>
      <c r="H101" s="14" t="s">
        <v>49</v>
      </c>
      <c r="I101" s="24">
        <v>38412</v>
      </c>
      <c r="J101" s="26">
        <v>230.2</v>
      </c>
      <c r="K101" s="24">
        <v>0</v>
      </c>
      <c r="L101" s="24">
        <v>88.424419999999998</v>
      </c>
      <c r="M101" s="13">
        <v>2.5651910900000003E-4</v>
      </c>
      <c r="N101" s="13">
        <v>1.7360203670000001E-3</v>
      </c>
      <c r="O101" s="63">
        <v>1.3949518800000001E-4</v>
      </c>
    </row>
    <row r="102" spans="2:15" x14ac:dyDescent="0.2">
      <c r="B102" s="59" t="s">
        <v>1418</v>
      </c>
      <c r="C102" s="14" t="s">
        <v>1419</v>
      </c>
      <c r="D102" s="14" t="s">
        <v>160</v>
      </c>
      <c r="E102" s="14" t="s">
        <v>227</v>
      </c>
      <c r="F102" s="22">
        <v>1741</v>
      </c>
      <c r="G102" s="14" t="s">
        <v>466</v>
      </c>
      <c r="H102" s="14" t="s">
        <v>49</v>
      </c>
      <c r="I102" s="24">
        <v>300</v>
      </c>
      <c r="J102" s="27">
        <v>42370</v>
      </c>
      <c r="K102" s="24">
        <v>0</v>
      </c>
      <c r="L102" s="24">
        <v>127.11</v>
      </c>
      <c r="M102" s="13">
        <v>2.44100895E-4</v>
      </c>
      <c r="N102" s="13">
        <v>2.4955272409999999E-3</v>
      </c>
      <c r="O102" s="63">
        <v>2.00524169E-4</v>
      </c>
    </row>
    <row r="103" spans="2:15" x14ac:dyDescent="0.2">
      <c r="B103" s="59" t="s">
        <v>1420</v>
      </c>
      <c r="C103" s="14" t="s">
        <v>1421</v>
      </c>
      <c r="D103" s="14" t="s">
        <v>160</v>
      </c>
      <c r="E103" s="14" t="s">
        <v>227</v>
      </c>
      <c r="F103" s="22">
        <v>1867</v>
      </c>
      <c r="G103" s="14" t="s">
        <v>466</v>
      </c>
      <c r="H103" s="14" t="s">
        <v>49</v>
      </c>
      <c r="I103" s="24">
        <v>540</v>
      </c>
      <c r="J103" s="27">
        <v>2990</v>
      </c>
      <c r="K103" s="24">
        <v>0</v>
      </c>
      <c r="L103" s="24">
        <v>16.146000000000001</v>
      </c>
      <c r="M103" s="13">
        <v>1.9681370278229699E-5</v>
      </c>
      <c r="N103" s="13">
        <v>3.1699144699999998E-4</v>
      </c>
      <c r="O103" s="63">
        <v>2.54713495059564E-5</v>
      </c>
    </row>
    <row r="104" spans="2:15" x14ac:dyDescent="0.2">
      <c r="B104" s="59" t="s">
        <v>1422</v>
      </c>
      <c r="C104" s="14" t="s">
        <v>1423</v>
      </c>
      <c r="D104" s="14" t="s">
        <v>160</v>
      </c>
      <c r="E104" s="14" t="s">
        <v>227</v>
      </c>
      <c r="F104" s="22">
        <v>1463</v>
      </c>
      <c r="G104" s="14" t="s">
        <v>466</v>
      </c>
      <c r="H104" s="14" t="s">
        <v>49</v>
      </c>
      <c r="I104" s="24">
        <v>4635</v>
      </c>
      <c r="J104" s="27">
        <v>4870</v>
      </c>
      <c r="K104" s="24">
        <v>0</v>
      </c>
      <c r="L104" s="24">
        <v>225.72450000000001</v>
      </c>
      <c r="M104" s="13">
        <v>2.22027908E-4</v>
      </c>
      <c r="N104" s="13">
        <v>4.4316075729999996E-3</v>
      </c>
      <c r="O104" s="63">
        <v>3.5609486100000003E-4</v>
      </c>
    </row>
    <row r="105" spans="2:15" x14ac:dyDescent="0.2">
      <c r="B105" s="59" t="s">
        <v>1424</v>
      </c>
      <c r="C105" s="14" t="s">
        <v>1425</v>
      </c>
      <c r="D105" s="14" t="s">
        <v>160</v>
      </c>
      <c r="E105" s="14" t="s">
        <v>227</v>
      </c>
      <c r="F105" s="22">
        <v>1872</v>
      </c>
      <c r="G105" s="14" t="s">
        <v>466</v>
      </c>
      <c r="H105" s="14" t="s">
        <v>49</v>
      </c>
      <c r="I105" s="24">
        <v>1920</v>
      </c>
      <c r="J105" s="26">
        <v>879.8</v>
      </c>
      <c r="K105" s="24">
        <v>0</v>
      </c>
      <c r="L105" s="24">
        <v>16.892160000000001</v>
      </c>
      <c r="M105" s="13">
        <v>1.3193758000000001E-4</v>
      </c>
      <c r="N105" s="13">
        <v>3.31640669E-4</v>
      </c>
      <c r="O105" s="63">
        <v>2.66484647138942E-5</v>
      </c>
    </row>
    <row r="106" spans="2:15" x14ac:dyDescent="0.2">
      <c r="B106" s="59" t="s">
        <v>1426</v>
      </c>
      <c r="C106" s="14" t="s">
        <v>1427</v>
      </c>
      <c r="D106" s="14" t="s">
        <v>160</v>
      </c>
      <c r="E106" s="14" t="s">
        <v>227</v>
      </c>
      <c r="F106" s="22">
        <v>1054</v>
      </c>
      <c r="G106" s="14" t="s">
        <v>843</v>
      </c>
      <c r="H106" s="14" t="s">
        <v>49</v>
      </c>
      <c r="I106" s="24">
        <v>2726</v>
      </c>
      <c r="J106" s="27">
        <v>11590</v>
      </c>
      <c r="K106" s="24">
        <v>0</v>
      </c>
      <c r="L106" s="24">
        <v>315.9434</v>
      </c>
      <c r="M106" s="13">
        <v>3.0679935300000001E-4</v>
      </c>
      <c r="N106" s="13">
        <v>6.2028586360000004E-3</v>
      </c>
      <c r="O106" s="63">
        <v>4.9842095600000004E-4</v>
      </c>
    </row>
    <row r="107" spans="2:15" x14ac:dyDescent="0.2">
      <c r="B107" s="59" t="s">
        <v>1428</v>
      </c>
      <c r="C107" s="14" t="s">
        <v>1429</v>
      </c>
      <c r="D107" s="14" t="s">
        <v>160</v>
      </c>
      <c r="E107" s="14" t="s">
        <v>227</v>
      </c>
      <c r="F107" s="22">
        <v>384</v>
      </c>
      <c r="G107" s="14" t="s">
        <v>843</v>
      </c>
      <c r="H107" s="14" t="s">
        <v>49</v>
      </c>
      <c r="I107" s="24">
        <v>12250</v>
      </c>
      <c r="J107" s="27">
        <v>1263</v>
      </c>
      <c r="K107" s="24">
        <v>0</v>
      </c>
      <c r="L107" s="24">
        <v>154.7175</v>
      </c>
      <c r="M107" s="13">
        <v>3.3429904300000002E-4</v>
      </c>
      <c r="N107" s="13">
        <v>3.0375402080000001E-3</v>
      </c>
      <c r="O107" s="63">
        <v>2.4407676899999999E-4</v>
      </c>
    </row>
    <row r="108" spans="2:15" x14ac:dyDescent="0.2">
      <c r="B108" s="59" t="s">
        <v>1430</v>
      </c>
      <c r="C108" s="14" t="s">
        <v>1431</v>
      </c>
      <c r="D108" s="14" t="s">
        <v>160</v>
      </c>
      <c r="E108" s="14" t="s">
        <v>227</v>
      </c>
      <c r="F108" s="22">
        <v>1185</v>
      </c>
      <c r="G108" s="14" t="s">
        <v>843</v>
      </c>
      <c r="H108" s="14" t="s">
        <v>49</v>
      </c>
      <c r="I108" s="24">
        <v>46140</v>
      </c>
      <c r="J108" s="26">
        <v>233.7</v>
      </c>
      <c r="K108" s="24">
        <v>0</v>
      </c>
      <c r="L108" s="24">
        <v>107.82917999999999</v>
      </c>
      <c r="M108" s="13">
        <v>6.2619319700000001E-4</v>
      </c>
      <c r="N108" s="13">
        <v>2.116990449E-3</v>
      </c>
      <c r="O108" s="63">
        <v>1.7010743999999999E-4</v>
      </c>
    </row>
    <row r="109" spans="2:15" x14ac:dyDescent="0.2">
      <c r="B109" s="59" t="s">
        <v>1432</v>
      </c>
      <c r="C109" s="14" t="s">
        <v>1433</v>
      </c>
      <c r="D109" s="14" t="s">
        <v>160</v>
      </c>
      <c r="E109" s="14" t="s">
        <v>227</v>
      </c>
      <c r="F109" s="22">
        <v>797</v>
      </c>
      <c r="G109" s="14" t="s">
        <v>843</v>
      </c>
      <c r="H109" s="14" t="s">
        <v>49</v>
      </c>
      <c r="I109" s="24">
        <v>500</v>
      </c>
      <c r="J109" s="27">
        <v>19800</v>
      </c>
      <c r="K109" s="24">
        <v>0</v>
      </c>
      <c r="L109" s="24">
        <v>99</v>
      </c>
      <c r="M109" s="13">
        <v>2.23084717E-4</v>
      </c>
      <c r="N109" s="13">
        <v>1.943648783E-3</v>
      </c>
      <c r="O109" s="63">
        <v>1.56178843E-4</v>
      </c>
    </row>
    <row r="110" spans="2:15" x14ac:dyDescent="0.2">
      <c r="B110" s="59" t="s">
        <v>1434</v>
      </c>
      <c r="C110" s="14" t="s">
        <v>1435</v>
      </c>
      <c r="D110" s="14" t="s">
        <v>160</v>
      </c>
      <c r="E110" s="14" t="s">
        <v>227</v>
      </c>
      <c r="F110" s="22">
        <v>387</v>
      </c>
      <c r="G110" s="14" t="s">
        <v>332</v>
      </c>
      <c r="H110" s="14" t="s">
        <v>49</v>
      </c>
      <c r="I110" s="24">
        <v>3400</v>
      </c>
      <c r="J110" s="27">
        <v>12750</v>
      </c>
      <c r="K110" s="24">
        <v>0</v>
      </c>
      <c r="L110" s="24">
        <v>433.5</v>
      </c>
      <c r="M110" s="13">
        <v>1.6299049500000001E-4</v>
      </c>
      <c r="N110" s="13">
        <v>8.5108257330000006E-3</v>
      </c>
      <c r="O110" s="63">
        <v>6.8387402500000001E-4</v>
      </c>
    </row>
    <row r="111" spans="2:15" x14ac:dyDescent="0.2">
      <c r="B111" s="59" t="s">
        <v>1436</v>
      </c>
      <c r="C111" s="14" t="s">
        <v>1437</v>
      </c>
      <c r="D111" s="14" t="s">
        <v>160</v>
      </c>
      <c r="E111" s="14" t="s">
        <v>227</v>
      </c>
      <c r="F111" s="22">
        <v>366</v>
      </c>
      <c r="G111" s="14" t="s">
        <v>228</v>
      </c>
      <c r="H111" s="14" t="s">
        <v>49</v>
      </c>
      <c r="I111" s="24">
        <v>58200</v>
      </c>
      <c r="J111" s="26">
        <v>254.5</v>
      </c>
      <c r="K111" s="24">
        <v>0</v>
      </c>
      <c r="L111" s="24">
        <v>148.119</v>
      </c>
      <c r="M111" s="13">
        <v>1.8538066100000001E-4</v>
      </c>
      <c r="N111" s="13">
        <v>2.9079930719999999E-3</v>
      </c>
      <c r="O111" s="63">
        <v>2.33667212E-4</v>
      </c>
    </row>
    <row r="112" spans="2:15" x14ac:dyDescent="0.2">
      <c r="B112" s="59" t="s">
        <v>1438</v>
      </c>
      <c r="C112" s="14" t="s">
        <v>1439</v>
      </c>
      <c r="D112" s="14" t="s">
        <v>160</v>
      </c>
      <c r="E112" s="14" t="s">
        <v>227</v>
      </c>
      <c r="F112" s="22">
        <v>1802</v>
      </c>
      <c r="G112" s="14" t="s">
        <v>228</v>
      </c>
      <c r="H112" s="14" t="s">
        <v>49</v>
      </c>
      <c r="I112" s="24">
        <v>14500</v>
      </c>
      <c r="J112" s="26">
        <v>963.7</v>
      </c>
      <c r="K112" s="24">
        <v>0</v>
      </c>
      <c r="L112" s="24">
        <v>139.73650000000001</v>
      </c>
      <c r="M112" s="13">
        <v>2.0733958899999999E-4</v>
      </c>
      <c r="N112" s="13">
        <v>2.7434209919999998E-3</v>
      </c>
      <c r="O112" s="63">
        <v>2.2044328100000001E-4</v>
      </c>
    </row>
    <row r="113" spans="2:15" x14ac:dyDescent="0.2">
      <c r="B113" s="59" t="s">
        <v>1440</v>
      </c>
      <c r="C113" s="14" t="s">
        <v>1441</v>
      </c>
      <c r="D113" s="14" t="s">
        <v>160</v>
      </c>
      <c r="E113" s="14" t="s">
        <v>227</v>
      </c>
      <c r="F113" s="22">
        <v>1668</v>
      </c>
      <c r="G113" s="14" t="s">
        <v>228</v>
      </c>
      <c r="H113" s="14" t="s">
        <v>49</v>
      </c>
      <c r="I113" s="24">
        <v>28510</v>
      </c>
      <c r="J113" s="27">
        <v>380</v>
      </c>
      <c r="K113" s="24">
        <v>0</v>
      </c>
      <c r="L113" s="24">
        <v>108.33799999999999</v>
      </c>
      <c r="M113" s="13">
        <v>2.1795703199999999E-4</v>
      </c>
      <c r="N113" s="13">
        <v>2.126980019E-3</v>
      </c>
      <c r="O113" s="63">
        <v>1.70910136E-4</v>
      </c>
    </row>
    <row r="114" spans="2:15" x14ac:dyDescent="0.2">
      <c r="B114" s="59" t="s">
        <v>1442</v>
      </c>
      <c r="C114" s="14" t="s">
        <v>1443</v>
      </c>
      <c r="D114" s="14" t="s">
        <v>160</v>
      </c>
      <c r="E114" s="14" t="s">
        <v>227</v>
      </c>
      <c r="F114" s="22">
        <v>1588</v>
      </c>
      <c r="G114" s="14" t="s">
        <v>228</v>
      </c>
      <c r="H114" s="14" t="s">
        <v>49</v>
      </c>
      <c r="I114" s="24">
        <v>11200</v>
      </c>
      <c r="J114" s="27">
        <v>309</v>
      </c>
      <c r="K114" s="24">
        <v>0</v>
      </c>
      <c r="L114" s="24">
        <v>34.607999999999997</v>
      </c>
      <c r="M114" s="13">
        <v>7.7043975641941694E-5</v>
      </c>
      <c r="N114" s="13">
        <v>6.7945249499999996E-4</v>
      </c>
      <c r="O114" s="63">
        <v>5.4596337402585103E-5</v>
      </c>
    </row>
    <row r="115" spans="2:15" x14ac:dyDescent="0.2">
      <c r="B115" s="59" t="s">
        <v>1444</v>
      </c>
      <c r="C115" s="14" t="s">
        <v>1445</v>
      </c>
      <c r="D115" s="14" t="s">
        <v>160</v>
      </c>
      <c r="E115" s="14" t="s">
        <v>227</v>
      </c>
      <c r="F115" s="22">
        <v>1943</v>
      </c>
      <c r="G115" s="14" t="s">
        <v>1446</v>
      </c>
      <c r="H115" s="14" t="s">
        <v>49</v>
      </c>
      <c r="I115" s="24">
        <v>35905</v>
      </c>
      <c r="J115" s="26">
        <v>592.4</v>
      </c>
      <c r="K115" s="24">
        <v>0</v>
      </c>
      <c r="L115" s="24">
        <v>212.70122000000001</v>
      </c>
      <c r="M115" s="13">
        <v>3.3427482600000002E-4</v>
      </c>
      <c r="N115" s="13">
        <v>4.1759239139999996E-3</v>
      </c>
      <c r="O115" s="63">
        <v>3.3554980199999998E-4</v>
      </c>
    </row>
    <row r="116" spans="2:15" x14ac:dyDescent="0.2">
      <c r="B116" s="59" t="s">
        <v>1447</v>
      </c>
      <c r="C116" s="14" t="s">
        <v>1448</v>
      </c>
      <c r="D116" s="14" t="s">
        <v>160</v>
      </c>
      <c r="E116" s="14" t="s">
        <v>227</v>
      </c>
      <c r="F116" s="22">
        <v>1821</v>
      </c>
      <c r="G116" s="14" t="s">
        <v>1446</v>
      </c>
      <c r="H116" s="14" t="s">
        <v>49</v>
      </c>
      <c r="I116" s="24">
        <v>1227</v>
      </c>
      <c r="J116" s="26">
        <v>658.3</v>
      </c>
      <c r="K116" s="24">
        <v>0</v>
      </c>
      <c r="L116" s="24">
        <v>8.0773399999999995</v>
      </c>
      <c r="M116" s="13">
        <v>5.5943354500000001E-4</v>
      </c>
      <c r="N116" s="13">
        <v>1.5858092899999999E-4</v>
      </c>
      <c r="O116" s="63">
        <v>1.27425213810505E-5</v>
      </c>
    </row>
    <row r="117" spans="2:15" x14ac:dyDescent="0.2">
      <c r="B117" s="59" t="s">
        <v>1449</v>
      </c>
      <c r="C117" s="14" t="s">
        <v>1450</v>
      </c>
      <c r="D117" s="14" t="s">
        <v>160</v>
      </c>
      <c r="E117" s="14" t="s">
        <v>227</v>
      </c>
      <c r="F117" s="22">
        <v>1866</v>
      </c>
      <c r="G117" s="14" t="s">
        <v>1451</v>
      </c>
      <c r="H117" s="14" t="s">
        <v>49</v>
      </c>
      <c r="I117" s="24">
        <v>69800</v>
      </c>
      <c r="J117" s="26">
        <v>64.599999999999994</v>
      </c>
      <c r="K117" s="24">
        <v>0</v>
      </c>
      <c r="L117" s="24">
        <v>45.090800000000002</v>
      </c>
      <c r="M117" s="13">
        <v>1.032249454E-3</v>
      </c>
      <c r="N117" s="13">
        <v>8.8525937900000001E-4</v>
      </c>
      <c r="O117" s="63">
        <v>7.1133626056186003E-5</v>
      </c>
    </row>
    <row r="118" spans="2:15" x14ac:dyDescent="0.2">
      <c r="B118" s="59" t="s">
        <v>1452</v>
      </c>
      <c r="C118" s="14" t="s">
        <v>1453</v>
      </c>
      <c r="D118" s="14" t="s">
        <v>160</v>
      </c>
      <c r="E118" s="14" t="s">
        <v>227</v>
      </c>
      <c r="F118" s="22">
        <v>1864</v>
      </c>
      <c r="G118" s="14" t="s">
        <v>1360</v>
      </c>
      <c r="H118" s="14" t="s">
        <v>49</v>
      </c>
      <c r="I118" s="24">
        <v>6300</v>
      </c>
      <c r="J118" s="26">
        <v>565.20000000000005</v>
      </c>
      <c r="K118" s="24">
        <v>0</v>
      </c>
      <c r="L118" s="24">
        <v>35.607599999999998</v>
      </c>
      <c r="M118" s="13">
        <v>2.8803235099999998E-4</v>
      </c>
      <c r="N118" s="13">
        <v>6.99077458E-4</v>
      </c>
      <c r="O118" s="63">
        <v>5.6173270448921903E-5</v>
      </c>
    </row>
    <row r="119" spans="2:15" x14ac:dyDescent="0.2">
      <c r="B119" s="59" t="s">
        <v>1454</v>
      </c>
      <c r="C119" s="14" t="s">
        <v>1455</v>
      </c>
      <c r="D119" s="14" t="s">
        <v>160</v>
      </c>
      <c r="E119" s="14" t="s">
        <v>227</v>
      </c>
      <c r="F119" s="22">
        <v>2391</v>
      </c>
      <c r="G119" s="14" t="s">
        <v>1360</v>
      </c>
      <c r="H119" s="14" t="s">
        <v>49</v>
      </c>
      <c r="I119" s="24">
        <v>14850</v>
      </c>
      <c r="J119" s="27">
        <v>425</v>
      </c>
      <c r="K119" s="24">
        <v>0</v>
      </c>
      <c r="L119" s="24">
        <v>63.112499999999997</v>
      </c>
      <c r="M119" s="13">
        <v>9.5624228799999998E-4</v>
      </c>
      <c r="N119" s="13">
        <v>1.239076099E-3</v>
      </c>
      <c r="O119" s="63">
        <v>9.9564012491928198E-5</v>
      </c>
    </row>
    <row r="120" spans="2:15" x14ac:dyDescent="0.2">
      <c r="B120" s="59" t="s">
        <v>1456</v>
      </c>
      <c r="C120" s="14" t="s">
        <v>1457</v>
      </c>
      <c r="D120" s="14" t="s">
        <v>160</v>
      </c>
      <c r="E120" s="14" t="s">
        <v>227</v>
      </c>
      <c r="F120" s="22">
        <v>1924</v>
      </c>
      <c r="G120" s="14" t="s">
        <v>1360</v>
      </c>
      <c r="H120" s="14" t="s">
        <v>49</v>
      </c>
      <c r="I120" s="24">
        <v>8000</v>
      </c>
      <c r="J120" s="26">
        <v>152.6</v>
      </c>
      <c r="K120" s="24">
        <v>0</v>
      </c>
      <c r="L120" s="24">
        <v>12.208</v>
      </c>
      <c r="M120" s="13">
        <v>9.3567645400000001E-4</v>
      </c>
      <c r="N120" s="13">
        <v>2.39677417E-4</v>
      </c>
      <c r="O120" s="63">
        <v>1.9258902190555899E-5</v>
      </c>
    </row>
    <row r="121" spans="2:15" x14ac:dyDescent="0.2">
      <c r="B121" s="59" t="s">
        <v>1458</v>
      </c>
      <c r="C121" s="14" t="s">
        <v>1459</v>
      </c>
      <c r="D121" s="14" t="s">
        <v>160</v>
      </c>
      <c r="E121" s="14" t="s">
        <v>227</v>
      </c>
      <c r="F121" s="22">
        <v>1858</v>
      </c>
      <c r="G121" s="14" t="s">
        <v>423</v>
      </c>
      <c r="H121" s="14" t="s">
        <v>49</v>
      </c>
      <c r="I121" s="24">
        <v>1500</v>
      </c>
      <c r="J121" s="27">
        <v>4297</v>
      </c>
      <c r="K121" s="24">
        <v>0</v>
      </c>
      <c r="L121" s="24">
        <v>64.454999999999998</v>
      </c>
      <c r="M121" s="13">
        <v>6.0000000000000002E-5</v>
      </c>
      <c r="N121" s="13">
        <v>1.2654331540000001E-3</v>
      </c>
      <c r="O121" s="63">
        <v>1.01681892E-4</v>
      </c>
    </row>
    <row r="122" spans="2:15" x14ac:dyDescent="0.2">
      <c r="B122" s="59" t="s">
        <v>1460</v>
      </c>
      <c r="C122" s="14" t="s">
        <v>1461</v>
      </c>
      <c r="D122" s="14" t="s">
        <v>160</v>
      </c>
      <c r="E122" s="14" t="s">
        <v>227</v>
      </c>
      <c r="F122" s="22">
        <v>1583</v>
      </c>
      <c r="G122" s="14" t="s">
        <v>423</v>
      </c>
      <c r="H122" s="14" t="s">
        <v>49</v>
      </c>
      <c r="I122" s="24">
        <v>12000</v>
      </c>
      <c r="J122" s="27">
        <v>3555</v>
      </c>
      <c r="K122" s="24">
        <v>0</v>
      </c>
      <c r="L122" s="24">
        <v>426.6</v>
      </c>
      <c r="M122" s="13">
        <v>8.35546312E-4</v>
      </c>
      <c r="N122" s="13">
        <v>8.3753593030000007E-3</v>
      </c>
      <c r="O122" s="63">
        <v>6.7298883300000005E-4</v>
      </c>
    </row>
    <row r="123" spans="2:15" x14ac:dyDescent="0.2">
      <c r="B123" s="59" t="s">
        <v>1462</v>
      </c>
      <c r="C123" s="14" t="s">
        <v>1463</v>
      </c>
      <c r="D123" s="14" t="s">
        <v>160</v>
      </c>
      <c r="E123" s="14" t="s">
        <v>227</v>
      </c>
      <c r="F123" s="22">
        <v>1948</v>
      </c>
      <c r="G123" s="14" t="s">
        <v>423</v>
      </c>
      <c r="H123" s="14" t="s">
        <v>49</v>
      </c>
      <c r="I123" s="24">
        <v>18283</v>
      </c>
      <c r="J123" s="26">
        <v>293.60000000000002</v>
      </c>
      <c r="K123" s="24">
        <v>0</v>
      </c>
      <c r="L123" s="24">
        <v>53.678890000000003</v>
      </c>
      <c r="M123" s="13">
        <v>1.4640938499999999E-4</v>
      </c>
      <c r="N123" s="13">
        <v>1.05386777E-3</v>
      </c>
      <c r="O123" s="63">
        <v>8.4681888286992896E-5</v>
      </c>
    </row>
    <row r="124" spans="2:15" x14ac:dyDescent="0.2">
      <c r="B124" s="59" t="s">
        <v>1464</v>
      </c>
      <c r="C124" s="14" t="s">
        <v>1465</v>
      </c>
      <c r="D124" s="14" t="s">
        <v>160</v>
      </c>
      <c r="E124" s="14" t="s">
        <v>227</v>
      </c>
      <c r="F124" s="22">
        <v>1815</v>
      </c>
      <c r="G124" s="14" t="s">
        <v>423</v>
      </c>
      <c r="H124" s="14" t="s">
        <v>49</v>
      </c>
      <c r="I124" s="24">
        <v>17000</v>
      </c>
      <c r="J124" s="27">
        <v>705</v>
      </c>
      <c r="K124" s="24">
        <v>0</v>
      </c>
      <c r="L124" s="24">
        <v>119.85</v>
      </c>
      <c r="M124" s="13">
        <v>1.2201474500000001E-4</v>
      </c>
      <c r="N124" s="13">
        <v>2.3529929959999999E-3</v>
      </c>
      <c r="O124" s="63">
        <v>1.8907105399999999E-4</v>
      </c>
    </row>
    <row r="125" spans="2:15" x14ac:dyDescent="0.2">
      <c r="B125" s="59" t="s">
        <v>1466</v>
      </c>
      <c r="C125" s="14" t="s">
        <v>1467</v>
      </c>
      <c r="D125" s="14" t="s">
        <v>160</v>
      </c>
      <c r="E125" s="14" t="s">
        <v>227</v>
      </c>
      <c r="F125" s="22">
        <v>1999</v>
      </c>
      <c r="G125" s="14" t="s">
        <v>1377</v>
      </c>
      <c r="H125" s="14" t="s">
        <v>49</v>
      </c>
      <c r="I125" s="24">
        <v>36500</v>
      </c>
      <c r="J125" s="26">
        <v>50.5</v>
      </c>
      <c r="K125" s="24">
        <v>0</v>
      </c>
      <c r="L125" s="24">
        <v>18.432500000000001</v>
      </c>
      <c r="M125" s="13">
        <v>3.03282093E-4</v>
      </c>
      <c r="N125" s="13">
        <v>3.6188187999999999E-4</v>
      </c>
      <c r="O125" s="63">
        <v>2.9078449756505701E-5</v>
      </c>
    </row>
    <row r="126" spans="2:15" x14ac:dyDescent="0.2">
      <c r="B126" s="59" t="s">
        <v>1468</v>
      </c>
      <c r="C126" s="14" t="s">
        <v>1469</v>
      </c>
      <c r="D126" s="14" t="s">
        <v>160</v>
      </c>
      <c r="E126" s="14" t="s">
        <v>227</v>
      </c>
      <c r="F126" s="22">
        <v>1425</v>
      </c>
      <c r="G126" s="14" t="s">
        <v>289</v>
      </c>
      <c r="H126" s="14" t="s">
        <v>49</v>
      </c>
      <c r="I126" s="24">
        <v>3400</v>
      </c>
      <c r="J126" s="27">
        <v>1999</v>
      </c>
      <c r="K126" s="24">
        <v>0</v>
      </c>
      <c r="L126" s="24">
        <v>67.965999999999994</v>
      </c>
      <c r="M126" s="13">
        <v>2.01214995E-4</v>
      </c>
      <c r="N126" s="13">
        <v>1.3343639709999999E-3</v>
      </c>
      <c r="O126" s="63">
        <v>1.0722071899999999E-4</v>
      </c>
    </row>
    <row r="127" spans="2:15" x14ac:dyDescent="0.2">
      <c r="B127" s="59" t="s">
        <v>1470</v>
      </c>
      <c r="C127" s="14" t="s">
        <v>1471</v>
      </c>
      <c r="D127" s="14" t="s">
        <v>160</v>
      </c>
      <c r="E127" s="14" t="s">
        <v>227</v>
      </c>
      <c r="F127" s="22">
        <v>1912</v>
      </c>
      <c r="G127" s="14" t="s">
        <v>289</v>
      </c>
      <c r="H127" s="14" t="s">
        <v>49</v>
      </c>
      <c r="I127" s="24">
        <v>4591</v>
      </c>
      <c r="J127" s="27">
        <v>1319</v>
      </c>
      <c r="K127" s="24">
        <v>0</v>
      </c>
      <c r="L127" s="24">
        <v>60.555289999999999</v>
      </c>
      <c r="M127" s="13">
        <v>2.07308587E-4</v>
      </c>
      <c r="N127" s="13">
        <v>1.1888708660000001E-3</v>
      </c>
      <c r="O127" s="63">
        <v>9.5529849871457104E-5</v>
      </c>
    </row>
    <row r="128" spans="2:15" x14ac:dyDescent="0.2">
      <c r="B128" s="59" t="s">
        <v>1472</v>
      </c>
      <c r="C128" s="14" t="s">
        <v>1473</v>
      </c>
      <c r="D128" s="14" t="s">
        <v>160</v>
      </c>
      <c r="E128" s="14" t="s">
        <v>227</v>
      </c>
      <c r="F128" s="22">
        <v>1939</v>
      </c>
      <c r="G128" s="14" t="s">
        <v>289</v>
      </c>
      <c r="H128" s="14" t="s">
        <v>49</v>
      </c>
      <c r="I128" s="24">
        <v>871.14</v>
      </c>
      <c r="J128" s="26">
        <v>323.2</v>
      </c>
      <c r="K128" s="24">
        <v>0</v>
      </c>
      <c r="L128" s="24">
        <v>2.8155199999999998</v>
      </c>
      <c r="M128" s="13">
        <v>1.6175197300000001E-4</v>
      </c>
      <c r="N128" s="13">
        <v>5.5276586088860899E-5</v>
      </c>
      <c r="O128" s="63">
        <v>4.4416631959005601E-6</v>
      </c>
    </row>
    <row r="129" spans="2:15" x14ac:dyDescent="0.2">
      <c r="B129" s="59" t="s">
        <v>1472</v>
      </c>
      <c r="C129" s="14" t="s">
        <v>1474</v>
      </c>
      <c r="D129" s="14" t="s">
        <v>160</v>
      </c>
      <c r="E129" s="14" t="s">
        <v>227</v>
      </c>
      <c r="F129" s="22">
        <v>1939</v>
      </c>
      <c r="G129" s="14" t="s">
        <v>289</v>
      </c>
      <c r="H129" s="14" t="s">
        <v>49</v>
      </c>
      <c r="I129" s="24">
        <v>23276.35</v>
      </c>
      <c r="J129" s="26">
        <v>323.2</v>
      </c>
      <c r="K129" s="24">
        <v>0</v>
      </c>
      <c r="L129" s="24">
        <v>75.229159999999993</v>
      </c>
      <c r="M129" s="13">
        <v>4.3219178799999997E-3</v>
      </c>
      <c r="N129" s="13">
        <v>1.4769602550000001E-3</v>
      </c>
      <c r="O129" s="63">
        <v>1.18678819E-4</v>
      </c>
    </row>
    <row r="130" spans="2:15" x14ac:dyDescent="0.2">
      <c r="B130" s="59" t="s">
        <v>1475</v>
      </c>
      <c r="C130" s="14" t="s">
        <v>1476</v>
      </c>
      <c r="D130" s="14" t="s">
        <v>160</v>
      </c>
      <c r="E130" s="14" t="s">
        <v>227</v>
      </c>
      <c r="F130" s="22">
        <v>1706</v>
      </c>
      <c r="G130" s="14" t="s">
        <v>289</v>
      </c>
      <c r="H130" s="14" t="s">
        <v>49</v>
      </c>
      <c r="I130" s="24">
        <v>69232</v>
      </c>
      <c r="J130" s="26">
        <v>449.6</v>
      </c>
      <c r="K130" s="24">
        <v>0</v>
      </c>
      <c r="L130" s="24">
        <v>311.26706999999999</v>
      </c>
      <c r="M130" s="13">
        <v>7.56244921E-4</v>
      </c>
      <c r="N130" s="13">
        <v>6.1110491099999999E-3</v>
      </c>
      <c r="O130" s="63">
        <v>4.9104374599999998E-4</v>
      </c>
    </row>
    <row r="131" spans="2:15" x14ac:dyDescent="0.2">
      <c r="B131" s="59" t="s">
        <v>1477</v>
      </c>
      <c r="C131" s="14" t="s">
        <v>1478</v>
      </c>
      <c r="D131" s="14" t="s">
        <v>160</v>
      </c>
      <c r="E131" s="14" t="s">
        <v>227</v>
      </c>
      <c r="F131" s="22">
        <v>1664</v>
      </c>
      <c r="G131" s="14" t="s">
        <v>289</v>
      </c>
      <c r="H131" s="14" t="s">
        <v>49</v>
      </c>
      <c r="I131" s="24">
        <v>7000</v>
      </c>
      <c r="J131" s="26">
        <v>660.1</v>
      </c>
      <c r="K131" s="24">
        <v>0</v>
      </c>
      <c r="L131" s="24">
        <v>46.207000000000001</v>
      </c>
      <c r="M131" s="13">
        <v>6.7317097199999997E-4</v>
      </c>
      <c r="N131" s="13">
        <v>9.07173528E-4</v>
      </c>
      <c r="O131" s="63">
        <v>7.2894503073314001E-5</v>
      </c>
    </row>
    <row r="132" spans="2:15" x14ac:dyDescent="0.2">
      <c r="B132" s="59" t="s">
        <v>1479</v>
      </c>
      <c r="C132" s="14" t="s">
        <v>1480</v>
      </c>
      <c r="D132" s="14" t="s">
        <v>160</v>
      </c>
      <c r="E132" s="14" t="s">
        <v>227</v>
      </c>
      <c r="F132" s="22">
        <v>383</v>
      </c>
      <c r="G132" s="14" t="s">
        <v>1019</v>
      </c>
      <c r="H132" s="14" t="s">
        <v>49</v>
      </c>
      <c r="I132" s="24">
        <v>6461</v>
      </c>
      <c r="J132" s="26">
        <v>65.8</v>
      </c>
      <c r="K132" s="24">
        <v>0</v>
      </c>
      <c r="L132" s="24">
        <v>4.2513399999999999</v>
      </c>
      <c r="M132" s="13">
        <v>2.6839181800000002E-4</v>
      </c>
      <c r="N132" s="13">
        <v>8.3465775950097295E-5</v>
      </c>
      <c r="O132" s="63">
        <v>6.7067612417101899E-6</v>
      </c>
    </row>
    <row r="133" spans="2:15" x14ac:dyDescent="0.2">
      <c r="B133" s="59" t="s">
        <v>1481</v>
      </c>
      <c r="C133" s="14" t="s">
        <v>1482</v>
      </c>
      <c r="D133" s="14" t="s">
        <v>160</v>
      </c>
      <c r="E133" s="14" t="s">
        <v>227</v>
      </c>
      <c r="F133" s="22">
        <v>1081</v>
      </c>
      <c r="G133" s="14" t="s">
        <v>1019</v>
      </c>
      <c r="H133" s="14" t="s">
        <v>49</v>
      </c>
      <c r="I133" s="24">
        <v>14725</v>
      </c>
      <c r="J133" s="26">
        <v>701.5</v>
      </c>
      <c r="K133" s="24">
        <v>0</v>
      </c>
      <c r="L133" s="24">
        <v>103.29588</v>
      </c>
      <c r="M133" s="13">
        <v>6.9498134700000003E-4</v>
      </c>
      <c r="N133" s="13">
        <v>2.027989005E-3</v>
      </c>
      <c r="O133" s="63">
        <v>1.62955869E-4</v>
      </c>
    </row>
    <row r="134" spans="2:15" x14ac:dyDescent="0.2">
      <c r="B134" s="59" t="s">
        <v>1483</v>
      </c>
      <c r="C134" s="14" t="s">
        <v>1484</v>
      </c>
      <c r="D134" s="14" t="s">
        <v>160</v>
      </c>
      <c r="E134" s="14" t="s">
        <v>227</v>
      </c>
      <c r="F134" s="22">
        <v>2353</v>
      </c>
      <c r="G134" s="14" t="s">
        <v>1019</v>
      </c>
      <c r="H134" s="14" t="s">
        <v>49</v>
      </c>
      <c r="I134" s="24">
        <v>4500</v>
      </c>
      <c r="J134" s="27">
        <v>7007</v>
      </c>
      <c r="K134" s="24">
        <v>0</v>
      </c>
      <c r="L134" s="24">
        <v>315.315</v>
      </c>
      <c r="M134" s="13">
        <v>1.2352049889999999E-3</v>
      </c>
      <c r="N134" s="13">
        <v>6.1905213749999998E-3</v>
      </c>
      <c r="O134" s="63">
        <v>4.9742961500000001E-4</v>
      </c>
    </row>
    <row r="135" spans="2:15" x14ac:dyDescent="0.2">
      <c r="B135" s="59" t="s">
        <v>1485</v>
      </c>
      <c r="C135" s="14" t="s">
        <v>1486</v>
      </c>
      <c r="D135" s="14" t="s">
        <v>160</v>
      </c>
      <c r="E135" s="14" t="s">
        <v>227</v>
      </c>
      <c r="F135" s="22">
        <v>1861</v>
      </c>
      <c r="G135" s="14" t="s">
        <v>1019</v>
      </c>
      <c r="H135" s="14" t="s">
        <v>49</v>
      </c>
      <c r="I135" s="24">
        <v>11250</v>
      </c>
      <c r="J135" s="26">
        <v>405.1</v>
      </c>
      <c r="K135" s="24">
        <v>0</v>
      </c>
      <c r="L135" s="24">
        <v>45.573749999999997</v>
      </c>
      <c r="M135" s="13">
        <v>7.9415042200000003E-4</v>
      </c>
      <c r="N135" s="13">
        <v>8.9474104700000003E-4</v>
      </c>
      <c r="O135" s="63">
        <v>7.1895510624741805E-5</v>
      </c>
    </row>
    <row r="136" spans="2:15" x14ac:dyDescent="0.2">
      <c r="B136" s="59" t="s">
        <v>1487</v>
      </c>
      <c r="C136" s="14" t="s">
        <v>1488</v>
      </c>
      <c r="D136" s="14" t="s">
        <v>160</v>
      </c>
      <c r="E136" s="14" t="s">
        <v>227</v>
      </c>
      <c r="F136" s="22">
        <v>1977</v>
      </c>
      <c r="G136" s="14" t="s">
        <v>1019</v>
      </c>
      <c r="H136" s="14" t="s">
        <v>49</v>
      </c>
      <c r="I136" s="24">
        <v>5000</v>
      </c>
      <c r="J136" s="26">
        <v>409.2</v>
      </c>
      <c r="K136" s="24">
        <v>0</v>
      </c>
      <c r="L136" s="24">
        <v>20.46</v>
      </c>
      <c r="M136" s="13">
        <v>1.3505656500000001E-4</v>
      </c>
      <c r="N136" s="13">
        <v>4.0168741499999999E-4</v>
      </c>
      <c r="O136" s="63">
        <v>3.2276960912415902E-5</v>
      </c>
    </row>
    <row r="137" spans="2:15" x14ac:dyDescent="0.2">
      <c r="B137" s="59" t="s">
        <v>1489</v>
      </c>
      <c r="C137" s="14" t="s">
        <v>1490</v>
      </c>
      <c r="D137" s="14" t="s">
        <v>160</v>
      </c>
      <c r="E137" s="14" t="s">
        <v>227</v>
      </c>
      <c r="F137" s="22">
        <v>1860</v>
      </c>
      <c r="G137" s="14" t="s">
        <v>1019</v>
      </c>
      <c r="H137" s="14" t="s">
        <v>49</v>
      </c>
      <c r="I137" s="24">
        <v>900</v>
      </c>
      <c r="J137" s="27">
        <v>2434</v>
      </c>
      <c r="K137" s="24">
        <v>0</v>
      </c>
      <c r="L137" s="24">
        <v>21.905999999999999</v>
      </c>
      <c r="M137" s="13">
        <v>2.75733097E-4</v>
      </c>
      <c r="N137" s="13">
        <v>4.3007646700000002E-4</v>
      </c>
      <c r="O137" s="63">
        <v>3.4558118560478197E-5</v>
      </c>
    </row>
    <row r="138" spans="2:15" x14ac:dyDescent="0.2">
      <c r="B138" s="58" t="s">
        <v>1491</v>
      </c>
      <c r="C138" s="55" t="s">
        <v>2460</v>
      </c>
      <c r="D138" s="55" t="s">
        <v>2460</v>
      </c>
      <c r="E138" s="55" t="s">
        <v>2460</v>
      </c>
      <c r="F138" s="55" t="s">
        <v>2460</v>
      </c>
      <c r="G138" s="55" t="s">
        <v>2460</v>
      </c>
      <c r="H138" s="55" t="s">
        <v>2460</v>
      </c>
      <c r="I138" s="55" t="s">
        <v>2460</v>
      </c>
      <c r="J138" s="55" t="s">
        <v>2460</v>
      </c>
      <c r="K138" s="55" t="s">
        <v>2460</v>
      </c>
      <c r="L138" s="55" t="s">
        <v>2460</v>
      </c>
      <c r="M138" s="55" t="s">
        <v>2460</v>
      </c>
      <c r="N138" s="55" t="s">
        <v>2460</v>
      </c>
      <c r="O138" s="69" t="s">
        <v>2460</v>
      </c>
    </row>
    <row r="139" spans="2:15" x14ac:dyDescent="0.2">
      <c r="B139" s="58" t="s">
        <v>1492</v>
      </c>
      <c r="C139" s="55" t="s">
        <v>2460</v>
      </c>
      <c r="D139" s="55" t="s">
        <v>2460</v>
      </c>
      <c r="E139" s="55" t="s">
        <v>2460</v>
      </c>
      <c r="F139" s="55" t="s">
        <v>2460</v>
      </c>
      <c r="G139" s="55" t="s">
        <v>2460</v>
      </c>
      <c r="H139" s="55" t="s">
        <v>2460</v>
      </c>
      <c r="I139" s="55" t="s">
        <v>2460</v>
      </c>
      <c r="J139" s="55" t="s">
        <v>2460</v>
      </c>
      <c r="K139" s="55" t="s">
        <v>2460</v>
      </c>
      <c r="L139" s="55" t="s">
        <v>2460</v>
      </c>
      <c r="M139" s="55" t="s">
        <v>2460</v>
      </c>
      <c r="N139" s="55" t="s">
        <v>2460</v>
      </c>
      <c r="O139" s="69" t="s">
        <v>2460</v>
      </c>
    </row>
    <row r="140" spans="2:15" x14ac:dyDescent="0.2">
      <c r="B140" s="58" t="s">
        <v>1493</v>
      </c>
      <c r="C140" s="55" t="s">
        <v>2460</v>
      </c>
      <c r="D140" s="55" t="s">
        <v>2460</v>
      </c>
      <c r="E140" s="55" t="s">
        <v>2460</v>
      </c>
      <c r="F140" s="55" t="s">
        <v>2460</v>
      </c>
      <c r="G140" s="55" t="s">
        <v>2460</v>
      </c>
      <c r="H140" s="55" t="s">
        <v>2460</v>
      </c>
      <c r="I140" s="55" t="s">
        <v>2460</v>
      </c>
      <c r="J140" s="55" t="s">
        <v>2460</v>
      </c>
      <c r="K140" s="55" t="s">
        <v>2460</v>
      </c>
      <c r="L140" s="23">
        <v>5128.7541099999999</v>
      </c>
      <c r="M140" s="55" t="s">
        <v>2460</v>
      </c>
      <c r="N140" s="20">
        <v>0.100691885722</v>
      </c>
      <c r="O140" s="62">
        <v>8.0909382170000002E-3</v>
      </c>
    </row>
    <row r="141" spans="2:15" x14ac:dyDescent="0.2">
      <c r="B141" s="58" t="s">
        <v>1494</v>
      </c>
      <c r="C141" s="55" t="s">
        <v>2460</v>
      </c>
      <c r="D141" s="55" t="s">
        <v>2460</v>
      </c>
      <c r="E141" s="55" t="s">
        <v>2460</v>
      </c>
      <c r="F141" s="55" t="s">
        <v>2460</v>
      </c>
      <c r="G141" s="55" t="s">
        <v>2460</v>
      </c>
      <c r="H141" s="55" t="s">
        <v>2460</v>
      </c>
      <c r="I141" s="55" t="s">
        <v>2460</v>
      </c>
      <c r="J141" s="55" t="s">
        <v>2460</v>
      </c>
      <c r="K141" s="55" t="s">
        <v>2460</v>
      </c>
      <c r="L141" s="23">
        <v>2469.1778399999998</v>
      </c>
      <c r="M141" s="55" t="s">
        <v>2460</v>
      </c>
      <c r="N141" s="20">
        <v>4.8476914189999998E-2</v>
      </c>
      <c r="O141" s="62">
        <v>3.8952862469999999E-3</v>
      </c>
    </row>
    <row r="142" spans="2:15" x14ac:dyDescent="0.2">
      <c r="B142" s="59" t="s">
        <v>1495</v>
      </c>
      <c r="C142" s="14" t="s">
        <v>1496</v>
      </c>
      <c r="D142" s="14" t="s">
        <v>212</v>
      </c>
      <c r="E142" s="14" t="s">
        <v>1047</v>
      </c>
      <c r="F142" s="22">
        <v>993</v>
      </c>
      <c r="G142" s="14" t="s">
        <v>1129</v>
      </c>
      <c r="H142" s="14" t="s">
        <v>50</v>
      </c>
      <c r="I142" s="24">
        <v>200</v>
      </c>
      <c r="J142" s="27">
        <v>514</v>
      </c>
      <c r="K142" s="24">
        <v>0</v>
      </c>
      <c r="L142" s="24">
        <v>3.7285599999999999</v>
      </c>
      <c r="M142" s="13">
        <v>2.3704420103955701E-5</v>
      </c>
      <c r="N142" s="13">
        <v>7.3202132404487705E-5</v>
      </c>
      <c r="O142" s="63">
        <v>5.8820422961680199E-6</v>
      </c>
    </row>
    <row r="143" spans="2:15" x14ac:dyDescent="0.2">
      <c r="B143" s="59" t="s">
        <v>1497</v>
      </c>
      <c r="C143" s="14" t="s">
        <v>1498</v>
      </c>
      <c r="D143" s="14" t="s">
        <v>212</v>
      </c>
      <c r="E143" s="14" t="s">
        <v>1047</v>
      </c>
      <c r="F143" s="22">
        <v>993</v>
      </c>
      <c r="G143" s="14" t="s">
        <v>1499</v>
      </c>
      <c r="H143" s="14" t="s">
        <v>50</v>
      </c>
      <c r="I143" s="24">
        <v>500</v>
      </c>
      <c r="J143" s="27">
        <v>1916</v>
      </c>
      <c r="K143" s="24">
        <v>0</v>
      </c>
      <c r="L143" s="24">
        <v>34.746659999999999</v>
      </c>
      <c r="M143" s="13">
        <v>9.9768988896968606E-6</v>
      </c>
      <c r="N143" s="13">
        <v>6.8217478200000004E-4</v>
      </c>
      <c r="O143" s="63">
        <v>5.48150824368039E-5</v>
      </c>
    </row>
    <row r="144" spans="2:15" x14ac:dyDescent="0.2">
      <c r="B144" s="59" t="s">
        <v>1500</v>
      </c>
      <c r="C144" s="14" t="s">
        <v>1501</v>
      </c>
      <c r="D144" s="14" t="s">
        <v>212</v>
      </c>
      <c r="E144" s="14" t="s">
        <v>1047</v>
      </c>
      <c r="F144" s="22">
        <v>993</v>
      </c>
      <c r="G144" s="14" t="s">
        <v>1502</v>
      </c>
      <c r="H144" s="14" t="s">
        <v>50</v>
      </c>
      <c r="I144" s="24">
        <v>300</v>
      </c>
      <c r="J144" s="27">
        <v>2224</v>
      </c>
      <c r="K144" s="24">
        <v>0</v>
      </c>
      <c r="L144" s="24">
        <v>24.199339999999999</v>
      </c>
      <c r="M144" s="13">
        <v>3.6109304308513999E-6</v>
      </c>
      <c r="N144" s="13">
        <v>4.7510118900000002E-4</v>
      </c>
      <c r="O144" s="63">
        <v>3.8176009349279802E-5</v>
      </c>
    </row>
    <row r="145" spans="2:15" x14ac:dyDescent="0.2">
      <c r="B145" s="59" t="s">
        <v>1503</v>
      </c>
      <c r="C145" s="14" t="s">
        <v>1504</v>
      </c>
      <c r="D145" s="14" t="s">
        <v>1505</v>
      </c>
      <c r="E145" s="14" t="s">
        <v>1047</v>
      </c>
      <c r="F145" s="22">
        <v>993</v>
      </c>
      <c r="G145" s="14" t="s">
        <v>1506</v>
      </c>
      <c r="H145" s="14" t="s">
        <v>61</v>
      </c>
      <c r="I145" s="24">
        <v>7984.14</v>
      </c>
      <c r="J145" s="27">
        <v>695</v>
      </c>
      <c r="K145" s="24">
        <v>0</v>
      </c>
      <c r="L145" s="24">
        <v>239.35514000000001</v>
      </c>
      <c r="M145" s="13">
        <v>4.8705299899999999E-4</v>
      </c>
      <c r="N145" s="13">
        <v>4.6992154199999997E-3</v>
      </c>
      <c r="O145" s="63">
        <v>3.7759806899999998E-4</v>
      </c>
    </row>
    <row r="146" spans="2:15" x14ac:dyDescent="0.2">
      <c r="B146" s="59" t="s">
        <v>1507</v>
      </c>
      <c r="C146" s="14" t="s">
        <v>1508</v>
      </c>
      <c r="D146" s="14" t="s">
        <v>212</v>
      </c>
      <c r="E146" s="14" t="s">
        <v>1047</v>
      </c>
      <c r="F146" s="22">
        <v>993</v>
      </c>
      <c r="G146" s="14" t="s">
        <v>1104</v>
      </c>
      <c r="H146" s="14" t="s">
        <v>50</v>
      </c>
      <c r="I146" s="24">
        <v>6300</v>
      </c>
      <c r="J146" s="27">
        <v>643</v>
      </c>
      <c r="K146" s="24">
        <v>0</v>
      </c>
      <c r="L146" s="24">
        <v>146.92614</v>
      </c>
      <c r="M146" s="13">
        <v>8.9521941323369295E-5</v>
      </c>
      <c r="N146" s="13">
        <v>2.8845738710000001E-3</v>
      </c>
      <c r="O146" s="63">
        <v>2.3178539900000001E-4</v>
      </c>
    </row>
    <row r="147" spans="2:15" x14ac:dyDescent="0.2">
      <c r="B147" s="59" t="s">
        <v>1509</v>
      </c>
      <c r="C147" s="14" t="s">
        <v>1510</v>
      </c>
      <c r="D147" s="14" t="s">
        <v>212</v>
      </c>
      <c r="E147" s="14" t="s">
        <v>1047</v>
      </c>
      <c r="F147" s="22">
        <v>994</v>
      </c>
      <c r="G147" s="14" t="s">
        <v>1104</v>
      </c>
      <c r="H147" s="14" t="s">
        <v>50</v>
      </c>
      <c r="I147" s="24">
        <v>8929.65</v>
      </c>
      <c r="J147" s="27">
        <v>4653</v>
      </c>
      <c r="K147" s="24">
        <v>0</v>
      </c>
      <c r="L147" s="24">
        <v>1507.00622</v>
      </c>
      <c r="M147" s="55" t="s">
        <v>2460</v>
      </c>
      <c r="N147" s="13">
        <v>2.9586775818999999E-2</v>
      </c>
      <c r="O147" s="63">
        <v>2.3773988680000002E-3</v>
      </c>
    </row>
    <row r="148" spans="2:15" x14ac:dyDescent="0.2">
      <c r="B148" s="59" t="s">
        <v>1511</v>
      </c>
      <c r="C148" s="14" t="s">
        <v>1512</v>
      </c>
      <c r="D148" s="14" t="s">
        <v>200</v>
      </c>
      <c r="E148" s="14" t="s">
        <v>1047</v>
      </c>
      <c r="F148" s="22">
        <v>993</v>
      </c>
      <c r="G148" s="14" t="s">
        <v>1104</v>
      </c>
      <c r="H148" s="14" t="s">
        <v>50</v>
      </c>
      <c r="I148" s="24">
        <v>9630</v>
      </c>
      <c r="J148" s="27">
        <v>533</v>
      </c>
      <c r="K148" s="24">
        <v>0</v>
      </c>
      <c r="L148" s="24">
        <v>186.16629</v>
      </c>
      <c r="M148" s="13">
        <v>1.2303281000000001E-4</v>
      </c>
      <c r="N148" s="13">
        <v>3.6549685149999999E-3</v>
      </c>
      <c r="O148" s="63">
        <v>2.9368925E-4</v>
      </c>
    </row>
    <row r="149" spans="2:15" x14ac:dyDescent="0.2">
      <c r="B149" s="59" t="s">
        <v>1513</v>
      </c>
      <c r="C149" s="14" t="s">
        <v>1514</v>
      </c>
      <c r="D149" s="14" t="s">
        <v>212</v>
      </c>
      <c r="E149" s="14" t="s">
        <v>1047</v>
      </c>
      <c r="F149" s="22">
        <v>993</v>
      </c>
      <c r="G149" s="14" t="s">
        <v>1104</v>
      </c>
      <c r="H149" s="14" t="s">
        <v>50</v>
      </c>
      <c r="I149" s="24">
        <v>2000</v>
      </c>
      <c r="J149" s="27">
        <v>433</v>
      </c>
      <c r="K149" s="24">
        <v>0</v>
      </c>
      <c r="L149" s="24">
        <v>31.40982</v>
      </c>
      <c r="M149" s="13">
        <v>6.7060198263476202E-6</v>
      </c>
      <c r="N149" s="13">
        <v>6.1666321600000005E-4</v>
      </c>
      <c r="O149" s="63">
        <v>4.9551003538906202E-5</v>
      </c>
    </row>
    <row r="150" spans="2:15" x14ac:dyDescent="0.2">
      <c r="B150" s="59" t="s">
        <v>1515</v>
      </c>
      <c r="C150" s="14" t="s">
        <v>1516</v>
      </c>
      <c r="D150" s="14" t="s">
        <v>212</v>
      </c>
      <c r="E150" s="14" t="s">
        <v>1047</v>
      </c>
      <c r="F150" s="22">
        <v>993</v>
      </c>
      <c r="G150" s="14" t="s">
        <v>1517</v>
      </c>
      <c r="H150" s="14" t="s">
        <v>50</v>
      </c>
      <c r="I150" s="24">
        <v>11429.22</v>
      </c>
      <c r="J150" s="27">
        <v>218</v>
      </c>
      <c r="K150" s="24">
        <v>0</v>
      </c>
      <c r="L150" s="24">
        <v>90.369240000000005</v>
      </c>
      <c r="M150" s="13">
        <v>1.4746634700000001E-4</v>
      </c>
      <c r="N150" s="13">
        <v>1.7742026600000001E-3</v>
      </c>
      <c r="O150" s="63">
        <v>1.42563266E-4</v>
      </c>
    </row>
    <row r="151" spans="2:15" x14ac:dyDescent="0.2">
      <c r="B151" s="59" t="s">
        <v>1518</v>
      </c>
      <c r="C151" s="14" t="s">
        <v>1510</v>
      </c>
      <c r="D151" s="14" t="s">
        <v>212</v>
      </c>
      <c r="E151" s="14" t="s">
        <v>1047</v>
      </c>
      <c r="F151" s="22">
        <v>994</v>
      </c>
      <c r="G151" s="14" t="s">
        <v>1517</v>
      </c>
      <c r="H151" s="14" t="s">
        <v>50</v>
      </c>
      <c r="I151" s="24">
        <v>900</v>
      </c>
      <c r="J151" s="27">
        <v>4653</v>
      </c>
      <c r="K151" s="24">
        <v>0</v>
      </c>
      <c r="L151" s="24">
        <v>151.88788</v>
      </c>
      <c r="M151" s="13">
        <v>1.9910476744640599E-5</v>
      </c>
      <c r="N151" s="13">
        <v>2.9819867990000001E-3</v>
      </c>
      <c r="O151" s="63">
        <v>2.3961286199999999E-4</v>
      </c>
    </row>
    <row r="152" spans="2:15" x14ac:dyDescent="0.2">
      <c r="B152" s="59" t="s">
        <v>1519</v>
      </c>
      <c r="C152" s="14" t="s">
        <v>1520</v>
      </c>
      <c r="D152" s="14" t="s">
        <v>212</v>
      </c>
      <c r="E152" s="14" t="s">
        <v>1047</v>
      </c>
      <c r="F152" s="22">
        <v>993</v>
      </c>
      <c r="G152" s="14" t="s">
        <v>1101</v>
      </c>
      <c r="H152" s="14" t="s">
        <v>50</v>
      </c>
      <c r="I152" s="24">
        <v>537</v>
      </c>
      <c r="J152" s="27">
        <v>2724</v>
      </c>
      <c r="K152" s="24">
        <v>0.32723000000000002</v>
      </c>
      <c r="L152" s="24">
        <v>53.382550000000002</v>
      </c>
      <c r="M152" s="13">
        <v>2.6993633121841301E-5</v>
      </c>
      <c r="N152" s="13">
        <v>1.048049781E-3</v>
      </c>
      <c r="O152" s="63">
        <v>8.4214392949906694E-5</v>
      </c>
    </row>
    <row r="153" spans="2:15" x14ac:dyDescent="0.2">
      <c r="B153" s="58" t="s">
        <v>1521</v>
      </c>
      <c r="C153" s="55" t="s">
        <v>2460</v>
      </c>
      <c r="D153" s="55" t="s">
        <v>2460</v>
      </c>
      <c r="E153" s="55" t="s">
        <v>2460</v>
      </c>
      <c r="F153" s="55" t="s">
        <v>2460</v>
      </c>
      <c r="G153" s="55" t="s">
        <v>2460</v>
      </c>
      <c r="H153" s="55" t="s">
        <v>2460</v>
      </c>
      <c r="I153" s="55" t="s">
        <v>2460</v>
      </c>
      <c r="J153" s="55" t="s">
        <v>2460</v>
      </c>
      <c r="K153" s="55" t="s">
        <v>2460</v>
      </c>
      <c r="L153" s="23">
        <v>2659.57627</v>
      </c>
      <c r="M153" s="55" t="s">
        <v>2460</v>
      </c>
      <c r="N153" s="20">
        <v>5.2214971531999999E-2</v>
      </c>
      <c r="O153" s="62">
        <v>4.1956519700000004E-3</v>
      </c>
    </row>
    <row r="154" spans="2:15" x14ac:dyDescent="0.2">
      <c r="B154" s="59" t="s">
        <v>1522</v>
      </c>
      <c r="C154" s="14" t="s">
        <v>1523</v>
      </c>
      <c r="D154" s="14" t="s">
        <v>1524</v>
      </c>
      <c r="E154" s="14" t="s">
        <v>1047</v>
      </c>
      <c r="F154" s="22">
        <v>994</v>
      </c>
      <c r="G154" s="14" t="s">
        <v>1499</v>
      </c>
      <c r="H154" s="14" t="s">
        <v>51</v>
      </c>
      <c r="I154" s="24">
        <v>444</v>
      </c>
      <c r="J154" s="27">
        <v>28700</v>
      </c>
      <c r="K154" s="24">
        <v>0</v>
      </c>
      <c r="L154" s="24">
        <v>511.19015999999999</v>
      </c>
      <c r="M154" s="13">
        <v>1.0193106567322099E-5</v>
      </c>
      <c r="N154" s="13">
        <v>1.0036102349000001E-2</v>
      </c>
      <c r="O154" s="63">
        <v>8.0643523000000004E-4</v>
      </c>
    </row>
    <row r="155" spans="2:15" x14ac:dyDescent="0.2">
      <c r="B155" s="59" t="s">
        <v>1525</v>
      </c>
      <c r="C155" s="14" t="s">
        <v>1526</v>
      </c>
      <c r="D155" s="14" t="s">
        <v>194</v>
      </c>
      <c r="E155" s="14" t="s">
        <v>1047</v>
      </c>
      <c r="F155" s="22">
        <v>994</v>
      </c>
      <c r="G155" s="14" t="s">
        <v>1137</v>
      </c>
      <c r="H155" s="14" t="s">
        <v>52</v>
      </c>
      <c r="I155" s="24">
        <v>3292</v>
      </c>
      <c r="J155" s="27">
        <v>1200</v>
      </c>
      <c r="K155" s="24">
        <v>0</v>
      </c>
      <c r="L155" s="24">
        <v>182.54402999999999</v>
      </c>
      <c r="M155" s="13">
        <v>7.7717105815923706E-5</v>
      </c>
      <c r="N155" s="13">
        <v>3.583853351E-3</v>
      </c>
      <c r="O155" s="63">
        <v>2.87974903E-4</v>
      </c>
    </row>
    <row r="156" spans="2:15" x14ac:dyDescent="0.2">
      <c r="B156" s="59" t="s">
        <v>1527</v>
      </c>
      <c r="C156" s="14" t="s">
        <v>1528</v>
      </c>
      <c r="D156" s="14" t="s">
        <v>194</v>
      </c>
      <c r="E156" s="14" t="s">
        <v>1047</v>
      </c>
      <c r="F156" s="22">
        <v>994</v>
      </c>
      <c r="G156" s="14" t="s">
        <v>1067</v>
      </c>
      <c r="H156" s="14" t="s">
        <v>52</v>
      </c>
      <c r="I156" s="24">
        <v>820</v>
      </c>
      <c r="J156" s="26">
        <v>144.19999999999999</v>
      </c>
      <c r="K156" s="24">
        <v>0</v>
      </c>
      <c r="L156" s="24">
        <v>5.46394</v>
      </c>
      <c r="M156" s="13">
        <v>8.0838171089574496E-7</v>
      </c>
      <c r="N156" s="13">
        <v>1.07272528E-4</v>
      </c>
      <c r="O156" s="63">
        <v>8.6197154353756608E-6</v>
      </c>
    </row>
    <row r="157" spans="2:15" x14ac:dyDescent="0.2">
      <c r="B157" s="59" t="s">
        <v>1529</v>
      </c>
      <c r="C157" s="14" t="s">
        <v>1530</v>
      </c>
      <c r="D157" s="14" t="s">
        <v>212</v>
      </c>
      <c r="E157" s="14" t="s">
        <v>1047</v>
      </c>
      <c r="F157" s="22">
        <v>994</v>
      </c>
      <c r="G157" s="14" t="s">
        <v>1502</v>
      </c>
      <c r="H157" s="14" t="s">
        <v>50</v>
      </c>
      <c r="I157" s="24">
        <v>6400</v>
      </c>
      <c r="J157" s="27">
        <v>172</v>
      </c>
      <c r="K157" s="24">
        <v>0</v>
      </c>
      <c r="L157" s="24">
        <v>39.926020000000001</v>
      </c>
      <c r="M157" s="13">
        <v>2.35167282E-4</v>
      </c>
      <c r="N157" s="13">
        <v>7.8386020399999999E-4</v>
      </c>
      <c r="O157" s="63">
        <v>6.2985854688579494E-5</v>
      </c>
    </row>
    <row r="158" spans="2:15" x14ac:dyDescent="0.2">
      <c r="B158" s="59" t="s">
        <v>1531</v>
      </c>
      <c r="C158" s="14" t="s">
        <v>1532</v>
      </c>
      <c r="D158" s="14" t="s">
        <v>1533</v>
      </c>
      <c r="E158" s="14" t="s">
        <v>1047</v>
      </c>
      <c r="F158" s="22">
        <v>994</v>
      </c>
      <c r="G158" s="14" t="s">
        <v>1059</v>
      </c>
      <c r="H158" s="14" t="s">
        <v>53</v>
      </c>
      <c r="I158" s="24">
        <v>22.22</v>
      </c>
      <c r="J158" s="27">
        <v>376</v>
      </c>
      <c r="K158" s="24">
        <v>0</v>
      </c>
      <c r="L158" s="24">
        <v>0.22883999999999999</v>
      </c>
      <c r="M158" s="13">
        <v>1.3123491344815299E-5</v>
      </c>
      <c r="N158" s="13">
        <v>4.4927736121835198E-6</v>
      </c>
      <c r="O158" s="63">
        <v>3.6100976222860499E-7</v>
      </c>
    </row>
    <row r="159" spans="2:15" x14ac:dyDescent="0.2">
      <c r="B159" s="59" t="s">
        <v>1534</v>
      </c>
      <c r="C159" s="14" t="s">
        <v>1535</v>
      </c>
      <c r="D159" s="14" t="s">
        <v>200</v>
      </c>
      <c r="E159" s="14" t="s">
        <v>1047</v>
      </c>
      <c r="F159" s="22">
        <v>994</v>
      </c>
      <c r="G159" s="14" t="s">
        <v>1083</v>
      </c>
      <c r="H159" s="14" t="s">
        <v>50</v>
      </c>
      <c r="I159" s="24">
        <v>4800</v>
      </c>
      <c r="J159" s="27">
        <v>2879</v>
      </c>
      <c r="K159" s="24">
        <v>0</v>
      </c>
      <c r="L159" s="24">
        <v>501.22237999999999</v>
      </c>
      <c r="M159" s="13">
        <v>8.5009717705233801E-7</v>
      </c>
      <c r="N159" s="13">
        <v>9.8404067580000008E-3</v>
      </c>
      <c r="O159" s="63">
        <v>7.9071041799999998E-4</v>
      </c>
    </row>
    <row r="160" spans="2:15" x14ac:dyDescent="0.2">
      <c r="B160" s="59" t="s">
        <v>1536</v>
      </c>
      <c r="C160" s="14" t="s">
        <v>1537</v>
      </c>
      <c r="D160" s="14" t="s">
        <v>200</v>
      </c>
      <c r="E160" s="14" t="s">
        <v>1047</v>
      </c>
      <c r="F160" s="22">
        <v>994</v>
      </c>
      <c r="G160" s="14" t="s">
        <v>1083</v>
      </c>
      <c r="H160" s="14" t="s">
        <v>50</v>
      </c>
      <c r="I160" s="24">
        <v>4160</v>
      </c>
      <c r="J160" s="27">
        <v>1427</v>
      </c>
      <c r="K160" s="24">
        <v>0</v>
      </c>
      <c r="L160" s="24">
        <v>215.31032999999999</v>
      </c>
      <c r="M160" s="13">
        <v>1.3144651757966801E-6</v>
      </c>
      <c r="N160" s="13">
        <v>4.2271480899999997E-3</v>
      </c>
      <c r="O160" s="63">
        <v>3.3966584000000001E-4</v>
      </c>
    </row>
    <row r="161" spans="2:15" x14ac:dyDescent="0.2">
      <c r="B161" s="59" t="s">
        <v>1538</v>
      </c>
      <c r="C161" s="14" t="s">
        <v>1539</v>
      </c>
      <c r="D161" s="14" t="s">
        <v>212</v>
      </c>
      <c r="E161" s="14" t="s">
        <v>1047</v>
      </c>
      <c r="F161" s="22">
        <v>994</v>
      </c>
      <c r="G161" s="14" t="s">
        <v>1110</v>
      </c>
      <c r="H161" s="14" t="s">
        <v>50</v>
      </c>
      <c r="I161" s="24">
        <v>11000</v>
      </c>
      <c r="J161" s="26">
        <v>369.01</v>
      </c>
      <c r="K161" s="24">
        <v>2.3738700000000001</v>
      </c>
      <c r="L161" s="24">
        <v>149.59779</v>
      </c>
      <c r="M161" s="13">
        <v>4.82736868E-4</v>
      </c>
      <c r="N161" s="13">
        <v>2.9370258840000002E-3</v>
      </c>
      <c r="O161" s="63">
        <v>2.3600009800000001E-4</v>
      </c>
    </row>
    <row r="162" spans="2:15" x14ac:dyDescent="0.2">
      <c r="B162" s="59" t="s">
        <v>1540</v>
      </c>
      <c r="C162" s="14" t="s">
        <v>1541</v>
      </c>
      <c r="D162" s="14" t="s">
        <v>208</v>
      </c>
      <c r="E162" s="14" t="s">
        <v>1047</v>
      </c>
      <c r="F162" s="22">
        <v>994</v>
      </c>
      <c r="G162" s="14" t="s">
        <v>1506</v>
      </c>
      <c r="H162" s="14" t="s">
        <v>51</v>
      </c>
      <c r="I162" s="24">
        <v>3000</v>
      </c>
      <c r="J162" s="27">
        <v>2512</v>
      </c>
      <c r="K162" s="24">
        <v>0</v>
      </c>
      <c r="L162" s="24">
        <v>302.31418000000002</v>
      </c>
      <c r="M162" s="13">
        <v>2.20491350421986E-5</v>
      </c>
      <c r="N162" s="13">
        <v>5.9352786680000004E-3</v>
      </c>
      <c r="O162" s="63">
        <v>4.7691998799999997E-4</v>
      </c>
    </row>
    <row r="163" spans="2:15" x14ac:dyDescent="0.2">
      <c r="B163" s="59" t="s">
        <v>1542</v>
      </c>
      <c r="C163" s="14" t="s">
        <v>1543</v>
      </c>
      <c r="D163" s="14" t="s">
        <v>212</v>
      </c>
      <c r="E163" s="14" t="s">
        <v>1047</v>
      </c>
      <c r="F163" s="22">
        <v>994</v>
      </c>
      <c r="G163" s="14" t="s">
        <v>1544</v>
      </c>
      <c r="H163" s="14" t="s">
        <v>50</v>
      </c>
      <c r="I163" s="24">
        <v>265</v>
      </c>
      <c r="J163" s="27">
        <v>9360</v>
      </c>
      <c r="K163" s="24">
        <v>0</v>
      </c>
      <c r="L163" s="24">
        <v>89.964110000000005</v>
      </c>
      <c r="M163" s="13">
        <v>4.6645708016631697E-6</v>
      </c>
      <c r="N163" s="13">
        <v>1.766248817E-3</v>
      </c>
      <c r="O163" s="63">
        <v>1.4192414699999999E-4</v>
      </c>
    </row>
    <row r="164" spans="2:15" x14ac:dyDescent="0.2">
      <c r="B164" s="59" t="s">
        <v>1545</v>
      </c>
      <c r="C164" s="14" t="s">
        <v>1546</v>
      </c>
      <c r="D164" s="14" t="s">
        <v>200</v>
      </c>
      <c r="E164" s="14" t="s">
        <v>1047</v>
      </c>
      <c r="F164" s="22">
        <v>994</v>
      </c>
      <c r="G164" s="14" t="s">
        <v>1544</v>
      </c>
      <c r="H164" s="14" t="s">
        <v>50</v>
      </c>
      <c r="I164" s="24">
        <v>375</v>
      </c>
      <c r="J164" s="27">
        <v>10400</v>
      </c>
      <c r="K164" s="24">
        <v>0.48826999999999998</v>
      </c>
      <c r="L164" s="24">
        <v>141.94127</v>
      </c>
      <c r="M164" s="13">
        <v>7.2304290726453906E-8</v>
      </c>
      <c r="N164" s="13">
        <v>2.786706835E-3</v>
      </c>
      <c r="O164" s="63">
        <v>2.23921447E-4</v>
      </c>
    </row>
    <row r="165" spans="2:15" x14ac:dyDescent="0.2">
      <c r="B165" s="59" t="s">
        <v>1547</v>
      </c>
      <c r="C165" s="14" t="s">
        <v>1548</v>
      </c>
      <c r="D165" s="14" t="s">
        <v>200</v>
      </c>
      <c r="E165" s="14" t="s">
        <v>1047</v>
      </c>
      <c r="F165" s="22">
        <v>994</v>
      </c>
      <c r="G165" s="14" t="s">
        <v>1104</v>
      </c>
      <c r="H165" s="14" t="s">
        <v>50</v>
      </c>
      <c r="I165" s="24">
        <v>0.35</v>
      </c>
      <c r="J165" s="27">
        <v>-8159</v>
      </c>
      <c r="K165" s="24">
        <v>0</v>
      </c>
      <c r="L165" s="24">
        <v>-0.10357</v>
      </c>
      <c r="M165" s="13">
        <v>3.27851365005411E-9</v>
      </c>
      <c r="N165" s="13">
        <v>-2.03337075255133E-6</v>
      </c>
      <c r="O165" s="63">
        <v>-1.6338831093347599E-7</v>
      </c>
    </row>
    <row r="166" spans="2:15" x14ac:dyDescent="0.2">
      <c r="B166" s="59" t="s">
        <v>1549</v>
      </c>
      <c r="C166" s="14" t="s">
        <v>1550</v>
      </c>
      <c r="D166" s="14" t="s">
        <v>208</v>
      </c>
      <c r="E166" s="14" t="s">
        <v>1047</v>
      </c>
      <c r="F166" s="22">
        <v>994</v>
      </c>
      <c r="G166" s="14" t="s">
        <v>1551</v>
      </c>
      <c r="H166" s="14" t="s">
        <v>50</v>
      </c>
      <c r="I166" s="24">
        <v>50000</v>
      </c>
      <c r="J166" s="26">
        <v>9.99</v>
      </c>
      <c r="K166" s="24">
        <v>0</v>
      </c>
      <c r="L166" s="24">
        <v>18.116859999999999</v>
      </c>
      <c r="M166" s="13">
        <v>9.2218913000000004E-4</v>
      </c>
      <c r="N166" s="13">
        <v>3.5568497799999999E-4</v>
      </c>
      <c r="O166" s="63">
        <v>2.85805074328305E-5</v>
      </c>
    </row>
    <row r="167" spans="2:15" x14ac:dyDescent="0.2">
      <c r="B167" s="59" t="s">
        <v>1552</v>
      </c>
      <c r="C167" s="14" t="s">
        <v>1553</v>
      </c>
      <c r="D167" s="14" t="s">
        <v>208</v>
      </c>
      <c r="E167" s="14" t="s">
        <v>1047</v>
      </c>
      <c r="F167" s="22">
        <v>994</v>
      </c>
      <c r="G167" s="14" t="s">
        <v>1517</v>
      </c>
      <c r="H167" s="14" t="s">
        <v>50</v>
      </c>
      <c r="I167" s="24">
        <v>2222.2199999999998</v>
      </c>
      <c r="J167" s="27">
        <v>305</v>
      </c>
      <c r="K167" s="24">
        <v>0</v>
      </c>
      <c r="L167" s="24">
        <v>24.582979999999999</v>
      </c>
      <c r="M167" s="13">
        <v>2.1283899199999999E-4</v>
      </c>
      <c r="N167" s="13">
        <v>4.82633122E-4</v>
      </c>
      <c r="O167" s="63">
        <v>3.8781226029848599E-5</v>
      </c>
    </row>
    <row r="168" spans="2:15" x14ac:dyDescent="0.2">
      <c r="B168" s="59" t="s">
        <v>1554</v>
      </c>
      <c r="C168" s="14" t="s">
        <v>1555</v>
      </c>
      <c r="D168" s="14" t="s">
        <v>212</v>
      </c>
      <c r="E168" s="14" t="s">
        <v>1047</v>
      </c>
      <c r="F168" s="22">
        <v>994</v>
      </c>
      <c r="G168" s="14" t="s">
        <v>1517</v>
      </c>
      <c r="H168" s="14" t="s">
        <v>50</v>
      </c>
      <c r="I168" s="24">
        <v>2.6</v>
      </c>
      <c r="J168" s="26">
        <v>12.94</v>
      </c>
      <c r="K168" s="24">
        <v>0</v>
      </c>
      <c r="L168" s="24">
        <v>1.2199999999999999E-3</v>
      </c>
      <c r="M168" s="13">
        <v>5.7947039793302E-8</v>
      </c>
      <c r="N168" s="13">
        <v>2.39520355133014E-8</v>
      </c>
      <c r="O168" s="63">
        <v>1.9246281677980201E-9</v>
      </c>
    </row>
    <row r="169" spans="2:15" ht="13.5" thickBot="1" x14ac:dyDescent="0.25">
      <c r="B169" s="59" t="s">
        <v>1556</v>
      </c>
      <c r="C169" s="14" t="s">
        <v>1557</v>
      </c>
      <c r="D169" s="14" t="s">
        <v>205</v>
      </c>
      <c r="E169" s="14" t="s">
        <v>1047</v>
      </c>
      <c r="F169" s="22">
        <v>994</v>
      </c>
      <c r="G169" s="14" t="s">
        <v>1142</v>
      </c>
      <c r="H169" s="14" t="s">
        <v>51</v>
      </c>
      <c r="I169" s="24">
        <v>2800</v>
      </c>
      <c r="J169" s="27">
        <v>4118</v>
      </c>
      <c r="K169" s="24">
        <v>0</v>
      </c>
      <c r="L169" s="24">
        <v>462.55353000000002</v>
      </c>
      <c r="M169" s="13">
        <v>3.7642442177279902E-6</v>
      </c>
      <c r="N169" s="13">
        <v>9.0812283419999997E-3</v>
      </c>
      <c r="O169" s="63">
        <v>7.2970782999999995E-4</v>
      </c>
    </row>
    <row r="170" spans="2:15" x14ac:dyDescent="0.2">
      <c r="B170" s="73" t="s">
        <v>1558</v>
      </c>
      <c r="C170" s="74" t="s">
        <v>1559</v>
      </c>
      <c r="D170" s="74" t="s">
        <v>212</v>
      </c>
      <c r="E170" s="74" t="s">
        <v>1047</v>
      </c>
      <c r="F170" s="83">
        <v>994</v>
      </c>
      <c r="G170" s="74" t="s">
        <v>1142</v>
      </c>
      <c r="H170" s="74" t="s">
        <v>50</v>
      </c>
      <c r="I170" s="75">
        <v>22790.89</v>
      </c>
      <c r="J170" s="81">
        <v>17.809999999999999</v>
      </c>
      <c r="K170" s="75">
        <v>0</v>
      </c>
      <c r="L170" s="75">
        <v>14.722200000000001</v>
      </c>
      <c r="M170" s="76">
        <v>2.2860915E-4</v>
      </c>
      <c r="N170" s="76">
        <v>2.8903824299999998E-4</v>
      </c>
      <c r="O170" s="77">
        <v>2.3225213780291801E-5</v>
      </c>
    </row>
    <row r="171" spans="2:15" ht="12.75" hidden="1" customHeight="1" x14ac:dyDescent="0.2"/>
    <row r="172" spans="2:15" ht="12.75" hidden="1" customHeight="1" x14ac:dyDescent="0.2"/>
    <row r="173" spans="2:15" ht="12.75" hidden="1" customHeight="1" x14ac:dyDescent="0.2"/>
    <row r="174" spans="2:15" ht="12.75" hidden="1" customHeight="1" x14ac:dyDescent="0.2"/>
    <row r="175" spans="2:15" ht="12.75" hidden="1" customHeight="1" x14ac:dyDescent="0.2"/>
    <row r="176" spans="2:15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N23"/>
  <sheetViews>
    <sheetView rightToLeft="1" workbookViewId="0"/>
  </sheetViews>
  <sheetFormatPr defaultRowHeight="12.75" customHeight="1" x14ac:dyDescent="0.2"/>
  <cols>
    <col min="2" max="2" width="51.7109375" bestFit="1" customWidth="1"/>
    <col min="3" max="3" width="41.5703125" bestFit="1" customWidth="1"/>
    <col min="4" max="4" width="15" bestFit="1" customWidth="1"/>
    <col min="5" max="5" width="16.28515625" bestFit="1" customWidth="1"/>
    <col min="6" max="7" width="13.7109375" bestFit="1" customWidth="1"/>
    <col min="8" max="8" width="12.42578125" bestFit="1" customWidth="1"/>
    <col min="9" max="9" width="10" bestFit="1" customWidth="1"/>
    <col min="10" max="10" width="23.85546875" bestFit="1" customWidth="1"/>
    <col min="11" max="11" width="13.7109375" bestFit="1" customWidth="1"/>
    <col min="12" max="12" width="29" bestFit="1" customWidth="1"/>
    <col min="13" max="13" width="34" bestFit="1" customWidth="1"/>
    <col min="14" max="14" width="30.140625" bestFit="1" customWidth="1"/>
  </cols>
  <sheetData>
    <row r="1" spans="2:14" ht="12.75" customHeight="1" x14ac:dyDescent="0.2">
      <c r="B1" s="1" t="s">
        <v>69</v>
      </c>
      <c r="C1" s="1" t="s">
        <v>1</v>
      </c>
    </row>
    <row r="2" spans="2:14" ht="12.75" customHeight="1" x14ac:dyDescent="0.2">
      <c r="B2" s="1" t="s">
        <v>2</v>
      </c>
      <c r="C2" s="1" t="s">
        <v>3</v>
      </c>
    </row>
    <row r="3" spans="2:14" ht="12.75" customHeight="1" x14ac:dyDescent="0.2">
      <c r="B3" s="1" t="s">
        <v>4</v>
      </c>
      <c r="C3" s="1" t="s">
        <v>5</v>
      </c>
    </row>
    <row r="4" spans="2:14" ht="12.75" customHeight="1" x14ac:dyDescent="0.2">
      <c r="B4" s="1" t="s">
        <v>6</v>
      </c>
      <c r="C4" s="2">
        <v>12957</v>
      </c>
    </row>
    <row r="6" spans="2:14" ht="12.75" customHeight="1" x14ac:dyDescent="0.2">
      <c r="B6" s="46" t="s">
        <v>1560</v>
      </c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8"/>
    </row>
    <row r="7" spans="2:14" ht="12.75" customHeight="1" x14ac:dyDescent="0.2">
      <c r="B7" s="49" t="s">
        <v>1561</v>
      </c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1"/>
    </row>
    <row r="8" spans="2:14" ht="12.75" customHeight="1" x14ac:dyDescent="0.2">
      <c r="B8" s="4" t="s">
        <v>71</v>
      </c>
      <c r="C8" s="4" t="s">
        <v>72</v>
      </c>
      <c r="D8" s="4" t="s">
        <v>136</v>
      </c>
      <c r="E8" s="4" t="s">
        <v>73</v>
      </c>
      <c r="F8" s="4" t="s">
        <v>216</v>
      </c>
      <c r="G8" s="4" t="s">
        <v>76</v>
      </c>
      <c r="H8" s="4" t="s">
        <v>139</v>
      </c>
      <c r="I8" s="4" t="s">
        <v>140</v>
      </c>
      <c r="J8" s="4" t="s">
        <v>141</v>
      </c>
      <c r="K8" s="4" t="s">
        <v>79</v>
      </c>
      <c r="L8" s="4" t="s">
        <v>142</v>
      </c>
      <c r="M8" s="4" t="s">
        <v>80</v>
      </c>
      <c r="N8" s="4" t="s">
        <v>218</v>
      </c>
    </row>
    <row r="9" spans="2:14" ht="12.75" customHeight="1" x14ac:dyDescent="0.2">
      <c r="B9" s="5"/>
      <c r="C9" s="5"/>
      <c r="D9" s="5"/>
      <c r="E9" s="5"/>
      <c r="F9" s="5"/>
      <c r="G9" s="5"/>
      <c r="H9" s="6" t="s">
        <v>146</v>
      </c>
      <c r="I9" s="6" t="s">
        <v>147</v>
      </c>
      <c r="J9" s="6" t="s">
        <v>11</v>
      </c>
      <c r="K9" s="6" t="s">
        <v>11</v>
      </c>
      <c r="L9" s="6" t="s">
        <v>12</v>
      </c>
      <c r="M9" s="6" t="s">
        <v>12</v>
      </c>
      <c r="N9" s="6" t="s">
        <v>12</v>
      </c>
    </row>
    <row r="10" spans="2:14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</row>
    <row r="11" spans="2:14" ht="12.75" customHeight="1" x14ac:dyDescent="0.2">
      <c r="B11" s="18" t="s">
        <v>1562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</row>
    <row r="12" spans="2:14" ht="12.75" customHeight="1" x14ac:dyDescent="0.2">
      <c r="B12" s="18" t="s">
        <v>1563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</row>
    <row r="13" spans="2:14" ht="12.75" customHeight="1" x14ac:dyDescent="0.2">
      <c r="B13" s="18" t="s">
        <v>1564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</row>
    <row r="14" spans="2:14" ht="12.75" customHeight="1" x14ac:dyDescent="0.2">
      <c r="B14" s="18" t="s">
        <v>1565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</row>
    <row r="15" spans="2:14" ht="12.75" customHeight="1" x14ac:dyDescent="0.2">
      <c r="B15" s="18" t="s">
        <v>1566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</row>
    <row r="16" spans="2:14" ht="12.75" customHeight="1" x14ac:dyDescent="0.2">
      <c r="B16" s="18" t="s">
        <v>1567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</row>
    <row r="17" spans="2:14" ht="12.75" customHeight="1" x14ac:dyDescent="0.2">
      <c r="B17" s="18" t="s">
        <v>1568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</row>
    <row r="18" spans="2:14" ht="12.75" customHeight="1" x14ac:dyDescent="0.2">
      <c r="B18" s="18" t="s">
        <v>1569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</row>
    <row r="19" spans="2:14" ht="12.75" customHeight="1" x14ac:dyDescent="0.2">
      <c r="B19" s="18" t="s">
        <v>1570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</row>
    <row r="20" spans="2:14" ht="12.75" customHeight="1" x14ac:dyDescent="0.2">
      <c r="B20" s="18" t="s">
        <v>1571</v>
      </c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</row>
    <row r="21" spans="2:14" ht="12.75" customHeight="1" x14ac:dyDescent="0.2">
      <c r="B21" s="18" t="s">
        <v>1572</v>
      </c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</row>
    <row r="22" spans="2:14" ht="12.75" customHeight="1" x14ac:dyDescent="0.2">
      <c r="B22" s="18" t="s">
        <v>1573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</row>
    <row r="23" spans="2:14" ht="12.75" customHeight="1" x14ac:dyDescent="0.2">
      <c r="B23" s="18" t="s">
        <v>1574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</row>
  </sheetData>
  <mergeCells count="2">
    <mergeCell ref="B6:N6"/>
    <mergeCell ref="B7:N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Z10000"/>
  <sheetViews>
    <sheetView rightToLeft="1" topLeftCell="J1" workbookViewId="0">
      <selection activeCell="P1" sqref="P1:XFD1048576"/>
    </sheetView>
  </sheetViews>
  <sheetFormatPr defaultColWidth="0" defaultRowHeight="12.75" customHeight="1" zeroHeight="1" x14ac:dyDescent="0.2"/>
  <cols>
    <col min="1" max="1" width="9.140625" customWidth="1"/>
    <col min="2" max="2" width="49.140625" bestFit="1" customWidth="1"/>
    <col min="3" max="3" width="41.5703125" bestFit="1" customWidth="1"/>
    <col min="4" max="4" width="15" bestFit="1" customWidth="1"/>
    <col min="5" max="5" width="16.28515625" bestFit="1" customWidth="1"/>
    <col min="6" max="6" width="13.7109375" bestFit="1" customWidth="1"/>
    <col min="7" max="7" width="10.85546875" customWidth="1"/>
    <col min="8" max="8" width="12.42578125" bestFit="1" customWidth="1"/>
    <col min="9" max="9" width="15" bestFit="1" customWidth="1"/>
    <col min="10" max="11" width="12.42578125" bestFit="1" customWidth="1"/>
    <col min="12" max="12" width="13.7109375" bestFit="1" customWidth="1"/>
    <col min="13" max="13" width="29" bestFit="1" customWidth="1"/>
    <col min="14" max="14" width="34" bestFit="1" customWidth="1"/>
    <col min="15" max="15" width="30.140625" bestFit="1" customWidth="1"/>
    <col min="53" max="16384" width="9.140625" hidden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12957</v>
      </c>
    </row>
    <row r="5" spans="2:15" ht="12.75" customHeight="1" x14ac:dyDescent="0.2"/>
    <row r="6" spans="2:15" ht="12.75" customHeight="1" thickBot="1" x14ac:dyDescent="0.25">
      <c r="B6" s="64" t="s">
        <v>1575</v>
      </c>
      <c r="C6" s="66" t="s">
        <v>2460</v>
      </c>
      <c r="D6" s="66" t="s">
        <v>2461</v>
      </c>
      <c r="E6" s="66" t="s">
        <v>2462</v>
      </c>
      <c r="F6" s="66" t="s">
        <v>2463</v>
      </c>
      <c r="G6" s="66" t="s">
        <v>2464</v>
      </c>
      <c r="H6" s="66" t="s">
        <v>2465</v>
      </c>
      <c r="I6" s="66" t="s">
        <v>2466</v>
      </c>
      <c r="J6" s="66" t="s">
        <v>2467</v>
      </c>
      <c r="K6" s="66" t="s">
        <v>2468</v>
      </c>
      <c r="L6" s="66" t="s">
        <v>2469</v>
      </c>
      <c r="M6" s="66" t="s">
        <v>2470</v>
      </c>
      <c r="N6" s="66" t="s">
        <v>2471</v>
      </c>
      <c r="O6" s="66" t="s">
        <v>2472</v>
      </c>
    </row>
    <row r="7" spans="2:15" ht="12.75" customHeight="1" thickBot="1" x14ac:dyDescent="0.25">
      <c r="B7" s="72" t="s">
        <v>1576</v>
      </c>
      <c r="C7" s="78" t="s">
        <v>2460</v>
      </c>
      <c r="D7" s="78" t="s">
        <v>2460</v>
      </c>
      <c r="E7" s="78" t="s">
        <v>2460</v>
      </c>
      <c r="F7" s="78" t="s">
        <v>2460</v>
      </c>
      <c r="G7" s="78" t="s">
        <v>2460</v>
      </c>
      <c r="H7" s="78" t="s">
        <v>2460</v>
      </c>
      <c r="I7" s="78" t="s">
        <v>2460</v>
      </c>
      <c r="J7" s="78" t="s">
        <v>2460</v>
      </c>
      <c r="K7" s="78" t="s">
        <v>2460</v>
      </c>
      <c r="L7" s="78" t="s">
        <v>2460</v>
      </c>
      <c r="M7" s="78" t="s">
        <v>2460</v>
      </c>
      <c r="N7" s="78" t="s">
        <v>2460</v>
      </c>
      <c r="O7" s="78" t="s">
        <v>2460</v>
      </c>
    </row>
    <row r="8" spans="2:15" ht="12.75" customHeight="1" x14ac:dyDescent="0.2">
      <c r="B8" s="57" t="s">
        <v>71</v>
      </c>
      <c r="C8" s="4" t="s">
        <v>72</v>
      </c>
      <c r="D8" s="4" t="s">
        <v>136</v>
      </c>
      <c r="E8" s="4" t="s">
        <v>73</v>
      </c>
      <c r="F8" s="4" t="s">
        <v>216</v>
      </c>
      <c r="G8" s="4" t="s">
        <v>74</v>
      </c>
      <c r="H8" s="4" t="s">
        <v>75</v>
      </c>
      <c r="I8" s="4" t="s">
        <v>76</v>
      </c>
      <c r="J8" s="4" t="s">
        <v>139</v>
      </c>
      <c r="K8" s="4" t="s">
        <v>140</v>
      </c>
      <c r="L8" s="4" t="s">
        <v>79</v>
      </c>
      <c r="M8" s="4" t="s">
        <v>142</v>
      </c>
      <c r="N8" s="4" t="s">
        <v>80</v>
      </c>
      <c r="O8" s="60" t="s">
        <v>218</v>
      </c>
    </row>
    <row r="9" spans="2:15" ht="12.75" customHeight="1" x14ac:dyDescent="0.2">
      <c r="B9" s="68" t="s">
        <v>2460</v>
      </c>
      <c r="C9" s="54" t="s">
        <v>2460</v>
      </c>
      <c r="D9" s="54" t="s">
        <v>2460</v>
      </c>
      <c r="E9" s="54" t="s">
        <v>2460</v>
      </c>
      <c r="F9" s="54" t="s">
        <v>2460</v>
      </c>
      <c r="G9" s="54" t="s">
        <v>2460</v>
      </c>
      <c r="H9" s="54" t="s">
        <v>2460</v>
      </c>
      <c r="I9" s="54" t="s">
        <v>2460</v>
      </c>
      <c r="J9" s="6" t="s">
        <v>146</v>
      </c>
      <c r="K9" s="6" t="s">
        <v>147</v>
      </c>
      <c r="L9" s="6" t="s">
        <v>11</v>
      </c>
      <c r="M9" s="6" t="s">
        <v>12</v>
      </c>
      <c r="N9" s="6" t="s">
        <v>12</v>
      </c>
      <c r="O9" s="61" t="s">
        <v>12</v>
      </c>
    </row>
    <row r="10" spans="2:15" ht="12.75" customHeight="1" x14ac:dyDescent="0.2">
      <c r="B10" s="68" t="s">
        <v>2460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1" t="s">
        <v>150</v>
      </c>
    </row>
    <row r="11" spans="2:15" ht="12.75" customHeight="1" x14ac:dyDescent="0.2">
      <c r="B11" s="58" t="s">
        <v>1577</v>
      </c>
      <c r="C11" s="55" t="s">
        <v>2460</v>
      </c>
      <c r="D11" s="55" t="s">
        <v>2460</v>
      </c>
      <c r="E11" s="55" t="s">
        <v>2460</v>
      </c>
      <c r="F11" s="55" t="s">
        <v>2460</v>
      </c>
      <c r="G11" s="55" t="s">
        <v>2460</v>
      </c>
      <c r="H11" s="55" t="s">
        <v>2460</v>
      </c>
      <c r="I11" s="55" t="s">
        <v>2460</v>
      </c>
      <c r="J11" s="55" t="s">
        <v>2460</v>
      </c>
      <c r="K11" s="55" t="s">
        <v>2460</v>
      </c>
      <c r="L11" s="23">
        <v>56.84496</v>
      </c>
      <c r="M11" s="55" t="s">
        <v>2460</v>
      </c>
      <c r="N11" s="20">
        <v>1</v>
      </c>
      <c r="O11" s="62">
        <v>8.9676566568321E-5</v>
      </c>
    </row>
    <row r="12" spans="2:15" ht="12.75" customHeight="1" x14ac:dyDescent="0.2">
      <c r="B12" s="58" t="s">
        <v>1578</v>
      </c>
      <c r="C12" s="55" t="s">
        <v>2460</v>
      </c>
      <c r="D12" s="55" t="s">
        <v>2460</v>
      </c>
      <c r="E12" s="55" t="s">
        <v>2460</v>
      </c>
      <c r="F12" s="55" t="s">
        <v>2460</v>
      </c>
      <c r="G12" s="55" t="s">
        <v>2460</v>
      </c>
      <c r="H12" s="55" t="s">
        <v>2460</v>
      </c>
      <c r="I12" s="55" t="s">
        <v>2460</v>
      </c>
      <c r="J12" s="55" t="s">
        <v>2460</v>
      </c>
      <c r="K12" s="55" t="s">
        <v>2460</v>
      </c>
      <c r="L12" s="55" t="s">
        <v>2460</v>
      </c>
      <c r="M12" s="55" t="s">
        <v>2460</v>
      </c>
      <c r="N12" s="55" t="s">
        <v>2460</v>
      </c>
      <c r="O12" s="69" t="s">
        <v>2460</v>
      </c>
    </row>
    <row r="13" spans="2:15" ht="12.75" customHeight="1" x14ac:dyDescent="0.2">
      <c r="B13" s="58" t="s">
        <v>1579</v>
      </c>
      <c r="C13" s="55" t="s">
        <v>2460</v>
      </c>
      <c r="D13" s="55" t="s">
        <v>2460</v>
      </c>
      <c r="E13" s="55" t="s">
        <v>2460</v>
      </c>
      <c r="F13" s="55" t="s">
        <v>2460</v>
      </c>
      <c r="G13" s="55" t="s">
        <v>2460</v>
      </c>
      <c r="H13" s="55" t="s">
        <v>2460</v>
      </c>
      <c r="I13" s="55" t="s">
        <v>2460</v>
      </c>
      <c r="J13" s="55" t="s">
        <v>2460</v>
      </c>
      <c r="K13" s="55" t="s">
        <v>2460</v>
      </c>
      <c r="L13" s="55" t="s">
        <v>2460</v>
      </c>
      <c r="M13" s="55" t="s">
        <v>2460</v>
      </c>
      <c r="N13" s="55" t="s">
        <v>2460</v>
      </c>
      <c r="O13" s="69" t="s">
        <v>2460</v>
      </c>
    </row>
    <row r="14" spans="2:15" ht="12.75" customHeight="1" x14ac:dyDescent="0.2">
      <c r="B14" s="58" t="s">
        <v>1580</v>
      </c>
      <c r="C14" s="55" t="s">
        <v>2460</v>
      </c>
      <c r="D14" s="55" t="s">
        <v>2460</v>
      </c>
      <c r="E14" s="55" t="s">
        <v>2460</v>
      </c>
      <c r="F14" s="55" t="s">
        <v>2460</v>
      </c>
      <c r="G14" s="55" t="s">
        <v>2460</v>
      </c>
      <c r="H14" s="55" t="s">
        <v>2460</v>
      </c>
      <c r="I14" s="55" t="s">
        <v>2460</v>
      </c>
      <c r="J14" s="55" t="s">
        <v>2460</v>
      </c>
      <c r="K14" s="55" t="s">
        <v>2460</v>
      </c>
      <c r="L14" s="55" t="s">
        <v>2460</v>
      </c>
      <c r="M14" s="55" t="s">
        <v>2460</v>
      </c>
      <c r="N14" s="55" t="s">
        <v>2460</v>
      </c>
      <c r="O14" s="69" t="s">
        <v>2460</v>
      </c>
    </row>
    <row r="15" spans="2:15" ht="12.75" customHeight="1" x14ac:dyDescent="0.2">
      <c r="B15" s="58" t="s">
        <v>1581</v>
      </c>
      <c r="C15" s="55" t="s">
        <v>2460</v>
      </c>
      <c r="D15" s="55" t="s">
        <v>2460</v>
      </c>
      <c r="E15" s="55" t="s">
        <v>2460</v>
      </c>
      <c r="F15" s="55" t="s">
        <v>2460</v>
      </c>
      <c r="G15" s="55" t="s">
        <v>2460</v>
      </c>
      <c r="H15" s="55" t="s">
        <v>2460</v>
      </c>
      <c r="I15" s="55" t="s">
        <v>2460</v>
      </c>
      <c r="J15" s="55" t="s">
        <v>2460</v>
      </c>
      <c r="K15" s="55" t="s">
        <v>2460</v>
      </c>
      <c r="L15" s="55" t="s">
        <v>2460</v>
      </c>
      <c r="M15" s="55" t="s">
        <v>2460</v>
      </c>
      <c r="N15" s="55" t="s">
        <v>2460</v>
      </c>
      <c r="O15" s="69" t="s">
        <v>2460</v>
      </c>
    </row>
    <row r="16" spans="2:15" ht="12.75" customHeight="1" x14ac:dyDescent="0.2">
      <c r="B16" s="58" t="s">
        <v>1582</v>
      </c>
      <c r="C16" s="55" t="s">
        <v>2460</v>
      </c>
      <c r="D16" s="55" t="s">
        <v>2460</v>
      </c>
      <c r="E16" s="55" t="s">
        <v>2460</v>
      </c>
      <c r="F16" s="55" t="s">
        <v>2460</v>
      </c>
      <c r="G16" s="55" t="s">
        <v>2460</v>
      </c>
      <c r="H16" s="55" t="s">
        <v>2460</v>
      </c>
      <c r="I16" s="55" t="s">
        <v>2460</v>
      </c>
      <c r="J16" s="55" t="s">
        <v>2460</v>
      </c>
      <c r="K16" s="55" t="s">
        <v>2460</v>
      </c>
      <c r="L16" s="55" t="s">
        <v>2460</v>
      </c>
      <c r="M16" s="55" t="s">
        <v>2460</v>
      </c>
      <c r="N16" s="55" t="s">
        <v>2460</v>
      </c>
      <c r="O16" s="69" t="s">
        <v>2460</v>
      </c>
    </row>
    <row r="17" spans="2:15" ht="12.75" customHeight="1" x14ac:dyDescent="0.2">
      <c r="B17" s="58" t="s">
        <v>1583</v>
      </c>
      <c r="C17" s="55" t="s">
        <v>2460</v>
      </c>
      <c r="D17" s="55" t="s">
        <v>2460</v>
      </c>
      <c r="E17" s="55" t="s">
        <v>2460</v>
      </c>
      <c r="F17" s="55" t="s">
        <v>2460</v>
      </c>
      <c r="G17" s="55" t="s">
        <v>2460</v>
      </c>
      <c r="H17" s="55" t="s">
        <v>2460</v>
      </c>
      <c r="I17" s="55" t="s">
        <v>2460</v>
      </c>
      <c r="J17" s="55" t="s">
        <v>2460</v>
      </c>
      <c r="K17" s="55" t="s">
        <v>2460</v>
      </c>
      <c r="L17" s="23">
        <v>56.84496</v>
      </c>
      <c r="M17" s="55" t="s">
        <v>2460</v>
      </c>
      <c r="N17" s="20">
        <v>1</v>
      </c>
      <c r="O17" s="62">
        <v>8.9676566568321E-5</v>
      </c>
    </row>
    <row r="18" spans="2:15" ht="12.75" customHeight="1" x14ac:dyDescent="0.2">
      <c r="B18" s="58" t="s">
        <v>1584</v>
      </c>
      <c r="C18" s="55" t="s">
        <v>2460</v>
      </c>
      <c r="D18" s="55" t="s">
        <v>2460</v>
      </c>
      <c r="E18" s="55" t="s">
        <v>2460</v>
      </c>
      <c r="F18" s="55" t="s">
        <v>2460</v>
      </c>
      <c r="G18" s="55" t="s">
        <v>2460</v>
      </c>
      <c r="H18" s="55" t="s">
        <v>2460</v>
      </c>
      <c r="I18" s="55" t="s">
        <v>2460</v>
      </c>
      <c r="J18" s="55" t="s">
        <v>2460</v>
      </c>
      <c r="K18" s="55" t="s">
        <v>2460</v>
      </c>
      <c r="L18" s="55" t="s">
        <v>2460</v>
      </c>
      <c r="M18" s="55" t="s">
        <v>2460</v>
      </c>
      <c r="N18" s="55" t="s">
        <v>2460</v>
      </c>
      <c r="O18" s="69" t="s">
        <v>2460</v>
      </c>
    </row>
    <row r="19" spans="2:15" ht="12.75" customHeight="1" x14ac:dyDescent="0.2">
      <c r="B19" s="58" t="s">
        <v>1585</v>
      </c>
      <c r="C19" s="55" t="s">
        <v>2460</v>
      </c>
      <c r="D19" s="55" t="s">
        <v>2460</v>
      </c>
      <c r="E19" s="55" t="s">
        <v>2460</v>
      </c>
      <c r="F19" s="55" t="s">
        <v>2460</v>
      </c>
      <c r="G19" s="55" t="s">
        <v>2460</v>
      </c>
      <c r="H19" s="55" t="s">
        <v>2460</v>
      </c>
      <c r="I19" s="55" t="s">
        <v>2460</v>
      </c>
      <c r="J19" s="55" t="s">
        <v>2460</v>
      </c>
      <c r="K19" s="55" t="s">
        <v>2460</v>
      </c>
      <c r="L19" s="55" t="s">
        <v>2460</v>
      </c>
      <c r="M19" s="55" t="s">
        <v>2460</v>
      </c>
      <c r="N19" s="55" t="s">
        <v>2460</v>
      </c>
      <c r="O19" s="69" t="s">
        <v>2460</v>
      </c>
    </row>
    <row r="20" spans="2:15" ht="12.75" customHeight="1" x14ac:dyDescent="0.2">
      <c r="B20" s="58" t="s">
        <v>1586</v>
      </c>
      <c r="C20" s="55" t="s">
        <v>2460</v>
      </c>
      <c r="D20" s="55" t="s">
        <v>2460</v>
      </c>
      <c r="E20" s="55" t="s">
        <v>2460</v>
      </c>
      <c r="F20" s="55" t="s">
        <v>2460</v>
      </c>
      <c r="G20" s="55" t="s">
        <v>2460</v>
      </c>
      <c r="H20" s="55" t="s">
        <v>2460</v>
      </c>
      <c r="I20" s="55" t="s">
        <v>2460</v>
      </c>
      <c r="J20" s="55" t="s">
        <v>2460</v>
      </c>
      <c r="K20" s="55" t="s">
        <v>2460</v>
      </c>
      <c r="L20" s="55" t="s">
        <v>2460</v>
      </c>
      <c r="M20" s="55" t="s">
        <v>2460</v>
      </c>
      <c r="N20" s="55" t="s">
        <v>2460</v>
      </c>
      <c r="O20" s="69" t="s">
        <v>2460</v>
      </c>
    </row>
    <row r="21" spans="2:15" ht="12.75" customHeight="1" thickBot="1" x14ac:dyDescent="0.25">
      <c r="B21" s="58" t="s">
        <v>1587</v>
      </c>
      <c r="C21" s="55" t="s">
        <v>2460</v>
      </c>
      <c r="D21" s="55" t="s">
        <v>2460</v>
      </c>
      <c r="E21" s="55" t="s">
        <v>2460</v>
      </c>
      <c r="F21" s="55" t="s">
        <v>2460</v>
      </c>
      <c r="G21" s="55" t="s">
        <v>2460</v>
      </c>
      <c r="H21" s="55" t="s">
        <v>2460</v>
      </c>
      <c r="I21" s="55" t="s">
        <v>2460</v>
      </c>
      <c r="J21" s="55" t="s">
        <v>2460</v>
      </c>
      <c r="K21" s="55" t="s">
        <v>2460</v>
      </c>
      <c r="L21" s="23">
        <v>56.84496</v>
      </c>
      <c r="M21" s="55" t="s">
        <v>2460</v>
      </c>
      <c r="N21" s="20">
        <v>1</v>
      </c>
      <c r="O21" s="62">
        <v>8.9676566568321E-5</v>
      </c>
    </row>
    <row r="22" spans="2:15" ht="12.75" customHeight="1" x14ac:dyDescent="0.2">
      <c r="B22" s="73" t="s">
        <v>1588</v>
      </c>
      <c r="C22" s="74" t="s">
        <v>1589</v>
      </c>
      <c r="D22" s="74" t="s">
        <v>208</v>
      </c>
      <c r="E22" s="83">
        <v>994</v>
      </c>
      <c r="F22" s="74" t="s">
        <v>65</v>
      </c>
      <c r="G22" s="74" t="s">
        <v>229</v>
      </c>
      <c r="H22" s="74" t="s">
        <v>230</v>
      </c>
      <c r="I22" s="74" t="s">
        <v>50</v>
      </c>
      <c r="J22" s="75">
        <v>13</v>
      </c>
      <c r="K22" s="75">
        <v>120559.4</v>
      </c>
      <c r="L22" s="75">
        <v>56.84496</v>
      </c>
      <c r="M22" s="76">
        <v>3.3564844599999998E-4</v>
      </c>
      <c r="N22" s="76">
        <v>1</v>
      </c>
      <c r="O22" s="77">
        <v>8.9676566568321E-5</v>
      </c>
    </row>
    <row r="23" spans="2:15" ht="12.75" hidden="1" customHeight="1" x14ac:dyDescent="0.2"/>
    <row r="24" spans="2:15" ht="12.75" hidden="1" customHeight="1" x14ac:dyDescent="0.2"/>
    <row r="25" spans="2:15" ht="12.75" hidden="1" customHeight="1" x14ac:dyDescent="0.2"/>
    <row r="26" spans="2:15" ht="12.75" hidden="1" customHeight="1" x14ac:dyDescent="0.2"/>
    <row r="27" spans="2:15" ht="12.75" hidden="1" customHeight="1" x14ac:dyDescent="0.2"/>
    <row r="28" spans="2:15" ht="12.75" hidden="1" customHeight="1" x14ac:dyDescent="0.2"/>
    <row r="29" spans="2:15" ht="12.75" hidden="1" customHeight="1" x14ac:dyDescent="0.2"/>
    <row r="30" spans="2:15" ht="12.75" hidden="1" customHeight="1" x14ac:dyDescent="0.2"/>
    <row r="31" spans="2:15" ht="12.75" hidden="1" customHeight="1" x14ac:dyDescent="0.2"/>
    <row r="32" spans="2:15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Z10000"/>
  <sheetViews>
    <sheetView rightToLeft="1" topLeftCell="G1" workbookViewId="0">
      <selection activeCell="M1" sqref="M1:XFD1048576"/>
    </sheetView>
  </sheetViews>
  <sheetFormatPr defaultColWidth="0" defaultRowHeight="12.75" customHeight="1" zeroHeight="1" x14ac:dyDescent="0.2"/>
  <cols>
    <col min="1" max="1" width="9.140625" customWidth="1"/>
    <col min="2" max="2" width="32.7109375" bestFit="1" customWidth="1"/>
    <col min="3" max="3" width="41.5703125" bestFit="1" customWidth="1"/>
    <col min="4" max="4" width="15" bestFit="1" customWidth="1"/>
    <col min="5" max="5" width="30.140625" bestFit="1" customWidth="1"/>
    <col min="6" max="6" width="15" bestFit="1" customWidth="1"/>
    <col min="7" max="7" width="12.42578125" bestFit="1" customWidth="1"/>
    <col min="8" max="8" width="10.85546875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  <col min="53" max="16384" width="9.140625" hidden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12957</v>
      </c>
    </row>
    <row r="5" spans="2:12" ht="12.75" customHeight="1" x14ac:dyDescent="0.2"/>
    <row r="6" spans="2:12" ht="12.75" customHeight="1" thickBot="1" x14ac:dyDescent="0.25">
      <c r="B6" s="64" t="s">
        <v>1590</v>
      </c>
      <c r="C6" s="66" t="s">
        <v>2460</v>
      </c>
      <c r="D6" s="66" t="s">
        <v>2461</v>
      </c>
      <c r="E6" s="66" t="s">
        <v>2462</v>
      </c>
      <c r="F6" s="66" t="s">
        <v>2463</v>
      </c>
      <c r="G6" s="66" t="s">
        <v>2464</v>
      </c>
      <c r="H6" s="66" t="s">
        <v>2465</v>
      </c>
      <c r="I6" s="66" t="s">
        <v>2466</v>
      </c>
      <c r="J6" s="66" t="s">
        <v>2467</v>
      </c>
      <c r="K6" s="66" t="s">
        <v>2468</v>
      </c>
      <c r="L6" s="66" t="s">
        <v>2469</v>
      </c>
    </row>
    <row r="7" spans="2:12" ht="12.75" customHeight="1" thickBot="1" x14ac:dyDescent="0.25">
      <c r="B7" s="72" t="s">
        <v>1591</v>
      </c>
      <c r="C7" s="78" t="s">
        <v>2460</v>
      </c>
      <c r="D7" s="78" t="s">
        <v>2460</v>
      </c>
      <c r="E7" s="78" t="s">
        <v>2460</v>
      </c>
      <c r="F7" s="78" t="s">
        <v>2460</v>
      </c>
      <c r="G7" s="78" t="s">
        <v>2460</v>
      </c>
      <c r="H7" s="78" t="s">
        <v>2460</v>
      </c>
      <c r="I7" s="78" t="s">
        <v>2460</v>
      </c>
      <c r="J7" s="78" t="s">
        <v>2460</v>
      </c>
      <c r="K7" s="78" t="s">
        <v>2460</v>
      </c>
      <c r="L7" s="78" t="s">
        <v>2460</v>
      </c>
    </row>
    <row r="8" spans="2:12" ht="12.75" customHeight="1" x14ac:dyDescent="0.2">
      <c r="B8" s="57" t="s">
        <v>71</v>
      </c>
      <c r="C8" s="4" t="s">
        <v>72</v>
      </c>
      <c r="D8" s="4" t="s">
        <v>136</v>
      </c>
      <c r="E8" s="4" t="s">
        <v>216</v>
      </c>
      <c r="F8" s="4" t="s">
        <v>76</v>
      </c>
      <c r="G8" s="4" t="s">
        <v>139</v>
      </c>
      <c r="H8" s="4" t="s">
        <v>140</v>
      </c>
      <c r="I8" s="4" t="s">
        <v>79</v>
      </c>
      <c r="J8" s="4" t="s">
        <v>142</v>
      </c>
      <c r="K8" s="4" t="s">
        <v>80</v>
      </c>
      <c r="L8" s="60" t="s">
        <v>218</v>
      </c>
    </row>
    <row r="9" spans="2:12" ht="12.75" customHeight="1" x14ac:dyDescent="0.2">
      <c r="B9" s="68" t="s">
        <v>2460</v>
      </c>
      <c r="C9" s="54" t="s">
        <v>2460</v>
      </c>
      <c r="D9" s="54" t="s">
        <v>2460</v>
      </c>
      <c r="E9" s="54" t="s">
        <v>2460</v>
      </c>
      <c r="F9" s="54" t="s">
        <v>2460</v>
      </c>
      <c r="G9" s="6" t="s">
        <v>146</v>
      </c>
      <c r="H9" s="6" t="s">
        <v>147</v>
      </c>
      <c r="I9" s="6" t="s">
        <v>11</v>
      </c>
      <c r="J9" s="6" t="s">
        <v>12</v>
      </c>
      <c r="K9" s="6" t="s">
        <v>12</v>
      </c>
      <c r="L9" s="61" t="s">
        <v>12</v>
      </c>
    </row>
    <row r="10" spans="2:12" ht="12.75" customHeight="1" x14ac:dyDescent="0.2">
      <c r="B10" s="68" t="s">
        <v>2460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1" t="s">
        <v>89</v>
      </c>
    </row>
    <row r="11" spans="2:12" ht="12.75" customHeight="1" x14ac:dyDescent="0.2">
      <c r="B11" s="58" t="s">
        <v>1592</v>
      </c>
      <c r="C11" s="55" t="s">
        <v>2460</v>
      </c>
      <c r="D11" s="55" t="s">
        <v>2460</v>
      </c>
      <c r="E11" s="55" t="s">
        <v>2460</v>
      </c>
      <c r="F11" s="55" t="s">
        <v>2460</v>
      </c>
      <c r="G11" s="55" t="s">
        <v>2460</v>
      </c>
      <c r="H11" s="55" t="s">
        <v>2460</v>
      </c>
      <c r="I11" s="23">
        <v>56.097340000000003</v>
      </c>
      <c r="J11" s="55" t="s">
        <v>2460</v>
      </c>
      <c r="K11" s="20">
        <v>1</v>
      </c>
      <c r="L11" s="62">
        <v>8.8497148116838107E-5</v>
      </c>
    </row>
    <row r="12" spans="2:12" ht="12.75" customHeight="1" x14ac:dyDescent="0.2">
      <c r="B12" s="58" t="s">
        <v>1593</v>
      </c>
      <c r="C12" s="55" t="s">
        <v>2460</v>
      </c>
      <c r="D12" s="55" t="s">
        <v>2460</v>
      </c>
      <c r="E12" s="55" t="s">
        <v>2460</v>
      </c>
      <c r="F12" s="55" t="s">
        <v>2460</v>
      </c>
      <c r="G12" s="55" t="s">
        <v>2460</v>
      </c>
      <c r="H12" s="55" t="s">
        <v>2460</v>
      </c>
      <c r="I12" s="23">
        <v>55.30321</v>
      </c>
      <c r="J12" s="55" t="s">
        <v>2460</v>
      </c>
      <c r="K12" s="20">
        <v>0.985843713801</v>
      </c>
      <c r="L12" s="62">
        <v>8.7244357160368101E-5</v>
      </c>
    </row>
    <row r="13" spans="2:12" ht="12.75" customHeight="1" x14ac:dyDescent="0.2">
      <c r="B13" s="59" t="s">
        <v>1594</v>
      </c>
      <c r="C13" s="14" t="s">
        <v>1595</v>
      </c>
      <c r="D13" s="14" t="s">
        <v>160</v>
      </c>
      <c r="E13" s="14" t="s">
        <v>228</v>
      </c>
      <c r="F13" s="14" t="s">
        <v>49</v>
      </c>
      <c r="G13" s="24">
        <v>10875</v>
      </c>
      <c r="H13" s="24">
        <v>17.8</v>
      </c>
      <c r="I13" s="24">
        <v>1.9357500000000001</v>
      </c>
      <c r="J13" s="13">
        <v>1.0439991640000001E-3</v>
      </c>
      <c r="K13" s="13">
        <v>3.4506983753000001E-2</v>
      </c>
      <c r="L13" s="63">
        <v>3.0537696523073899E-6</v>
      </c>
    </row>
    <row r="14" spans="2:12" ht="12.75" customHeight="1" x14ac:dyDescent="0.2">
      <c r="B14" s="59" t="s">
        <v>1596</v>
      </c>
      <c r="C14" s="14" t="s">
        <v>1597</v>
      </c>
      <c r="D14" s="14" t="s">
        <v>160</v>
      </c>
      <c r="E14" s="14" t="s">
        <v>1446</v>
      </c>
      <c r="F14" s="14" t="s">
        <v>49</v>
      </c>
      <c r="G14" s="24">
        <v>3900</v>
      </c>
      <c r="H14" s="24">
        <v>90</v>
      </c>
      <c r="I14" s="24">
        <v>3.51</v>
      </c>
      <c r="J14" s="13">
        <v>1.181818181E-3</v>
      </c>
      <c r="K14" s="13">
        <v>6.2569811687999993E-2</v>
      </c>
      <c r="L14" s="63">
        <v>5.5372498925992202E-6</v>
      </c>
    </row>
    <row r="15" spans="2:12" ht="12.75" customHeight="1" x14ac:dyDescent="0.2">
      <c r="B15" s="59" t="s">
        <v>1598</v>
      </c>
      <c r="C15" s="14" t="s">
        <v>1599</v>
      </c>
      <c r="D15" s="14" t="s">
        <v>160</v>
      </c>
      <c r="E15" s="14" t="s">
        <v>1451</v>
      </c>
      <c r="F15" s="14" t="s">
        <v>49</v>
      </c>
      <c r="G15" s="24">
        <v>45370</v>
      </c>
      <c r="H15" s="24">
        <v>27.8</v>
      </c>
      <c r="I15" s="24">
        <v>12.61286</v>
      </c>
      <c r="J15" s="13">
        <v>1.635536144E-3</v>
      </c>
      <c r="K15" s="13">
        <v>0.224838824799</v>
      </c>
      <c r="L15" s="63">
        <v>1.9897594780731902E-5</v>
      </c>
    </row>
    <row r="16" spans="2:12" ht="12.75" customHeight="1" x14ac:dyDescent="0.2">
      <c r="B16" s="59" t="s">
        <v>1600</v>
      </c>
      <c r="C16" s="14" t="s">
        <v>1601</v>
      </c>
      <c r="D16" s="14" t="s">
        <v>160</v>
      </c>
      <c r="E16" s="14" t="s">
        <v>1360</v>
      </c>
      <c r="F16" s="14" t="s">
        <v>49</v>
      </c>
      <c r="G16" s="24">
        <v>10800</v>
      </c>
      <c r="H16" s="24">
        <v>251.2</v>
      </c>
      <c r="I16" s="24">
        <v>27.1296</v>
      </c>
      <c r="J16" s="13">
        <v>2.720063871E-3</v>
      </c>
      <c r="K16" s="13">
        <v>0.483616513724</v>
      </c>
      <c r="L16" s="63">
        <v>4.2798682246797603E-5</v>
      </c>
    </row>
    <row r="17" spans="2:12" ht="12.75" customHeight="1" x14ac:dyDescent="0.2">
      <c r="B17" s="59" t="s">
        <v>1602</v>
      </c>
      <c r="C17" s="14" t="s">
        <v>1603</v>
      </c>
      <c r="D17" s="14" t="s">
        <v>160</v>
      </c>
      <c r="E17" s="14" t="s">
        <v>1019</v>
      </c>
      <c r="F17" s="14" t="s">
        <v>49</v>
      </c>
      <c r="G17" s="24">
        <v>4750</v>
      </c>
      <c r="H17" s="24">
        <v>50</v>
      </c>
      <c r="I17" s="24">
        <v>2.375</v>
      </c>
      <c r="J17" s="13">
        <v>1.883028639E-3</v>
      </c>
      <c r="K17" s="13">
        <v>4.2337123292999997E-2</v>
      </c>
      <c r="L17" s="63">
        <v>3.7467146709182698E-6</v>
      </c>
    </row>
    <row r="18" spans="2:12" ht="12.75" customHeight="1" x14ac:dyDescent="0.2">
      <c r="B18" s="59" t="s">
        <v>1604</v>
      </c>
      <c r="C18" s="14" t="s">
        <v>1605</v>
      </c>
      <c r="D18" s="14" t="s">
        <v>160</v>
      </c>
      <c r="E18" s="14" t="s">
        <v>1019</v>
      </c>
      <c r="F18" s="14" t="s">
        <v>49</v>
      </c>
      <c r="G18" s="24">
        <v>12900</v>
      </c>
      <c r="H18" s="24">
        <v>60</v>
      </c>
      <c r="I18" s="24">
        <v>7.74</v>
      </c>
      <c r="J18" s="13">
        <v>2.3528124310000001E-3</v>
      </c>
      <c r="K18" s="13">
        <v>0.137974456542</v>
      </c>
      <c r="L18" s="63">
        <v>1.22103459170137E-5</v>
      </c>
    </row>
    <row r="19" spans="2:12" ht="12.75" customHeight="1" x14ac:dyDescent="0.2">
      <c r="B19" s="58" t="s">
        <v>1606</v>
      </c>
      <c r="C19" s="55" t="s">
        <v>2460</v>
      </c>
      <c r="D19" s="55" t="s">
        <v>2460</v>
      </c>
      <c r="E19" s="55" t="s">
        <v>2460</v>
      </c>
      <c r="F19" s="55" t="s">
        <v>2460</v>
      </c>
      <c r="G19" s="55" t="s">
        <v>2460</v>
      </c>
      <c r="H19" s="55" t="s">
        <v>2460</v>
      </c>
      <c r="I19" s="23">
        <v>0.79413</v>
      </c>
      <c r="J19" s="55" t="s">
        <v>2460</v>
      </c>
      <c r="K19" s="20">
        <v>1.4156286198000001E-2</v>
      </c>
      <c r="L19" s="62">
        <v>1.2527909564700299E-6</v>
      </c>
    </row>
    <row r="20" spans="2:12" ht="12.75" customHeight="1" x14ac:dyDescent="0.2">
      <c r="B20" s="59" t="s">
        <v>1607</v>
      </c>
      <c r="C20" s="14" t="s">
        <v>1608</v>
      </c>
      <c r="D20" s="14" t="s">
        <v>212</v>
      </c>
      <c r="E20" s="14" t="s">
        <v>1137</v>
      </c>
      <c r="F20" s="14" t="s">
        <v>50</v>
      </c>
      <c r="G20" s="24">
        <v>1000</v>
      </c>
      <c r="H20" s="24">
        <v>5.0199999999999996</v>
      </c>
      <c r="I20" s="24">
        <v>0.18207999999999999</v>
      </c>
      <c r="J20" s="13">
        <v>2.1047845900000001E-4</v>
      </c>
      <c r="K20" s="13">
        <v>3.2457866979999999E-3</v>
      </c>
      <c r="L20" s="63">
        <v>2.8724286622349397E-7</v>
      </c>
    </row>
    <row r="21" spans="2:12" ht="12.75" customHeight="1" thickBot="1" x14ac:dyDescent="0.25">
      <c r="B21" s="59" t="s">
        <v>1609</v>
      </c>
      <c r="C21" s="14" t="s">
        <v>1610</v>
      </c>
      <c r="D21" s="14" t="s">
        <v>200</v>
      </c>
      <c r="E21" s="14" t="s">
        <v>1104</v>
      </c>
      <c r="F21" s="14" t="s">
        <v>50</v>
      </c>
      <c r="G21" s="24">
        <v>225</v>
      </c>
      <c r="H21" s="24">
        <v>3</v>
      </c>
      <c r="I21" s="24">
        <v>2.4479999999999998E-2</v>
      </c>
      <c r="J21" s="13">
        <v>1.89168437241202E-6</v>
      </c>
      <c r="K21" s="13">
        <v>4.36384327E-4</v>
      </c>
      <c r="L21" s="63">
        <v>3.8618768481717598E-8</v>
      </c>
    </row>
    <row r="22" spans="2:12" ht="12.75" customHeight="1" x14ac:dyDescent="0.2">
      <c r="B22" s="73" t="s">
        <v>1513</v>
      </c>
      <c r="C22" s="74" t="s">
        <v>1611</v>
      </c>
      <c r="D22" s="74" t="s">
        <v>212</v>
      </c>
      <c r="E22" s="74" t="s">
        <v>1104</v>
      </c>
      <c r="F22" s="74" t="s">
        <v>50</v>
      </c>
      <c r="G22" s="75">
        <v>360</v>
      </c>
      <c r="H22" s="75">
        <v>45</v>
      </c>
      <c r="I22" s="75">
        <v>0.58757000000000004</v>
      </c>
      <c r="J22" s="76">
        <v>1.3271213095009701E-6</v>
      </c>
      <c r="K22" s="76">
        <v>1.0474115171E-2</v>
      </c>
      <c r="L22" s="77">
        <v>9.2692932176482102E-7</v>
      </c>
    </row>
    <row r="23" spans="2:12" ht="12.75" hidden="1" customHeight="1" x14ac:dyDescent="0.2"/>
    <row r="24" spans="2:12" ht="12.75" hidden="1" customHeight="1" x14ac:dyDescent="0.2"/>
    <row r="25" spans="2:12" ht="12.75" hidden="1" customHeight="1" x14ac:dyDescent="0.2"/>
    <row r="26" spans="2:12" ht="12.75" hidden="1" customHeight="1" x14ac:dyDescent="0.2"/>
    <row r="27" spans="2:12" ht="12.75" hidden="1" customHeight="1" x14ac:dyDescent="0.2"/>
    <row r="28" spans="2:12" ht="12.75" hidden="1" customHeight="1" x14ac:dyDescent="0.2"/>
    <row r="29" spans="2:12" ht="12.75" hidden="1" customHeight="1" x14ac:dyDescent="0.2"/>
    <row r="30" spans="2:12" ht="12.75" hidden="1" customHeight="1" x14ac:dyDescent="0.2"/>
    <row r="31" spans="2:12" ht="12.75" hidden="1" customHeight="1" x14ac:dyDescent="0.2"/>
    <row r="32" spans="2:12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30</vt:i4>
      </vt:variant>
    </vt:vector>
  </HeadingPairs>
  <TitlesOfParts>
    <vt:vector size="30" baseType="lpstr">
      <vt:lpstr>סכום נכסי הקרן</vt:lpstr>
      <vt:lpstr>מזומנים</vt:lpstr>
      <vt:lpstr>תעודות התחייבות ממשלתיות</vt:lpstr>
      <vt:lpstr>תעודות חוב מסחריות</vt:lpstr>
      <vt:lpstr>אג"ח קונצרני</vt:lpstr>
      <vt:lpstr>מניות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סחיר- תעודות התחייבות ממשלתי</vt:lpstr>
      <vt:lpstr>לא סחיר - תעודות חוב מסחריות</vt:lpstr>
      <vt:lpstr>לא סחיר - אג"ח קונצרני</vt:lpstr>
      <vt:lpstr>לא סחיר - מניות</vt:lpstr>
      <vt:lpstr>לא סחיר - קרנות השקעה</vt:lpstr>
      <vt:lpstr>לא סחיר - כתבי אופציה</vt:lpstr>
      <vt:lpstr>לא סחיר - אופציות</vt:lpstr>
      <vt:lpstr>לא סחיר - חוזים עתידיים</vt:lpstr>
      <vt:lpstr>לא סחיר-מוצרים מובנים</vt:lpstr>
      <vt:lpstr>הלוואות</vt:lpstr>
      <vt:lpstr>פקדונות מעל 3 חודשים</vt:lpstr>
      <vt:lpstr>זכויות מקרקעין</vt:lpstr>
      <vt:lpstr>השקעה בחברות מוחזקות</vt:lpstr>
      <vt:lpstr>השקעות אחרות</vt:lpstr>
      <vt:lpstr>יתרת התחייבות להשקעה</vt:lpstr>
      <vt:lpstr>עלות מתואמת אגח קונצרני סחיר</vt:lpstr>
      <vt:lpstr>עלות מתואמת אגח קונצרני ל.סחיר</vt:lpstr>
      <vt:lpstr>עלות מתואמת מסגרות אשראי ללווים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1_4_12957_2023_Q4</dc:title>
  <cp:lastModifiedBy>Artiom Zelensky</cp:lastModifiedBy>
  <dcterms:created xsi:type="dcterms:W3CDTF">2024-03-18T07:53:00Z</dcterms:created>
  <dcterms:modified xsi:type="dcterms:W3CDTF">2024-04-02T08:39:56Z</dcterms:modified>
  <dc:language>עברית</dc:language>
</cp:coreProperties>
</file>