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27074EBC-FC1B-4385-B201-0A0351894691}" xr6:coauthVersionLast="36" xr6:coauthVersionMax="47" xr10:uidLastSave="{00000000-0000-0000-0000-000000000000}"/>
  <bookViews>
    <workbookView xWindow="-120" yWindow="-120" windowWidth="29040" windowHeight="15840" tabRatio="823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U486" i="5" l="1"/>
  <c r="U485" i="5"/>
  <c r="U484" i="5"/>
  <c r="U483" i="5"/>
  <c r="U482" i="5"/>
  <c r="U481" i="5"/>
  <c r="U480" i="5"/>
  <c r="U479" i="5"/>
  <c r="U478" i="5"/>
  <c r="U477" i="5"/>
  <c r="U476" i="5"/>
  <c r="U475" i="5"/>
  <c r="U474" i="5"/>
  <c r="U473" i="5"/>
  <c r="U472" i="5"/>
  <c r="U471" i="5"/>
  <c r="U470" i="5"/>
  <c r="U469" i="5"/>
  <c r="U468" i="5"/>
  <c r="U467" i="5"/>
  <c r="U466" i="5"/>
  <c r="U465" i="5"/>
  <c r="U464" i="5"/>
  <c r="U463" i="5"/>
  <c r="U462" i="5"/>
  <c r="U461" i="5"/>
  <c r="U460" i="5"/>
  <c r="U459" i="5"/>
  <c r="U458" i="5"/>
  <c r="U457" i="5"/>
  <c r="U456" i="5"/>
  <c r="U455" i="5"/>
  <c r="U454" i="5"/>
  <c r="U453" i="5"/>
  <c r="U452" i="5"/>
  <c r="U451" i="5"/>
  <c r="U450" i="5"/>
  <c r="U449" i="5"/>
  <c r="U448" i="5"/>
  <c r="U447" i="5"/>
  <c r="U446" i="5"/>
  <c r="U445" i="5"/>
  <c r="U444" i="5"/>
  <c r="U443" i="5"/>
  <c r="U442" i="5"/>
  <c r="U441" i="5"/>
  <c r="U440" i="5"/>
  <c r="U439" i="5"/>
  <c r="U438" i="5"/>
  <c r="U437" i="5"/>
  <c r="U436" i="5"/>
  <c r="U435" i="5"/>
  <c r="U434" i="5"/>
  <c r="U433" i="5"/>
  <c r="U432" i="5"/>
  <c r="U431" i="5"/>
  <c r="R430" i="5"/>
  <c r="U429" i="5"/>
  <c r="U428" i="5"/>
  <c r="U427" i="5"/>
  <c r="U426" i="5"/>
  <c r="U425" i="5"/>
  <c r="U424" i="5"/>
  <c r="U423" i="5"/>
  <c r="U422" i="5"/>
  <c r="U421" i="5"/>
  <c r="U420" i="5"/>
  <c r="U419" i="5"/>
  <c r="U418" i="5"/>
  <c r="U417" i="5"/>
  <c r="U416" i="5"/>
  <c r="U415" i="5"/>
  <c r="U414" i="5"/>
  <c r="U413" i="5"/>
  <c r="U412" i="5"/>
  <c r="U411" i="5"/>
  <c r="R410" i="5"/>
  <c r="U407" i="5"/>
  <c r="U406" i="5"/>
  <c r="U405" i="5"/>
  <c r="U404" i="5"/>
  <c r="U403" i="5"/>
  <c r="U402" i="5"/>
  <c r="U401" i="5"/>
  <c r="U400" i="5"/>
  <c r="U399" i="5"/>
  <c r="U398" i="5"/>
  <c r="U397" i="5"/>
  <c r="U396" i="5"/>
  <c r="U395" i="5"/>
  <c r="U394" i="5"/>
  <c r="R393" i="5"/>
  <c r="U210" i="5"/>
  <c r="U211" i="5"/>
  <c r="U212" i="5"/>
  <c r="U213" i="5"/>
  <c r="U214" i="5"/>
  <c r="U215" i="5"/>
  <c r="U216" i="5"/>
  <c r="U217" i="5"/>
  <c r="U218" i="5"/>
  <c r="U219" i="5"/>
  <c r="U220" i="5"/>
  <c r="U221" i="5"/>
  <c r="U222" i="5"/>
  <c r="U223" i="5"/>
  <c r="U224" i="5"/>
  <c r="U225" i="5"/>
  <c r="U226" i="5"/>
  <c r="U227" i="5"/>
  <c r="U228" i="5"/>
  <c r="U229" i="5"/>
  <c r="U230" i="5"/>
  <c r="U231" i="5"/>
  <c r="U232" i="5"/>
  <c r="U233" i="5"/>
  <c r="U234" i="5"/>
  <c r="U235" i="5"/>
  <c r="U236" i="5"/>
  <c r="U237" i="5"/>
  <c r="U238" i="5"/>
  <c r="U239" i="5"/>
  <c r="U240" i="5"/>
  <c r="U241" i="5"/>
  <c r="U242" i="5"/>
  <c r="U243" i="5"/>
  <c r="U244" i="5"/>
  <c r="U245" i="5"/>
  <c r="U246" i="5"/>
  <c r="U247" i="5"/>
  <c r="U248" i="5"/>
  <c r="U249" i="5"/>
  <c r="U250" i="5"/>
  <c r="U251" i="5"/>
  <c r="U252" i="5"/>
  <c r="U253" i="5"/>
  <c r="U254" i="5"/>
  <c r="U255" i="5"/>
  <c r="U256" i="5"/>
  <c r="U257" i="5"/>
  <c r="U258" i="5"/>
  <c r="U259" i="5"/>
  <c r="U260" i="5"/>
  <c r="U261" i="5"/>
  <c r="U262" i="5"/>
  <c r="U263" i="5"/>
  <c r="U264" i="5"/>
  <c r="U265" i="5"/>
  <c r="U266" i="5"/>
  <c r="U267" i="5"/>
  <c r="U268" i="5"/>
  <c r="U269" i="5"/>
  <c r="U270" i="5"/>
  <c r="U271" i="5"/>
  <c r="U272" i="5"/>
  <c r="U273" i="5"/>
  <c r="U274" i="5"/>
  <c r="U275" i="5"/>
  <c r="U276" i="5"/>
  <c r="U277" i="5"/>
  <c r="U278" i="5"/>
  <c r="U279" i="5"/>
  <c r="U280" i="5"/>
  <c r="U281" i="5"/>
  <c r="U282" i="5"/>
  <c r="U283" i="5"/>
  <c r="U284" i="5"/>
  <c r="U285" i="5"/>
  <c r="U286" i="5"/>
  <c r="U287" i="5"/>
  <c r="U288" i="5"/>
  <c r="U289" i="5"/>
  <c r="U290" i="5"/>
  <c r="U291" i="5"/>
  <c r="U292" i="5"/>
  <c r="U293" i="5"/>
  <c r="U294" i="5"/>
  <c r="U295" i="5"/>
  <c r="U296" i="5"/>
  <c r="U297" i="5"/>
  <c r="U298" i="5"/>
  <c r="U299" i="5"/>
  <c r="U300" i="5"/>
  <c r="U301" i="5"/>
  <c r="U302" i="5"/>
  <c r="U303" i="5"/>
  <c r="U304" i="5"/>
  <c r="U305" i="5"/>
  <c r="U306" i="5"/>
  <c r="U307" i="5"/>
  <c r="U308" i="5"/>
  <c r="U309" i="5"/>
  <c r="U310" i="5"/>
  <c r="U311" i="5"/>
  <c r="U312" i="5"/>
  <c r="U313" i="5"/>
  <c r="U314" i="5"/>
  <c r="U315" i="5"/>
  <c r="U316" i="5"/>
  <c r="U317" i="5"/>
  <c r="U318" i="5"/>
  <c r="U319" i="5"/>
  <c r="U320" i="5"/>
  <c r="U321" i="5"/>
  <c r="U322" i="5"/>
  <c r="U323" i="5"/>
  <c r="U324" i="5"/>
  <c r="U325" i="5"/>
  <c r="U326" i="5"/>
  <c r="U327" i="5"/>
  <c r="U328" i="5"/>
  <c r="U329" i="5"/>
  <c r="U330" i="5"/>
  <c r="U331" i="5"/>
  <c r="U332" i="5"/>
  <c r="U333" i="5"/>
  <c r="U334" i="5"/>
  <c r="U335" i="5"/>
  <c r="U336" i="5"/>
  <c r="U337" i="5"/>
  <c r="U338" i="5"/>
  <c r="U339" i="5"/>
  <c r="U340" i="5"/>
  <c r="U341" i="5"/>
  <c r="U342" i="5"/>
  <c r="U343" i="5"/>
  <c r="U344" i="5"/>
  <c r="U345" i="5"/>
  <c r="U346" i="5"/>
  <c r="U347" i="5"/>
  <c r="U348" i="5"/>
  <c r="U349" i="5"/>
  <c r="U350" i="5"/>
  <c r="U351" i="5"/>
  <c r="U352" i="5"/>
  <c r="U353" i="5"/>
  <c r="U354" i="5"/>
  <c r="U355" i="5"/>
  <c r="U356" i="5"/>
  <c r="U357" i="5"/>
  <c r="U358" i="5"/>
  <c r="U359" i="5"/>
  <c r="U360" i="5"/>
  <c r="U361" i="5"/>
  <c r="U362" i="5"/>
  <c r="U363" i="5"/>
  <c r="U364" i="5"/>
  <c r="U365" i="5"/>
  <c r="U366" i="5"/>
  <c r="U367" i="5"/>
  <c r="U368" i="5"/>
  <c r="U369" i="5"/>
  <c r="U370" i="5"/>
  <c r="U371" i="5"/>
  <c r="U372" i="5"/>
  <c r="U373" i="5"/>
  <c r="U374" i="5"/>
  <c r="U375" i="5"/>
  <c r="U376" i="5"/>
  <c r="U377" i="5"/>
  <c r="U378" i="5"/>
  <c r="U379" i="5"/>
  <c r="U380" i="5"/>
  <c r="U381" i="5"/>
  <c r="U382" i="5"/>
  <c r="U383" i="5"/>
  <c r="U384" i="5"/>
  <c r="U385" i="5"/>
  <c r="U386" i="5"/>
  <c r="U387" i="5"/>
  <c r="U388" i="5"/>
  <c r="U389" i="5"/>
  <c r="U390" i="5"/>
  <c r="U391" i="5"/>
  <c r="U392" i="5"/>
  <c r="U209" i="5"/>
  <c r="R208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35" i="5"/>
  <c r="U136" i="5"/>
  <c r="U137" i="5"/>
  <c r="U138" i="5"/>
  <c r="U139" i="5"/>
  <c r="U140" i="5"/>
  <c r="U141" i="5"/>
  <c r="U142" i="5"/>
  <c r="U143" i="5"/>
  <c r="U144" i="5"/>
  <c r="U145" i="5"/>
  <c r="U146" i="5"/>
  <c r="U147" i="5"/>
  <c r="U148" i="5"/>
  <c r="U149" i="5"/>
  <c r="U150" i="5"/>
  <c r="U151" i="5"/>
  <c r="U152" i="5"/>
  <c r="U153" i="5"/>
  <c r="U154" i="5"/>
  <c r="U155" i="5"/>
  <c r="U156" i="5"/>
  <c r="U157" i="5"/>
  <c r="U158" i="5"/>
  <c r="U159" i="5"/>
  <c r="U160" i="5"/>
  <c r="U161" i="5"/>
  <c r="U162" i="5"/>
  <c r="U163" i="5"/>
  <c r="U164" i="5"/>
  <c r="U165" i="5"/>
  <c r="U166" i="5"/>
  <c r="U167" i="5"/>
  <c r="U168" i="5"/>
  <c r="U169" i="5"/>
  <c r="U170" i="5"/>
  <c r="U171" i="5"/>
  <c r="U172" i="5"/>
  <c r="U173" i="5"/>
  <c r="U174" i="5"/>
  <c r="U175" i="5"/>
  <c r="U176" i="5"/>
  <c r="U177" i="5"/>
  <c r="U178" i="5"/>
  <c r="U179" i="5"/>
  <c r="U180" i="5"/>
  <c r="U181" i="5"/>
  <c r="U182" i="5"/>
  <c r="U183" i="5"/>
  <c r="U184" i="5"/>
  <c r="U185" i="5"/>
  <c r="U186" i="5"/>
  <c r="U187" i="5"/>
  <c r="U188" i="5"/>
  <c r="U189" i="5"/>
  <c r="U190" i="5"/>
  <c r="U191" i="5"/>
  <c r="U192" i="5"/>
  <c r="U193" i="5"/>
  <c r="U194" i="5"/>
  <c r="U195" i="5"/>
  <c r="U196" i="5"/>
  <c r="U197" i="5"/>
  <c r="U198" i="5"/>
  <c r="U199" i="5"/>
  <c r="U200" i="5"/>
  <c r="U201" i="5"/>
  <c r="U202" i="5"/>
  <c r="U203" i="5"/>
  <c r="U204" i="5"/>
  <c r="U205" i="5"/>
  <c r="U206" i="5"/>
  <c r="U207" i="5"/>
  <c r="U14" i="5"/>
  <c r="R13" i="5"/>
  <c r="Q16" i="12"/>
  <c r="Q14" i="12" s="1"/>
  <c r="Q13" i="12" s="1"/>
  <c r="Q12" i="12" s="1"/>
  <c r="Q11" i="12" s="1"/>
  <c r="Q15" i="12"/>
  <c r="N14" i="12"/>
  <c r="N13" i="12" s="1"/>
  <c r="N12" i="12" s="1"/>
  <c r="N11" i="12" s="1"/>
  <c r="C22" i="1" s="1"/>
  <c r="D22" i="1" s="1"/>
  <c r="U430" i="5" l="1"/>
  <c r="P16" i="12"/>
  <c r="R12" i="5"/>
  <c r="P15" i="12"/>
  <c r="P14" i="12" s="1"/>
  <c r="P13" i="12" s="1"/>
  <c r="P12" i="12" s="1"/>
  <c r="P11" i="12" s="1"/>
  <c r="U393" i="5"/>
  <c r="U410" i="5"/>
  <c r="U409" i="5" s="1"/>
  <c r="R409" i="5"/>
  <c r="R11" i="5"/>
  <c r="T235" i="5" s="1"/>
  <c r="T363" i="5"/>
  <c r="U208" i="5"/>
  <c r="U13" i="5"/>
  <c r="T204" i="5" l="1"/>
  <c r="T98" i="5"/>
  <c r="T56" i="5"/>
  <c r="T372" i="5"/>
  <c r="T196" i="5"/>
  <c r="T19" i="5"/>
  <c r="T340" i="5"/>
  <c r="T101" i="5"/>
  <c r="T114" i="5"/>
  <c r="T48" i="5"/>
  <c r="T337" i="5"/>
  <c r="T482" i="5"/>
  <c r="T476" i="5"/>
  <c r="T470" i="5"/>
  <c r="T464" i="5"/>
  <c r="T458" i="5"/>
  <c r="T452" i="5"/>
  <c r="T446" i="5"/>
  <c r="T440" i="5"/>
  <c r="T434" i="5"/>
  <c r="C15" i="1"/>
  <c r="D15" i="1" s="1"/>
  <c r="T481" i="5"/>
  <c r="T475" i="5"/>
  <c r="T469" i="5"/>
  <c r="T463" i="5"/>
  <c r="T457" i="5"/>
  <c r="T451" i="5"/>
  <c r="T445" i="5"/>
  <c r="T439" i="5"/>
  <c r="T433" i="5"/>
  <c r="T486" i="5"/>
  <c r="T480" i="5"/>
  <c r="T474" i="5"/>
  <c r="T468" i="5"/>
  <c r="T462" i="5"/>
  <c r="T456" i="5"/>
  <c r="T450" i="5"/>
  <c r="T444" i="5"/>
  <c r="T438" i="5"/>
  <c r="T432" i="5"/>
  <c r="T485" i="5"/>
  <c r="T479" i="5"/>
  <c r="T473" i="5"/>
  <c r="T467" i="5"/>
  <c r="T461" i="5"/>
  <c r="T455" i="5"/>
  <c r="T449" i="5"/>
  <c r="T443" i="5"/>
  <c r="T437" i="5"/>
  <c r="T431" i="5"/>
  <c r="T484" i="5"/>
  <c r="T478" i="5"/>
  <c r="T472" i="5"/>
  <c r="T466" i="5"/>
  <c r="T460" i="5"/>
  <c r="T454" i="5"/>
  <c r="T448" i="5"/>
  <c r="T442" i="5"/>
  <c r="T436" i="5"/>
  <c r="T483" i="5"/>
  <c r="T477" i="5"/>
  <c r="T471" i="5"/>
  <c r="T465" i="5"/>
  <c r="T459" i="5"/>
  <c r="T453" i="5"/>
  <c r="T447" i="5"/>
  <c r="T441" i="5"/>
  <c r="T435" i="5"/>
  <c r="T167" i="5"/>
  <c r="T76" i="5"/>
  <c r="T193" i="5"/>
  <c r="T271" i="5"/>
  <c r="T60" i="5"/>
  <c r="T23" i="5"/>
  <c r="T245" i="5"/>
  <c r="T78" i="5"/>
  <c r="T253" i="5"/>
  <c r="T159" i="5"/>
  <c r="T68" i="5"/>
  <c r="T81" i="5"/>
  <c r="T31" i="5"/>
  <c r="T279" i="5"/>
  <c r="T163" i="5"/>
  <c r="T73" i="5"/>
  <c r="T216" i="5"/>
  <c r="T352" i="5"/>
  <c r="T40" i="5"/>
  <c r="T188" i="5"/>
  <c r="T201" i="5"/>
  <c r="T365" i="5"/>
  <c r="T39" i="5"/>
  <c r="T155" i="5"/>
  <c r="T65" i="5"/>
  <c r="T224" i="5"/>
  <c r="T147" i="5"/>
  <c r="T184" i="5"/>
  <c r="T290" i="5"/>
  <c r="T344" i="5"/>
  <c r="T35" i="5"/>
  <c r="T176" i="5"/>
  <c r="T298" i="5"/>
  <c r="T109" i="5"/>
  <c r="T27" i="5"/>
  <c r="T168" i="5"/>
  <c r="T306" i="5"/>
  <c r="T305" i="5"/>
  <c r="T243" i="5"/>
  <c r="T297" i="5"/>
  <c r="T332" i="5"/>
  <c r="T371" i="5"/>
  <c r="T369" i="5"/>
  <c r="T237" i="5"/>
  <c r="T392" i="5"/>
  <c r="T278" i="5"/>
  <c r="T422" i="5"/>
  <c r="T414" i="5"/>
  <c r="T429" i="5"/>
  <c r="T421" i="5"/>
  <c r="T413" i="5"/>
  <c r="T428" i="5"/>
  <c r="T420" i="5"/>
  <c r="T412" i="5"/>
  <c r="T427" i="5"/>
  <c r="T419" i="5"/>
  <c r="T411" i="5"/>
  <c r="T426" i="5"/>
  <c r="T418" i="5"/>
  <c r="T425" i="5"/>
  <c r="T417" i="5"/>
  <c r="T424" i="5"/>
  <c r="T416" i="5"/>
  <c r="T423" i="5"/>
  <c r="T415" i="5"/>
  <c r="T117" i="5"/>
  <c r="T106" i="5"/>
  <c r="T151" i="5"/>
  <c r="T373" i="5"/>
  <c r="T379" i="5"/>
  <c r="T257" i="5"/>
  <c r="T93" i="5"/>
  <c r="T160" i="5"/>
  <c r="T387" i="5"/>
  <c r="T270" i="5"/>
  <c r="T172" i="5"/>
  <c r="T131" i="5"/>
  <c r="T177" i="5"/>
  <c r="T49" i="5"/>
  <c r="T152" i="5"/>
  <c r="T135" i="5"/>
  <c r="T102" i="5"/>
  <c r="T322" i="5"/>
  <c r="T267" i="5"/>
  <c r="T212" i="5"/>
  <c r="T269" i="5"/>
  <c r="T214" i="5"/>
  <c r="T303" i="5"/>
  <c r="T248" i="5"/>
  <c r="T376" i="5"/>
  <c r="T294" i="5"/>
  <c r="T396" i="5"/>
  <c r="T402" i="5"/>
  <c r="T205" i="5"/>
  <c r="T77" i="5"/>
  <c r="T164" i="5"/>
  <c r="T36" i="5"/>
  <c r="T123" i="5"/>
  <c r="T202" i="5"/>
  <c r="T74" i="5"/>
  <c r="T169" i="5"/>
  <c r="T41" i="5"/>
  <c r="T144" i="5"/>
  <c r="T16" i="5"/>
  <c r="T127" i="5"/>
  <c r="T330" i="5"/>
  <c r="T275" i="5"/>
  <c r="T220" i="5"/>
  <c r="T277" i="5"/>
  <c r="T222" i="5"/>
  <c r="T311" i="5"/>
  <c r="T256" i="5"/>
  <c r="T384" i="5"/>
  <c r="T329" i="5"/>
  <c r="T286" i="5"/>
  <c r="T394" i="5"/>
  <c r="T360" i="5"/>
  <c r="T180" i="5"/>
  <c r="T143" i="5"/>
  <c r="T240" i="5"/>
  <c r="T44" i="5"/>
  <c r="T82" i="5"/>
  <c r="T24" i="5"/>
  <c r="T197" i="5"/>
  <c r="T156" i="5"/>
  <c r="T28" i="5"/>
  <c r="T115" i="5"/>
  <c r="T194" i="5"/>
  <c r="T66" i="5"/>
  <c r="T338" i="5"/>
  <c r="T285" i="5"/>
  <c r="T319" i="5"/>
  <c r="T400" i="5"/>
  <c r="T289" i="5"/>
  <c r="T189" i="5"/>
  <c r="T61" i="5"/>
  <c r="T148" i="5"/>
  <c r="T20" i="5"/>
  <c r="T107" i="5"/>
  <c r="T186" i="5"/>
  <c r="T58" i="5"/>
  <c r="T153" i="5"/>
  <c r="T25" i="5"/>
  <c r="T128" i="5"/>
  <c r="T182" i="5"/>
  <c r="T111" i="5"/>
  <c r="T218" i="5"/>
  <c r="T346" i="5"/>
  <c r="T291" i="5"/>
  <c r="T236" i="5"/>
  <c r="T293" i="5"/>
  <c r="T238" i="5"/>
  <c r="T327" i="5"/>
  <c r="T272" i="5"/>
  <c r="T241" i="5"/>
  <c r="T406" i="5"/>
  <c r="T356" i="5"/>
  <c r="T324" i="5"/>
  <c r="T251" i="5"/>
  <c r="T381" i="5"/>
  <c r="T22" i="5"/>
  <c r="T90" i="5"/>
  <c r="T314" i="5"/>
  <c r="T295" i="5"/>
  <c r="T30" i="5"/>
  <c r="T94" i="5"/>
  <c r="T69" i="5"/>
  <c r="T161" i="5"/>
  <c r="T33" i="5"/>
  <c r="T136" i="5"/>
  <c r="T126" i="5"/>
  <c r="T119" i="5"/>
  <c r="T210" i="5"/>
  <c r="T283" i="5"/>
  <c r="T228" i="5"/>
  <c r="T230" i="5"/>
  <c r="T264" i="5"/>
  <c r="T364" i="5"/>
  <c r="T321" i="5"/>
  <c r="T181" i="5"/>
  <c r="T53" i="5"/>
  <c r="T140" i="5"/>
  <c r="T54" i="5"/>
  <c r="T99" i="5"/>
  <c r="T178" i="5"/>
  <c r="T50" i="5"/>
  <c r="T145" i="5"/>
  <c r="T17" i="5"/>
  <c r="T120" i="5"/>
  <c r="T166" i="5"/>
  <c r="T103" i="5"/>
  <c r="T226" i="5"/>
  <c r="T354" i="5"/>
  <c r="T299" i="5"/>
  <c r="T244" i="5"/>
  <c r="T301" i="5"/>
  <c r="T246" i="5"/>
  <c r="T335" i="5"/>
  <c r="T280" i="5"/>
  <c r="T292" i="5"/>
  <c r="T398" i="5"/>
  <c r="T249" i="5"/>
  <c r="T382" i="5"/>
  <c r="T287" i="5"/>
  <c r="T185" i="5"/>
  <c r="T389" i="5"/>
  <c r="T170" i="5"/>
  <c r="T215" i="5"/>
  <c r="T350" i="5"/>
  <c r="T262" i="5"/>
  <c r="T124" i="5"/>
  <c r="T83" i="5"/>
  <c r="T162" i="5"/>
  <c r="T129" i="5"/>
  <c r="T118" i="5"/>
  <c r="T104" i="5"/>
  <c r="T134" i="5"/>
  <c r="T87" i="5"/>
  <c r="T242" i="5"/>
  <c r="T370" i="5"/>
  <c r="T315" i="5"/>
  <c r="T260" i="5"/>
  <c r="T317" i="5"/>
  <c r="T223" i="5"/>
  <c r="T351" i="5"/>
  <c r="T296" i="5"/>
  <c r="T385" i="5"/>
  <c r="T353" i="5"/>
  <c r="T310" i="5"/>
  <c r="T209" i="5"/>
  <c r="T377" i="5"/>
  <c r="T366" i="5"/>
  <c r="T308" i="5"/>
  <c r="T326" i="5"/>
  <c r="T342" i="5"/>
  <c r="T397" i="5"/>
  <c r="T284" i="5"/>
  <c r="T254" i="5"/>
  <c r="T361" i="5"/>
  <c r="T139" i="5"/>
  <c r="T15" i="5"/>
  <c r="T173" i="5"/>
  <c r="T265" i="5"/>
  <c r="T165" i="5"/>
  <c r="T37" i="5"/>
  <c r="T62" i="5"/>
  <c r="T34" i="5"/>
  <c r="T157" i="5"/>
  <c r="T29" i="5"/>
  <c r="T116" i="5"/>
  <c r="T203" i="5"/>
  <c r="T75" i="5"/>
  <c r="T154" i="5"/>
  <c r="T26" i="5"/>
  <c r="T121" i="5"/>
  <c r="T14" i="5"/>
  <c r="T96" i="5"/>
  <c r="T207" i="5"/>
  <c r="T79" i="5"/>
  <c r="T250" i="5"/>
  <c r="T378" i="5"/>
  <c r="T323" i="5"/>
  <c r="T268" i="5"/>
  <c r="T325" i="5"/>
  <c r="T231" i="5"/>
  <c r="T359" i="5"/>
  <c r="T304" i="5"/>
  <c r="T281" i="5"/>
  <c r="T388" i="5"/>
  <c r="T345" i="5"/>
  <c r="T313" i="5"/>
  <c r="T300" i="5"/>
  <c r="T86" i="5"/>
  <c r="T259" i="5"/>
  <c r="T358" i="5"/>
  <c r="T132" i="5"/>
  <c r="T91" i="5"/>
  <c r="T206" i="5"/>
  <c r="T142" i="5"/>
  <c r="T362" i="5"/>
  <c r="T309" i="5"/>
  <c r="T108" i="5"/>
  <c r="T146" i="5"/>
  <c r="T150" i="5"/>
  <c r="T71" i="5"/>
  <c r="T331" i="5"/>
  <c r="T239" i="5"/>
  <c r="T312" i="5"/>
  <c r="T316" i="5"/>
  <c r="T380" i="5"/>
  <c r="T141" i="5"/>
  <c r="T38" i="5"/>
  <c r="T100" i="5"/>
  <c r="T187" i="5"/>
  <c r="T59" i="5"/>
  <c r="T138" i="5"/>
  <c r="T198" i="5"/>
  <c r="T105" i="5"/>
  <c r="T110" i="5"/>
  <c r="T80" i="5"/>
  <c r="T191" i="5"/>
  <c r="T63" i="5"/>
  <c r="T266" i="5"/>
  <c r="T211" i="5"/>
  <c r="T339" i="5"/>
  <c r="T213" i="5"/>
  <c r="T341" i="5"/>
  <c r="T247" i="5"/>
  <c r="T375" i="5"/>
  <c r="T320" i="5"/>
  <c r="T374" i="5"/>
  <c r="T405" i="5"/>
  <c r="T403" i="5"/>
  <c r="T401" i="5"/>
  <c r="T232" i="5"/>
  <c r="T52" i="5"/>
  <c r="T32" i="5"/>
  <c r="T368" i="5"/>
  <c r="T85" i="5"/>
  <c r="T45" i="5"/>
  <c r="T174" i="5"/>
  <c r="T42" i="5"/>
  <c r="T112" i="5"/>
  <c r="T95" i="5"/>
  <c r="T234" i="5"/>
  <c r="T307" i="5"/>
  <c r="T252" i="5"/>
  <c r="T149" i="5"/>
  <c r="T195" i="5"/>
  <c r="T18" i="5"/>
  <c r="T88" i="5"/>
  <c r="T258" i="5"/>
  <c r="T276" i="5"/>
  <c r="T367" i="5"/>
  <c r="T348" i="5"/>
  <c r="T133" i="5"/>
  <c r="T158" i="5"/>
  <c r="T92" i="5"/>
  <c r="T179" i="5"/>
  <c r="T51" i="5"/>
  <c r="T130" i="5"/>
  <c r="T70" i="5"/>
  <c r="T97" i="5"/>
  <c r="T200" i="5"/>
  <c r="T72" i="5"/>
  <c r="T183" i="5"/>
  <c r="T55" i="5"/>
  <c r="T274" i="5"/>
  <c r="T219" i="5"/>
  <c r="T347" i="5"/>
  <c r="T221" i="5"/>
  <c r="T349" i="5"/>
  <c r="T255" i="5"/>
  <c r="T383" i="5"/>
  <c r="T328" i="5"/>
  <c r="T407" i="5"/>
  <c r="T233" i="5"/>
  <c r="T395" i="5"/>
  <c r="T225" i="5"/>
  <c r="T390" i="5"/>
  <c r="T57" i="5"/>
  <c r="T261" i="5"/>
  <c r="T404" i="5"/>
  <c r="T137" i="5"/>
  <c r="T343" i="5"/>
  <c r="T288" i="5"/>
  <c r="T318" i="5"/>
  <c r="T21" i="5"/>
  <c r="T67" i="5"/>
  <c r="T113" i="5"/>
  <c r="T199" i="5"/>
  <c r="T386" i="5"/>
  <c r="T333" i="5"/>
  <c r="T217" i="5"/>
  <c r="T125" i="5"/>
  <c r="T46" i="5"/>
  <c r="T84" i="5"/>
  <c r="T171" i="5"/>
  <c r="T43" i="5"/>
  <c r="T122" i="5"/>
  <c r="T190" i="5"/>
  <c r="T89" i="5"/>
  <c r="T192" i="5"/>
  <c r="T64" i="5"/>
  <c r="T175" i="5"/>
  <c r="T47" i="5"/>
  <c r="T282" i="5"/>
  <c r="T227" i="5"/>
  <c r="T355" i="5"/>
  <c r="T229" i="5"/>
  <c r="T357" i="5"/>
  <c r="T263" i="5"/>
  <c r="T391" i="5"/>
  <c r="T336" i="5"/>
  <c r="T399" i="5"/>
  <c r="T273" i="5"/>
  <c r="T334" i="5"/>
  <c r="T302" i="5"/>
  <c r="U12" i="5"/>
  <c r="U11" i="5" s="1"/>
  <c r="T430" i="5" l="1"/>
  <c r="T208" i="5"/>
  <c r="T393" i="5"/>
  <c r="T410" i="5"/>
  <c r="T409" i="5" s="1"/>
  <c r="T13" i="5"/>
  <c r="T12" i="5" l="1"/>
  <c r="T11" i="5" s="1"/>
</calcChain>
</file>

<file path=xl/sharedStrings.xml><?xml version="1.0" encoding="utf-8"?>
<sst xmlns="http://schemas.openxmlformats.org/spreadsheetml/2006/main" count="12005" uniqueCount="2602">
  <si>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</si>
  <si>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</si>
  <si>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</si>
  <si>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</si>
  <si>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</si>
  <si>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50 אלפא מור תגמולים - מדרגות עד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</si>
  <si>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</si>
  <si>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</si>
  <si>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</si>
  <si>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</si>
  <si>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</si>
  <si>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</si>
  <si>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</si>
  <si>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</si>
  <si>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</si>
  <si>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</si>
  <si>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</si>
  <si>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</si>
  <si>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</si>
  <si>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</si>
  <si>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(3) אג"ח קונצרני</t>
  </si>
  <si>
    <t>(4) מניות</t>
  </si>
  <si>
    <t>(5) קרנות סל</t>
  </si>
  <si>
    <t>0</t>
  </si>
  <si>
    <t>0.00%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</si>
  <si>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</si>
  <si>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</si>
  <si>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</si>
  <si>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</si>
  <si>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</si>
  <si>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</si>
  <si>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</si>
  <si>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</si>
  <si>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</si>
  <si>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</si>
  <si>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</si>
  <si>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</si>
  <si>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</si>
  <si>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</si>
  <si>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</si>
  <si>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</si>
  <si>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</si>
  <si>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</si>
  <si>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</si>
  <si>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</si>
  <si>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</si>
  <si>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</si>
  <si>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</si>
  <si>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</si>
  <si>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</si>
  <si>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</si>
  <si>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</si>
  <si>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</si>
  <si>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</si>
  <si>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</si>
  <si>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</si>
  <si>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</si>
  <si>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</si>
  <si>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</si>
  <si>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</si>
  <si>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</si>
  <si>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</si>
  <si>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</si>
  <si>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</si>
  <si>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</si>
  <si>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</si>
  <si>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18:01:41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</si>
  <si>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</si>
  <si>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</si>
  <si>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</si>
  <si>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</si>
  <si>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</si>
  <si>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</si>
  <si>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</si>
  <si>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</si>
  <si>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</si>
  <si>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</si>
  <si>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</si>
  <si>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</si>
  <si>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</si>
  <si>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</si>
  <si>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</si>
  <si>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</si>
  <si>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</si>
  <si>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</si>
  <si>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</si>
  <si>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</si>
  <si>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</si>
  <si>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</si>
  <si>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</si>
  <si>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</si>
  <si>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</si>
  <si>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</si>
  <si>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</si>
  <si>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</si>
  <si>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</si>
  <si>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</si>
  <si>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</si>
  <si>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</si>
  <si>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</si>
  <si>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</si>
  <si>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</si>
  <si>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</si>
  <si>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</si>
  <si>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</si>
  <si>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</si>
  <si>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</si>
  <si>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</si>
  <si>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</si>
  <si>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</si>
  <si>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</si>
  <si>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</si>
  <si>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</si>
  <si>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</si>
  <si>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התחיבות דולרית פועלים</t>
  </si>
  <si>
    <t>99218</t>
  </si>
  <si>
    <t>דולר אוסטרלי פועלים</t>
  </si>
  <si>
    <t>99267</t>
  </si>
  <si>
    <t>דולר סינגפור פועלים</t>
  </si>
  <si>
    <t>99291</t>
  </si>
  <si>
    <t>דולר סינגפור</t>
  </si>
  <si>
    <t>זלוטי פולני פועלים</t>
  </si>
  <si>
    <t>99341</t>
  </si>
  <si>
    <t>זלוטי פולני</t>
  </si>
  <si>
    <t>דולר הונג קונג פועלים</t>
  </si>
  <si>
    <t>99390</t>
  </si>
  <si>
    <t>פח"ק /פר"י</t>
  </si>
  <si>
    <t>פקדון לאומי פחק</t>
  </si>
  <si>
    <t>11020430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</si>
  <si>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</si>
  <si>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</si>
  <si>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</si>
  <si>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</si>
  <si>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</si>
  <si>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</si>
  <si>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</si>
  <si>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</si>
  <si>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</si>
  <si>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</si>
  <si>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</si>
  <si>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</si>
  <si>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</si>
  <si>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</si>
  <si>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</si>
  <si>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</si>
  <si>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</si>
  <si>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</si>
  <si>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</si>
  <si>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</si>
  <si>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</si>
  <si>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</si>
  <si>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</si>
  <si>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</si>
  <si>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</si>
  <si>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</si>
  <si>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</si>
  <si>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</si>
  <si>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</si>
  <si>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ממשלתית צמודה 0.5% 0529</t>
  </si>
  <si>
    <t>1157023</t>
  </si>
  <si>
    <t>TASE</t>
  </si>
  <si>
    <t>RF</t>
  </si>
  <si>
    <t xml:space="preserve"> </t>
  </si>
  <si>
    <t>ממשלתית צמודה 0.75% 0527</t>
  </si>
  <si>
    <t>1140847</t>
  </si>
  <si>
    <t>ממשלתית צמודה 0.75% 1025</t>
  </si>
  <si>
    <t>1135912</t>
  </si>
  <si>
    <t>ממשלתית צמודה 07/2026</t>
  </si>
  <si>
    <t>1169564</t>
  </si>
  <si>
    <t>ממשלתית צמודה 1.10% 1028</t>
  </si>
  <si>
    <t>1197326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</si>
  <si>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</si>
  <si>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</si>
  <si>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</si>
  <si>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</si>
  <si>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114</t>
  </si>
  <si>
    <t>8240111</t>
  </si>
  <si>
    <t>מלווה קצר מועד 214</t>
  </si>
  <si>
    <t>8240210</t>
  </si>
  <si>
    <t>מלווה קצר מועד 414</t>
  </si>
  <si>
    <t>8240418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</si>
  <si>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</si>
  <si>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3.75% 02/29</t>
  </si>
  <si>
    <t>1194802</t>
  </si>
  <si>
    <t>ממשלתית שקלית 1.00% 03/30</t>
  </si>
  <si>
    <t>1160985</t>
  </si>
  <si>
    <t>ממשלתית שקלית 1.5% 05/37</t>
  </si>
  <si>
    <t>1166180</t>
  </si>
  <si>
    <t>ממשלתית שקלית 2.25% 09/28</t>
  </si>
  <si>
    <t>1150879</t>
  </si>
  <si>
    <t>ממשלתית שקלית 2% 03/27</t>
  </si>
  <si>
    <t>1139344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</si>
  <si>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</si>
  <si>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11/30</t>
  </si>
  <si>
    <t>1166552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</si>
  <si>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</si>
  <si>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</si>
  <si>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</si>
  <si>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t>STATE OF ISRAEL</t>
  </si>
  <si>
    <t>XS2715285230</t>
  </si>
  <si>
    <t>LSE</t>
  </si>
  <si>
    <t>A1</t>
  </si>
  <si>
    <t>Moodys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</si>
  <si>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</si>
  <si>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31/10/24</t>
  </si>
  <si>
    <t>US912797HE00</t>
  </si>
  <si>
    <t>FWB</t>
  </si>
  <si>
    <t>AAA</t>
  </si>
  <si>
    <t>FITCH</t>
  </si>
  <si>
    <t>T 0.375 9/24</t>
  </si>
  <si>
    <t>US91282CCX74</t>
  </si>
  <si>
    <t>Other</t>
  </si>
  <si>
    <t>Aaa</t>
  </si>
  <si>
    <t>T 1.75 07/24</t>
  </si>
  <si>
    <t>US912828Y875</t>
  </si>
  <si>
    <t>NASDAQ</t>
  </si>
  <si>
    <t>T 1.875% 08/24</t>
  </si>
  <si>
    <t>US9128282U35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</si>
  <si>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</si>
  <si>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</si>
  <si>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</si>
  <si>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</si>
  <si>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</si>
  <si>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</si>
  <si>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</si>
  <si>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</si>
  <si>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</si>
  <si>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</si>
  <si>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</si>
  <si>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</si>
  <si>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מגה אור נעמ 3</t>
  </si>
  <si>
    <t>1196955</t>
  </si>
  <si>
    <t>בורסה ת"א</t>
  </si>
  <si>
    <t>נדל"ן מניב בישראל</t>
  </si>
  <si>
    <t>NR</t>
  </si>
  <si>
    <t>לא מדורג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</si>
  <si>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</si>
  <si>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</si>
  <si>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</si>
  <si>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</si>
  <si>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</si>
  <si>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</si>
  <si>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</si>
  <si>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</si>
  <si>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</si>
  <si>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</si>
  <si>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</si>
  <si>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</si>
  <si>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</si>
  <si>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בנקים</t>
  </si>
  <si>
    <t>בינל הנפקות אגח יא</t>
  </si>
  <si>
    <t>1167048</t>
  </si>
  <si>
    <t>דיסקונט מנפיקים אגח טו</t>
  </si>
  <si>
    <t>7480304</t>
  </si>
  <si>
    <t>חברת נמלי ישראל אגח א</t>
  </si>
  <si>
    <t>1145564</t>
  </si>
  <si>
    <t>חברת נמלי ישראל אגח ב</t>
  </si>
  <si>
    <t>1145572</t>
  </si>
  <si>
    <t>לאומי אגח 179</t>
  </si>
  <si>
    <t>6040372</t>
  </si>
  <si>
    <t>לאומי אגח 182</t>
  </si>
  <si>
    <t>6040539</t>
  </si>
  <si>
    <t>לאומי אגח סד 183</t>
  </si>
  <si>
    <t>6040547</t>
  </si>
  <si>
    <t>לאומי אגח סד' 185</t>
  </si>
  <si>
    <t>1201821</t>
  </si>
  <si>
    <t>לאומי אגח סד' 186</t>
  </si>
  <si>
    <t>1201839</t>
  </si>
  <si>
    <t>מז טפ הנפק אגח 45</t>
  </si>
  <si>
    <t>2310217</t>
  </si>
  <si>
    <t>מז טפ הנפק אגח 46</t>
  </si>
  <si>
    <t>2310225</t>
  </si>
  <si>
    <t>מז טפ הנפק אגח 49</t>
  </si>
  <si>
    <t>2310282</t>
  </si>
  <si>
    <t>מזרחי טפ הנפ אגח 57</t>
  </si>
  <si>
    <t>2310423</t>
  </si>
  <si>
    <t>Aaa.il</t>
  </si>
  <si>
    <t>מידרוג</t>
  </si>
  <si>
    <t>מזרחי טפ הנפק אגח 59</t>
  </si>
  <si>
    <t>2310449</t>
  </si>
  <si>
    <t>מזרחי טפח הנפק אגח 52</t>
  </si>
  <si>
    <t>2310381</t>
  </si>
  <si>
    <t>מזרחי טפחות הנ אגח 66</t>
  </si>
  <si>
    <t>1191667</t>
  </si>
  <si>
    <t>מזרחי טפחות הנ אגח 67</t>
  </si>
  <si>
    <t>1196807</t>
  </si>
  <si>
    <t>מזרחי טפחות הנ אגח 68</t>
  </si>
  <si>
    <t>1202142</t>
  </si>
  <si>
    <t>מזרחי טפחות הנפק אגח 42</t>
  </si>
  <si>
    <t>2310183</t>
  </si>
  <si>
    <t>מזרחי טפחות הנפק אגח 62</t>
  </si>
  <si>
    <t>2310498</t>
  </si>
  <si>
    <t>מזרחי טפחות הנפק אגח 64</t>
  </si>
  <si>
    <t>2310555</t>
  </si>
  <si>
    <t>מקורות אגח 11</t>
  </si>
  <si>
    <t>1158476</t>
  </si>
  <si>
    <t>שרותים</t>
  </si>
  <si>
    <t>פועלים אגח 200</t>
  </si>
  <si>
    <t>6620496</t>
  </si>
  <si>
    <t>פועלים אגח 201</t>
  </si>
  <si>
    <t>1191345</t>
  </si>
  <si>
    <t>פועלים אגח 202</t>
  </si>
  <si>
    <t>1199850</t>
  </si>
  <si>
    <t>פועלים אגח 203</t>
  </si>
  <si>
    <t>1199868</t>
  </si>
  <si>
    <t>חשמל     אגח 29</t>
  </si>
  <si>
    <t>6000236</t>
  </si>
  <si>
    <t>אנרגיה</t>
  </si>
  <si>
    <t>Aa1.il</t>
  </si>
  <si>
    <t>חשמל אגח 27</t>
  </si>
  <si>
    <t>6000210</t>
  </si>
  <si>
    <t>חשמל אגח 31</t>
  </si>
  <si>
    <t>6000285</t>
  </si>
  <si>
    <t>חשמל אגח 33</t>
  </si>
  <si>
    <t>6000392</t>
  </si>
  <si>
    <t>חשמל אגח 34</t>
  </si>
  <si>
    <t>1196781</t>
  </si>
  <si>
    <t>נתיבי גז אגח ד</t>
  </si>
  <si>
    <t>1147503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</si>
  <si>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</si>
  <si>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</si>
  <si>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</si>
  <si>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</si>
  <si>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</si>
  <si>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</si>
  <si>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</si>
  <si>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</si>
  <si>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</si>
  <si>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</si>
  <si>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</si>
  <si>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</si>
  <si>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</si>
  <si>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</si>
  <si>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</si>
  <si>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</si>
  <si>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איירפורט אגח יא</t>
  </si>
  <si>
    <t>1195999</t>
  </si>
  <si>
    <t>אלרוב נדלן אג"ח ו</t>
  </si>
  <si>
    <t>3870185</t>
  </si>
  <si>
    <t>נדל"ן מניב בחו"ל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</si>
  <si>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</si>
  <si>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</si>
  <si>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</si>
  <si>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</si>
  <si>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</si>
  <si>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</si>
  <si>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</si>
  <si>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</si>
  <si>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</si>
  <si>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</si>
  <si>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טז</t>
  </si>
  <si>
    <t>1168442</t>
  </si>
  <si>
    <t>ביג אגח יא</t>
  </si>
  <si>
    <t>1151117</t>
  </si>
  <si>
    <t>ביג אגח יג</t>
  </si>
  <si>
    <t>1159516</t>
  </si>
  <si>
    <t>ביג אגח יז</t>
  </si>
  <si>
    <t>1168459</t>
  </si>
  <si>
    <t>ביג אגח כא</t>
  </si>
  <si>
    <t>1202217</t>
  </si>
  <si>
    <t>גב ים אגח ו</t>
  </si>
  <si>
    <t>7590128</t>
  </si>
  <si>
    <t>גב ים אגח ט</t>
  </si>
  <si>
    <t>7590219</t>
  </si>
  <si>
    <t>הפניקס אגח 5</t>
  </si>
  <si>
    <t>7670284</t>
  </si>
  <si>
    <t>ביטוח</t>
  </si>
  <si>
    <t>ישרס אגח טו</t>
  </si>
  <si>
    <t>6130207</t>
  </si>
  <si>
    <t>ישרס אגח יח</t>
  </si>
  <si>
    <t>6130280</t>
  </si>
  <si>
    <t>לאומי התח נדח' סד' 405</t>
  </si>
  <si>
    <t>6040620</t>
  </si>
  <si>
    <t>לאומי כתבי התח נד סד' 403</t>
  </si>
  <si>
    <t>6040430</t>
  </si>
  <si>
    <t>לאומיכתבי התח נד סד' 404</t>
  </si>
  <si>
    <t>6040471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</si>
  <si>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</si>
  <si>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</si>
  <si>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</si>
  <si>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</si>
  <si>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</si>
  <si>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</si>
  <si>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</si>
  <si>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</si>
  <si>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</si>
  <si>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</si>
  <si>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</si>
  <si>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</si>
  <si>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</si>
  <si>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</si>
  <si>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</si>
  <si>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</si>
  <si>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יז</t>
  </si>
  <si>
    <t>3230273</t>
  </si>
  <si>
    <t>מליסרון אגח יח</t>
  </si>
  <si>
    <t>3230372</t>
  </si>
  <si>
    <t>מליסרון אגח כ</t>
  </si>
  <si>
    <t>3230422</t>
  </si>
  <si>
    <t>מליסרון אגח כא</t>
  </si>
  <si>
    <t>1194638</t>
  </si>
  <si>
    <t>פועלים התח נד יא</t>
  </si>
  <si>
    <t>1201466</t>
  </si>
  <si>
    <t>פועלים התח נדח ט</t>
  </si>
  <si>
    <t>1199884</t>
  </si>
  <si>
    <t>פועלים התחייבות נדחים ז'</t>
  </si>
  <si>
    <t>1191329</t>
  </si>
  <si>
    <t>רבוע נדלן אגח ז</t>
  </si>
  <si>
    <t>1140615</t>
  </si>
  <si>
    <t>רבוע נדלן אגח ח</t>
  </si>
  <si>
    <t>1157569</t>
  </si>
  <si>
    <t>11575690</t>
  </si>
  <si>
    <t>ריט 1  אגח ה</t>
  </si>
  <si>
    <t>1136753</t>
  </si>
  <si>
    <t>ריט 1 אגח ד</t>
  </si>
  <si>
    <t>1129899</t>
  </si>
  <si>
    <t>ריט 1 אגח ו</t>
  </si>
  <si>
    <t>1138544</t>
  </si>
  <si>
    <t>ריט 1 אגח ז</t>
  </si>
  <si>
    <t>1171271</t>
  </si>
  <si>
    <t>שופרסל אגח ו</t>
  </si>
  <si>
    <t>7770217</t>
  </si>
  <si>
    <t>רשתות שיווק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</si>
  <si>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</si>
  <si>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</si>
  <si>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</si>
  <si>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</si>
  <si>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</si>
  <si>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</si>
  <si>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</si>
  <si>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</si>
  <si>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</si>
  <si>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</si>
  <si>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10</t>
  </si>
  <si>
    <t>2300184</t>
  </si>
  <si>
    <t>תקשורת ומדיה</t>
  </si>
  <si>
    <t>בזק אגח 12</t>
  </si>
  <si>
    <t>2300242</t>
  </si>
  <si>
    <t>בזק אגח 14</t>
  </si>
  <si>
    <t>2300317</t>
  </si>
  <si>
    <t>ביג אגח ז</t>
  </si>
  <si>
    <t>1136084</t>
  </si>
  <si>
    <t>ביג אגח יב</t>
  </si>
  <si>
    <t>1156231</t>
  </si>
  <si>
    <t>ביג אגח יח</t>
  </si>
  <si>
    <t>1174226</t>
  </si>
  <si>
    <t>Aa3.il</t>
  </si>
  <si>
    <t>ביג אגח כ</t>
  </si>
  <si>
    <t>1186188</t>
  </si>
  <si>
    <t>בינלאומי הנפק התח כה</t>
  </si>
  <si>
    <t>1167030</t>
  </si>
  <si>
    <t>בינלאומי הנפק התח כו</t>
  </si>
  <si>
    <t>1185537</t>
  </si>
  <si>
    <t>בינלאומי הנפק התח כז</t>
  </si>
  <si>
    <t>1189497</t>
  </si>
  <si>
    <t>דיסקונט מנפיקים נדחים ו'</t>
  </si>
  <si>
    <t>7480197</t>
  </si>
  <si>
    <t>דיסקונט מנפיקים נדחים ז</t>
  </si>
  <si>
    <t>7480247</t>
  </si>
  <si>
    <t>דיסקונט מנפיקים נדחים ח</t>
  </si>
  <si>
    <t>7480312</t>
  </si>
  <si>
    <t>דיסקונט מנפיקים נדחים ט</t>
  </si>
  <si>
    <t>1191246</t>
  </si>
  <si>
    <t>יוניברסל אגח ג</t>
  </si>
  <si>
    <t>1160670</t>
  </si>
  <si>
    <t>מסחר</t>
  </si>
  <si>
    <t>יוניברסל אגח ה</t>
  </si>
  <si>
    <t>1192608</t>
  </si>
  <si>
    <t>ירושלים הנפ אגח טז</t>
  </si>
  <si>
    <t>1172170</t>
  </si>
  <si>
    <t>ירושלים הנפ אגח יג</t>
  </si>
  <si>
    <t>1142512</t>
  </si>
  <si>
    <t>ירושלים הנפ אגח יח</t>
  </si>
  <si>
    <t>1182054</t>
  </si>
  <si>
    <t>ירושלים הנפ אגח יט</t>
  </si>
  <si>
    <t>1201433</t>
  </si>
  <si>
    <t>ישרס אגח טז</t>
  </si>
  <si>
    <t>6130223</t>
  </si>
  <si>
    <t>ישרס אגח יט</t>
  </si>
  <si>
    <t>6130348</t>
  </si>
  <si>
    <t>מגה אור אגח ח'</t>
  </si>
  <si>
    <t>1147602</t>
  </si>
  <si>
    <t>מז טפ הנפק התח 50</t>
  </si>
  <si>
    <t>2310290</t>
  </si>
  <si>
    <t>מזרחי טפ הנפק התח 65</t>
  </si>
  <si>
    <t>1191675</t>
  </si>
  <si>
    <t>סלע נדלן אגח ב</t>
  </si>
  <si>
    <t>1132927</t>
  </si>
  <si>
    <t>סלע נדלן אגח ג</t>
  </si>
  <si>
    <t>1138973</t>
  </si>
  <si>
    <t>סלע נדלן אגח ד</t>
  </si>
  <si>
    <t>1167147</t>
  </si>
  <si>
    <t>פניקס הון אגח יב</t>
  </si>
  <si>
    <t>1195585</t>
  </si>
  <si>
    <t>רבוע נדלן אגח ו</t>
  </si>
  <si>
    <t>1140607</t>
  </si>
  <si>
    <t>אזורים אגח 15</t>
  </si>
  <si>
    <t>7150451</t>
  </si>
  <si>
    <t>בנייה</t>
  </si>
  <si>
    <t>A1.il</t>
  </si>
  <si>
    <t>אלבר אגח טז</t>
  </si>
  <si>
    <t>1139823</t>
  </si>
  <si>
    <t>ilA+</t>
  </si>
  <si>
    <t>אלבר אגח יז</t>
  </si>
  <si>
    <t>1158732</t>
  </si>
  <si>
    <t>אלבר אגח יט</t>
  </si>
  <si>
    <t>1191824</t>
  </si>
  <si>
    <t>אלדן תחבורה אגח ה'</t>
  </si>
  <si>
    <t>1155357</t>
  </si>
  <si>
    <t>אלדן תחבורה אגח ז</t>
  </si>
  <si>
    <t>1184779</t>
  </si>
  <si>
    <t>אלדן תחבורה אגח ח</t>
  </si>
  <si>
    <t>1192442</t>
  </si>
  <si>
    <t>אשטרום נכסים אגח 12</t>
  </si>
  <si>
    <t>2510279</t>
  </si>
  <si>
    <t>ג'נריישן קפיטל אגח ב</t>
  </si>
  <si>
    <t>1177526</t>
  </si>
  <si>
    <t>השקעה ואחזקות</t>
  </si>
  <si>
    <t>ג'נריישן קפיטל אגח ג</t>
  </si>
  <si>
    <t>1184555</t>
  </si>
  <si>
    <t>מגה אור אגח ז</t>
  </si>
  <si>
    <t>1141696</t>
  </si>
  <si>
    <t>מימון ישיר אגח ג</t>
  </si>
  <si>
    <t>1171214</t>
  </si>
  <si>
    <t>אשראי חוץ בנקאי</t>
  </si>
  <si>
    <t>מימון ישיר אגח ד</t>
  </si>
  <si>
    <t>1175660</t>
  </si>
  <si>
    <t>מימון ישיר אגח ה</t>
  </si>
  <si>
    <t>1182831</t>
  </si>
  <si>
    <t>מימון ישיר אגח ו</t>
  </si>
  <si>
    <t>1191659</t>
  </si>
  <si>
    <t>11916590</t>
  </si>
  <si>
    <t>מניבים ריט אגח ב</t>
  </si>
  <si>
    <t>1155928</t>
  </si>
  <si>
    <t>מניבים ריט אגח ג</t>
  </si>
  <si>
    <t>1177658</t>
  </si>
  <si>
    <t>מניבים ריט אגח ד</t>
  </si>
  <si>
    <t>1193929</t>
  </si>
  <si>
    <t>קיסטון אינפרא אגח א</t>
  </si>
  <si>
    <t>1182187</t>
  </si>
  <si>
    <t>אדגר אגח יב</t>
  </si>
  <si>
    <t>1820331</t>
  </si>
  <si>
    <t>A2.il</t>
  </si>
  <si>
    <t>18203310</t>
  </si>
  <si>
    <t>אדגר אגח סד י'</t>
  </si>
  <si>
    <t>1820208</t>
  </si>
  <si>
    <t>אדגר אגח סד יא</t>
  </si>
  <si>
    <t>1820281</t>
  </si>
  <si>
    <t>אפי נכסים אגח ח</t>
  </si>
  <si>
    <t>1142231</t>
  </si>
  <si>
    <t>אפי נכסים אגח יא</t>
  </si>
  <si>
    <t>1171628</t>
  </si>
  <si>
    <t>אפי נכסים אגח יג</t>
  </si>
  <si>
    <t>1178292</t>
  </si>
  <si>
    <t>אפי נכסים אגח יד</t>
  </si>
  <si>
    <t>1184530</t>
  </si>
  <si>
    <t>אשטרום נכסים אגח 13</t>
  </si>
  <si>
    <t>2510303</t>
  </si>
  <si>
    <t>ilA</t>
  </si>
  <si>
    <t>אשטרום קב אגח ד</t>
  </si>
  <si>
    <t>1182989</t>
  </si>
  <si>
    <t>אשטרום קב אגח ה</t>
  </si>
  <si>
    <t>1199579</t>
  </si>
  <si>
    <t>ג'י סיטי אגח טו</t>
  </si>
  <si>
    <t>12607690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</si>
  <si>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</si>
  <si>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</si>
  <si>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</si>
  <si>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</si>
  <si>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</si>
  <si>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</si>
  <si>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</si>
  <si>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</si>
  <si>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</si>
  <si>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</si>
  <si>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</si>
  <si>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</si>
  <si>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פתאל החז אגח ד</t>
  </si>
  <si>
    <t>1188192</t>
  </si>
  <si>
    <t>מלונאות ותיירות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</si>
  <si>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</si>
  <si>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</si>
  <si>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</si>
  <si>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</si>
  <si>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</si>
  <si>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</si>
  <si>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אסאר אקורד אגח ב</t>
  </si>
  <si>
    <t>4220372</t>
  </si>
  <si>
    <t>A3.il</t>
  </si>
  <si>
    <t>אספן גרופ אגח ח</t>
  </si>
  <si>
    <t>3130390</t>
  </si>
  <si>
    <t>ilA-</t>
  </si>
  <si>
    <t>אספן גרופ אגח ט</t>
  </si>
  <si>
    <t>3130424</t>
  </si>
  <si>
    <t>ג'י סיטי אגח טז</t>
  </si>
  <si>
    <t>1260785</t>
  </si>
  <si>
    <t>ג'י סיטי אגח יא</t>
  </si>
  <si>
    <t>1260546</t>
  </si>
  <si>
    <t>ג'י סיטי אגח יב</t>
  </si>
  <si>
    <t>1260603</t>
  </si>
  <si>
    <t>ג'י סיטי אגח יג</t>
  </si>
  <si>
    <t>1260652</t>
  </si>
  <si>
    <t>ג'י סיטי אגח יד</t>
  </si>
  <si>
    <t>1260736</t>
  </si>
  <si>
    <t>דליה אנרגיה אגח א</t>
  </si>
  <si>
    <t>1184951</t>
  </si>
  <si>
    <t>הכשרת הישוב אגח 22</t>
  </si>
  <si>
    <t>6120240</t>
  </si>
  <si>
    <t>מגוריט אגח ב</t>
  </si>
  <si>
    <t>1168350</t>
  </si>
  <si>
    <t>מגוריט אגח ג</t>
  </si>
  <si>
    <t>1175975</t>
  </si>
  <si>
    <t>מגוריט אגח ד</t>
  </si>
  <si>
    <t>1185834</t>
  </si>
  <si>
    <t>מגוריט אגח ה</t>
  </si>
  <si>
    <t>1192129</t>
  </si>
  <si>
    <t>מנרב אגח ד</t>
  </si>
  <si>
    <t>1550169</t>
  </si>
  <si>
    <t>רני צים אגח ב</t>
  </si>
  <si>
    <t>1171834</t>
  </si>
  <si>
    <t>בראק אן וי אגח ב</t>
  </si>
  <si>
    <t>1128347</t>
  </si>
  <si>
    <t>ilBBB+</t>
  </si>
  <si>
    <t>בראק אן וי אגח ג</t>
  </si>
  <si>
    <t>1133040</t>
  </si>
  <si>
    <t>רני צים אגח ג</t>
  </si>
  <si>
    <t>1183193</t>
  </si>
  <si>
    <t>דיסקונט השק אגח ו</t>
  </si>
  <si>
    <t>6390207</t>
  </si>
  <si>
    <t>ilBBB-</t>
  </si>
  <si>
    <t>ארי נדלן אגח א</t>
  </si>
  <si>
    <t>3660156</t>
  </si>
  <si>
    <t>דוראל אגח א</t>
  </si>
  <si>
    <t>1179134</t>
  </si>
  <si>
    <t>אנרגיה מתחדשת</t>
  </si>
  <si>
    <t>11791340</t>
  </si>
  <si>
    <t>חג'ג' אגח יב</t>
  </si>
  <si>
    <t>8230377</t>
  </si>
  <si>
    <t>חנן מור אגח טו</t>
  </si>
  <si>
    <t>1189851</t>
  </si>
  <si>
    <t>ישפרו אגח א</t>
  </si>
  <si>
    <t>1202290</t>
  </si>
  <si>
    <t>לוזון קבוצה אגח ח</t>
  </si>
  <si>
    <t>47301640</t>
  </si>
  <si>
    <t>משק אנרגיה אגח א</t>
  </si>
  <si>
    <t>1169531</t>
  </si>
  <si>
    <t>נופר אנרגי אגח א</t>
  </si>
  <si>
    <t>1179340</t>
  </si>
  <si>
    <t>סולאיר אגח א</t>
  </si>
  <si>
    <t>1183730</t>
  </si>
  <si>
    <t>11837300</t>
  </si>
  <si>
    <t>סולגרין אגח ב</t>
  </si>
  <si>
    <t>1186246</t>
  </si>
  <si>
    <t>ריט אזורים אגח א</t>
  </si>
  <si>
    <t>1175769</t>
  </si>
  <si>
    <t>תנופורט אגח ב</t>
  </si>
  <si>
    <t>1189919</t>
  </si>
  <si>
    <t>11899190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</si>
  <si>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</si>
  <si>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</si>
  <si>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</si>
  <si>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דיסקונט מנפיקים אגח יד</t>
  </si>
  <si>
    <t>7480163</t>
  </si>
  <si>
    <t>לאומי אגח 178</t>
  </si>
  <si>
    <t>6040323</t>
  </si>
  <si>
    <t>לאומי אגח 180</t>
  </si>
  <si>
    <t>6040422</t>
  </si>
  <si>
    <t>לאומי אגח סד' 184</t>
  </si>
  <si>
    <t>6040604</t>
  </si>
  <si>
    <t>מזרחי טפ הנפק אגח 60</t>
  </si>
  <si>
    <t>2310456</t>
  </si>
  <si>
    <t>מזרחי טפחות הנפק אגח 63</t>
  </si>
  <si>
    <t>2310548</t>
  </si>
  <si>
    <t>עמידר אגח א</t>
  </si>
  <si>
    <t>1143585</t>
  </si>
  <si>
    <t>פועלים אגח 100</t>
  </si>
  <si>
    <t>6620488</t>
  </si>
  <si>
    <t>פועלים אגח 101</t>
  </si>
  <si>
    <t>1191337</t>
  </si>
  <si>
    <t>תעשי אוירית אגח ד</t>
  </si>
  <si>
    <t>1133131</t>
  </si>
  <si>
    <t>ביטחוניות</t>
  </si>
  <si>
    <t>סאמיט אגח ח</t>
  </si>
  <si>
    <t>1138940</t>
  </si>
  <si>
    <t>שטראוס אגח ה</t>
  </si>
  <si>
    <t>7460389</t>
  </si>
  <si>
    <t>מזון</t>
  </si>
  <si>
    <t>שטראוס אגח ו'</t>
  </si>
  <si>
    <t>7460421</t>
  </si>
  <si>
    <t>איי סי אל   אגח ה</t>
  </si>
  <si>
    <t>2810299</t>
  </si>
  <si>
    <t>איירפורט אגח י</t>
  </si>
  <si>
    <t>1195981</t>
  </si>
  <si>
    <t>אלביט מערכות אגח ב</t>
  </si>
  <si>
    <t>1178235</t>
  </si>
  <si>
    <t>אמות אגח ה</t>
  </si>
  <si>
    <t>1138114</t>
  </si>
  <si>
    <t>אמות אגח ז</t>
  </si>
  <si>
    <t>1162866</t>
  </si>
  <si>
    <t>אקויטל אגח 3</t>
  </si>
  <si>
    <t>7550148</t>
  </si>
  <si>
    <t>הפניקס אגח 6</t>
  </si>
  <si>
    <t>7670334</t>
  </si>
  <si>
    <t>הראל השקעות בביטוח אגח א</t>
  </si>
  <si>
    <t>5850110</t>
  </si>
  <si>
    <t>Aa2.il</t>
  </si>
  <si>
    <t>וילאר אגח ח</t>
  </si>
  <si>
    <t>4160156</t>
  </si>
  <si>
    <t>וילאר אגח י</t>
  </si>
  <si>
    <t>1193952</t>
  </si>
  <si>
    <t>ישראמקו אגח ג</t>
  </si>
  <si>
    <t>2320232</t>
  </si>
  <si>
    <t>חיפושי נפט וגז</t>
  </si>
  <si>
    <t>מליסרון אגח טו</t>
  </si>
  <si>
    <t>3230240</t>
  </si>
  <si>
    <t>מנורה הון התח ד</t>
  </si>
  <si>
    <t>1135920</t>
  </si>
  <si>
    <t>מנורה מבטחים אגח ג</t>
  </si>
  <si>
    <t>5660063</t>
  </si>
  <si>
    <t>נמקו אגח ג</t>
  </si>
  <si>
    <t>1198761</t>
  </si>
  <si>
    <t>סאמיט אגח י</t>
  </si>
  <si>
    <t>1143395</t>
  </si>
  <si>
    <t>סאמיט אגח יב</t>
  </si>
  <si>
    <t>1183920</t>
  </si>
  <si>
    <t>סילברסטין אגח א'</t>
  </si>
  <si>
    <t>1145598</t>
  </si>
  <si>
    <t>סילברסטין אגח ב</t>
  </si>
  <si>
    <t>1160597</t>
  </si>
  <si>
    <t>פניקס הון אגח ד</t>
  </si>
  <si>
    <t>1133529</t>
  </si>
  <si>
    <t>פסיפיק אגח ג</t>
  </si>
  <si>
    <t>1197680</t>
  </si>
  <si>
    <t>11976800</t>
  </si>
  <si>
    <t>שלמה החז אגח יט</t>
  </si>
  <si>
    <t>1192731</t>
  </si>
  <si>
    <t>אלוני חץ אגח ט</t>
  </si>
  <si>
    <t>3900354</t>
  </si>
  <si>
    <t>אלוני חץ אגח י</t>
  </si>
  <si>
    <t>3900362</t>
  </si>
  <si>
    <t>אלוני חץ אגח יא</t>
  </si>
  <si>
    <t>3900487</t>
  </si>
  <si>
    <t>אלוני חץ אגח יג</t>
  </si>
  <si>
    <t>1189406</t>
  </si>
  <si>
    <t>אלקו אגח יג</t>
  </si>
  <si>
    <t>69402330</t>
  </si>
  <si>
    <t>בזק אגח 13</t>
  </si>
  <si>
    <t>2300309</t>
  </si>
  <si>
    <t>בזק אגח 9</t>
  </si>
  <si>
    <t>2300176</t>
  </si>
  <si>
    <t>הראל הנפק אגח יח</t>
  </si>
  <si>
    <t>1182666</t>
  </si>
  <si>
    <t>הראל הנפקות אגח יט</t>
  </si>
  <si>
    <t>1192772</t>
  </si>
  <si>
    <t>יוניברסל אגח ו</t>
  </si>
  <si>
    <t>1192616</t>
  </si>
  <si>
    <t>ישרס אגח יד</t>
  </si>
  <si>
    <t>6130199</t>
  </si>
  <si>
    <t>כלל ביטוח אג ב</t>
  </si>
  <si>
    <t>1193499</t>
  </si>
  <si>
    <t>כלל ביטוח אגח א</t>
  </si>
  <si>
    <t>1193481</t>
  </si>
  <si>
    <t>כלל מימון אגח יב</t>
  </si>
  <si>
    <t>1179928</t>
  </si>
  <si>
    <t>כללביט מימון אגח י</t>
  </si>
  <si>
    <t>1136068</t>
  </si>
  <si>
    <t>מטריקס אגח ב</t>
  </si>
  <si>
    <t>1189646</t>
  </si>
  <si>
    <t>שירותי מידע</t>
  </si>
  <si>
    <t>מנורה הון התח סד' ח'</t>
  </si>
  <si>
    <t>1199470</t>
  </si>
  <si>
    <t>נמקו אגח ב</t>
  </si>
  <si>
    <t>1160258</t>
  </si>
  <si>
    <t>נמקו ריאלטי אגח א</t>
  </si>
  <si>
    <t>1139575</t>
  </si>
  <si>
    <t>פורמולה אגח ג</t>
  </si>
  <si>
    <t>2560209</t>
  </si>
  <si>
    <t>פורמולה מערכות אגח א</t>
  </si>
  <si>
    <t>2560142</t>
  </si>
  <si>
    <t>פניקס הון אגח טו</t>
  </si>
  <si>
    <t>1201953</t>
  </si>
  <si>
    <t>פניקס הון אגח יא</t>
  </si>
  <si>
    <t>1159359</t>
  </si>
  <si>
    <t>פניקס הון אגח יג</t>
  </si>
  <si>
    <t>1188135</t>
  </si>
  <si>
    <t>קרסו מוטורס אגח ג</t>
  </si>
  <si>
    <t>1141829</t>
  </si>
  <si>
    <t>קרסו מוטורס אגח ד</t>
  </si>
  <si>
    <t>1173566</t>
  </si>
  <si>
    <t>תדיראן גרופ אגח 3</t>
  </si>
  <si>
    <t>2580132</t>
  </si>
  <si>
    <t>אלבר אגח יח</t>
  </si>
  <si>
    <t>1158740</t>
  </si>
  <si>
    <t>אלבר אגח כ</t>
  </si>
  <si>
    <t>1191832</t>
  </si>
  <si>
    <t>אלדן תחבורה אגח ו'</t>
  </si>
  <si>
    <t>1161678</t>
  </si>
  <si>
    <t>אלדן תחבורה אגח ט</t>
  </si>
  <si>
    <t>1192459</t>
  </si>
  <si>
    <t>אלון רבוע כחול אגח ו</t>
  </si>
  <si>
    <t>1169127</t>
  </si>
  <si>
    <t>אלקטרה אגח ה</t>
  </si>
  <si>
    <t>7390222</t>
  </si>
  <si>
    <t>אמ.ג'י.ג'י אגח ב</t>
  </si>
  <si>
    <t>1160811</t>
  </si>
  <si>
    <t>בזן אגח ה</t>
  </si>
  <si>
    <t>2590388</t>
  </si>
  <si>
    <t>בתי זיקוק אגח יב</t>
  </si>
  <si>
    <t>2590578</t>
  </si>
  <si>
    <t>דמרי אגח ז</t>
  </si>
  <si>
    <t>1141191</t>
  </si>
  <si>
    <t>דמרי אגח ח</t>
  </si>
  <si>
    <t>1153725</t>
  </si>
  <si>
    <t>ווסטדייל אגח ב</t>
  </si>
  <si>
    <t>1161322</t>
  </si>
  <si>
    <t>חברה לישראל אגח 12</t>
  </si>
  <si>
    <t>5760251</t>
  </si>
  <si>
    <t>חברה לישראל אגח 14</t>
  </si>
  <si>
    <t>5760301</t>
  </si>
  <si>
    <t>לוינשטיין הנדסה אגח ה</t>
  </si>
  <si>
    <t>1190586</t>
  </si>
  <si>
    <t>לייטסטון אגח ב</t>
  </si>
  <si>
    <t>1160746</t>
  </si>
  <si>
    <t>מגדל הון אגח ט</t>
  </si>
  <si>
    <t>1185628</t>
  </si>
  <si>
    <t>מגדל הון אגח י</t>
  </si>
  <si>
    <t>1192079</t>
  </si>
  <si>
    <t>ממן אגח ג</t>
  </si>
  <si>
    <t>2380053</t>
  </si>
  <si>
    <t>סטרוברי אגח ג</t>
  </si>
  <si>
    <t>1179019</t>
  </si>
  <si>
    <t>סלקום אגח יא</t>
  </si>
  <si>
    <t>1139252</t>
  </si>
  <si>
    <t>ספנסר אגח ג</t>
  </si>
  <si>
    <t>1147495</t>
  </si>
  <si>
    <t>פז נפט אגח ח</t>
  </si>
  <si>
    <t>1162817</t>
  </si>
  <si>
    <t>פרטנר אגח ו</t>
  </si>
  <si>
    <t>1141415</t>
  </si>
  <si>
    <t>פרטנר אגח ז</t>
  </si>
  <si>
    <t>1156397</t>
  </si>
  <si>
    <t>פרטנר אגח ח</t>
  </si>
  <si>
    <t>1182948</t>
  </si>
  <si>
    <t>שפיר הנדסה אגח ב</t>
  </si>
  <si>
    <t>1141951</t>
  </si>
  <si>
    <t>מתכת ומוצרי בנייה</t>
  </si>
  <si>
    <t>שפיר הנדסה אגח ג</t>
  </si>
  <si>
    <t>1178417</t>
  </si>
  <si>
    <t>אזורים אגח 13</t>
  </si>
  <si>
    <t>7150410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</si>
  <si>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</si>
  <si>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</si>
  <si>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</si>
  <si>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</si>
  <si>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</si>
  <si>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</si>
  <si>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אנלייט אנר' אג להמרה ג'</t>
  </si>
  <si>
    <t>7200249</t>
  </si>
  <si>
    <t>אנרג'יקס אגח א'</t>
  </si>
  <si>
    <t>1161751</t>
  </si>
  <si>
    <t>אנרג'יקס אגח להמרה ב</t>
  </si>
  <si>
    <t>1168483</t>
  </si>
  <si>
    <t>אפי נכסים אגח י</t>
  </si>
  <si>
    <t>1160878</t>
  </si>
  <si>
    <t>אפי נכסים אגח יב</t>
  </si>
  <si>
    <t>1173764</t>
  </si>
  <si>
    <t>אשטרום קב אגח ג</t>
  </si>
  <si>
    <t>1140102</t>
  </si>
  <si>
    <t>אשטרום קבוצה אגח ב</t>
  </si>
  <si>
    <t>1132331</t>
  </si>
  <si>
    <t>דה לסר אגח ח</t>
  </si>
  <si>
    <t>1193192</t>
  </si>
  <si>
    <t>דור אלון אגח ז</t>
  </si>
  <si>
    <t>1157700</t>
  </si>
  <si>
    <t>יצוא אגח א</t>
  </si>
  <si>
    <t>7040082</t>
  </si>
  <si>
    <t>ספנסר אגח ב</t>
  </si>
  <si>
    <t>1139898</t>
  </si>
  <si>
    <t>ספנסר אגח ד</t>
  </si>
  <si>
    <t>1188788</t>
  </si>
  <si>
    <t>פרשקובסקי אגח יד</t>
  </si>
  <si>
    <t>1183623</t>
  </si>
  <si>
    <t>פתאל אירו אגח ד</t>
  </si>
  <si>
    <t>1168038</t>
  </si>
  <si>
    <t>פתאל אירו אגח ה</t>
  </si>
  <si>
    <t>1198886</t>
  </si>
  <si>
    <t>פתאל אירופה אגח ג</t>
  </si>
  <si>
    <t>1141852</t>
  </si>
  <si>
    <t>פתאל החז אגח ב</t>
  </si>
  <si>
    <t>1150812</t>
  </si>
  <si>
    <t>פתאל החזקות אגח להמרה 1</t>
  </si>
  <si>
    <t>1169721</t>
  </si>
  <si>
    <t>קרסו נדלן אגח א</t>
  </si>
  <si>
    <t>1190008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</si>
  <si>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</si>
  <si>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</si>
  <si>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</si>
  <si>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</si>
  <si>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</si>
  <si>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</si>
  <si>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או.פי.סי אנרגיה אגח ג</t>
  </si>
  <si>
    <t>1180355</t>
  </si>
  <si>
    <t>אורשי אגח ג</t>
  </si>
  <si>
    <t>1170372</t>
  </si>
  <si>
    <t>אלטיטיוד השקעות אגח א</t>
  </si>
  <si>
    <t>1143924</t>
  </si>
  <si>
    <t>אלקטרה נדלן אגח ה</t>
  </si>
  <si>
    <t>1138593</t>
  </si>
  <si>
    <t>אלקטרה נדלן אגח ו</t>
  </si>
  <si>
    <t>1174564</t>
  </si>
  <si>
    <t>אסאר אקורד אגח א</t>
  </si>
  <si>
    <t>4220349</t>
  </si>
  <si>
    <t>אקסטל אג"ח ג</t>
  </si>
  <si>
    <t>1175041</t>
  </si>
  <si>
    <t>אקרו אגח א</t>
  </si>
  <si>
    <t>1188572</t>
  </si>
  <si>
    <t>בי קומיוניקיישנס אגח ו</t>
  </si>
  <si>
    <t>1178151</t>
  </si>
  <si>
    <t>בית זיקוק אשדוד אגח 2</t>
  </si>
  <si>
    <t>1199488</t>
  </si>
  <si>
    <t>דלק קב אגח לז</t>
  </si>
  <si>
    <t>1192889</t>
  </si>
  <si>
    <t>מכלול מימון אגח א</t>
  </si>
  <si>
    <t>1187277</t>
  </si>
  <si>
    <t>מניף אגח א</t>
  </si>
  <si>
    <t>1185883</t>
  </si>
  <si>
    <t>מניף אגח ב</t>
  </si>
  <si>
    <t>1198860</t>
  </si>
  <si>
    <t>נאוויטס פטרו אגח ב'</t>
  </si>
  <si>
    <t>1169614</t>
  </si>
  <si>
    <t>נאוויטס פטרו אגח ג</t>
  </si>
  <si>
    <t>1181593</t>
  </si>
  <si>
    <t>קרדן נדלן אגח ה</t>
  </si>
  <si>
    <t>1172725</t>
  </si>
  <si>
    <t>שיכון ובינוי אנרגיה אגח א</t>
  </si>
  <si>
    <t>1198571</t>
  </si>
  <si>
    <t>שלמה נדלן אגח ד</t>
  </si>
  <si>
    <t>1157668</t>
  </si>
  <si>
    <t>אביב בניה אגח 7</t>
  </si>
  <si>
    <t>1190453</t>
  </si>
  <si>
    <t>Baa1.il</t>
  </si>
  <si>
    <t>אמ.די.ג'י אגח ה</t>
  </si>
  <si>
    <t>1190529</t>
  </si>
  <si>
    <t>אמ.די.ג'י אגח ו</t>
  </si>
  <si>
    <t>1199967</t>
  </si>
  <si>
    <t>חג'ג' אגח להמרה י</t>
  </si>
  <si>
    <t>8230294</t>
  </si>
  <si>
    <t>מלרן אגח ב</t>
  </si>
  <si>
    <t>1170323</t>
  </si>
  <si>
    <t>מלרן אגח ד</t>
  </si>
  <si>
    <t>1186865</t>
  </si>
  <si>
    <t>צמח המרמן אגח ז</t>
  </si>
  <si>
    <t>1186402</t>
  </si>
  <si>
    <t>אורון קב אגח ב</t>
  </si>
  <si>
    <t>1160571</t>
  </si>
  <si>
    <t>ilBBB</t>
  </si>
  <si>
    <t>שוהם ביזנס אגח ד</t>
  </si>
  <si>
    <t>1182047</t>
  </si>
  <si>
    <t>Baa2.il</t>
  </si>
  <si>
    <t>דיסקונט השק אגח י</t>
  </si>
  <si>
    <t>6390348</t>
  </si>
  <si>
    <t>דיסקונט השקע אגח יא</t>
  </si>
  <si>
    <t>6390405</t>
  </si>
  <si>
    <t>איסתא אג להמרה א'</t>
  </si>
  <si>
    <t>1197128</t>
  </si>
  <si>
    <t>אלומיי אגח ה</t>
  </si>
  <si>
    <t>1193275</t>
  </si>
  <si>
    <t>אמ אר אר   אגח ב</t>
  </si>
  <si>
    <t>1184696</t>
  </si>
  <si>
    <t>בוני תיכון אגח כא</t>
  </si>
  <si>
    <t>1198829</t>
  </si>
  <si>
    <t>גבאי מניבים אגח י</t>
  </si>
  <si>
    <t>7710239</t>
  </si>
  <si>
    <t>77102390</t>
  </si>
  <si>
    <t>גבאי מניבים אגח יא</t>
  </si>
  <si>
    <t>7710254</t>
  </si>
  <si>
    <t>גבאי מניבים אגח יג</t>
  </si>
  <si>
    <t>7710296</t>
  </si>
  <si>
    <t>גבאי מניבים אגח יד</t>
  </si>
  <si>
    <t>1193176</t>
  </si>
  <si>
    <t>גפן מגורים אג א</t>
  </si>
  <si>
    <t>1199686</t>
  </si>
  <si>
    <t>דלק קבוצה אגח לה</t>
  </si>
  <si>
    <t>1177849</t>
  </si>
  <si>
    <t>וויי בוקס אגח ד</t>
  </si>
  <si>
    <t>4860193</t>
  </si>
  <si>
    <t>חג'ג' אגח יא</t>
  </si>
  <si>
    <t>8230328</t>
  </si>
  <si>
    <t>חג'ג' אגח יג</t>
  </si>
  <si>
    <t>1190040</t>
  </si>
  <si>
    <t>11900400</t>
  </si>
  <si>
    <t>8230130</t>
  </si>
  <si>
    <t>4480193</t>
  </si>
  <si>
    <t>יובלים אגח ב</t>
  </si>
  <si>
    <t>1186907</t>
  </si>
  <si>
    <t>יובלים אגח ג</t>
  </si>
  <si>
    <t>1198696</t>
  </si>
  <si>
    <t>ישראל קנדה אגח ז</t>
  </si>
  <si>
    <t>4340212</t>
  </si>
  <si>
    <t>לוזון קבוצה אגח י</t>
  </si>
  <si>
    <t>4730206</t>
  </si>
  <si>
    <t>לוזון רונסון אגח א</t>
  </si>
  <si>
    <t>1202340</t>
  </si>
  <si>
    <t>מצלאוי אגח ז להמרה</t>
  </si>
  <si>
    <t>1181676</t>
  </si>
  <si>
    <t>נופר אנרג אג ב</t>
  </si>
  <si>
    <t>1198035</t>
  </si>
  <si>
    <t>נופר אנרג אגח ג</t>
  </si>
  <si>
    <t>1198043</t>
  </si>
  <si>
    <t>נקסטקום אגח ב'</t>
  </si>
  <si>
    <t>1143213</t>
  </si>
  <si>
    <t>ספיר קורפ אגח יח</t>
  </si>
  <si>
    <t>3650140</t>
  </si>
  <si>
    <t>ספיר קורפ אגח יט</t>
  </si>
  <si>
    <t>1188648</t>
  </si>
  <si>
    <t>עמרם אברהם אגח א</t>
  </si>
  <si>
    <t>1188044</t>
  </si>
  <si>
    <t>11880440</t>
  </si>
  <si>
    <t>פאי סיאם אגח א</t>
  </si>
  <si>
    <t>1186485</t>
  </si>
  <si>
    <t>11864850</t>
  </si>
  <si>
    <t>פאי פיקדונות אגח ב</t>
  </si>
  <si>
    <t>1201144</t>
  </si>
  <si>
    <t>פסגות קב' אגח ג</t>
  </si>
  <si>
    <t>1194026</t>
  </si>
  <si>
    <t>שירותים פיננסיים</t>
  </si>
  <si>
    <t>פריורטק אגח א</t>
  </si>
  <si>
    <t>3280138</t>
  </si>
  <si>
    <t>מוליכים למחצה</t>
  </si>
  <si>
    <t>רותם שני אגח א</t>
  </si>
  <si>
    <t>1173996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</si>
  <si>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</si>
  <si>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ישראמקו אגח א</t>
  </si>
  <si>
    <t>2320174</t>
  </si>
  <si>
    <t>יו.אמ.איץ' אגח א</t>
  </si>
  <si>
    <t>1184167</t>
  </si>
  <si>
    <t>שמוס אגח א'</t>
  </si>
  <si>
    <t>1155951</t>
  </si>
  <si>
    <t>אבגול אגח ד</t>
  </si>
  <si>
    <t>1140417</t>
  </si>
  <si>
    <t>עץ נייר ודפוס</t>
  </si>
  <si>
    <t>חברה לישראל אגח 11</t>
  </si>
  <si>
    <t>5760244</t>
  </si>
  <si>
    <t>חברה לישראל אגח 13</t>
  </si>
  <si>
    <t>5760269</t>
  </si>
  <si>
    <t>סיאון אגח א</t>
  </si>
  <si>
    <t>1194018</t>
  </si>
  <si>
    <t>11940180</t>
  </si>
  <si>
    <t>תמר פטרוליום אגח א</t>
  </si>
  <si>
    <t>1141332</t>
  </si>
  <si>
    <t>תמר פטרוליום אגח ב</t>
  </si>
  <si>
    <t>1143593</t>
  </si>
  <si>
    <t>סקייליין אגח ב</t>
  </si>
  <si>
    <t>1142033</t>
  </si>
  <si>
    <t>חלל תקש אגח טז</t>
  </si>
  <si>
    <t>1139922</t>
  </si>
  <si>
    <t>נאוויטס פטר אג ד ליהש</t>
  </si>
  <si>
    <t>1181627</t>
  </si>
  <si>
    <t>רציו מימון אגח ד</t>
  </si>
  <si>
    <t>1178144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</si>
  <si>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</si>
  <si>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</si>
  <si>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</si>
  <si>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HAPOAL 3.255 1/32</t>
  </si>
  <si>
    <t>IL0066204707</t>
  </si>
  <si>
    <t>NYSE</t>
  </si>
  <si>
    <t>Bloomberg</t>
  </si>
  <si>
    <t>Banks</t>
  </si>
  <si>
    <t>BBB</t>
  </si>
  <si>
    <t>LUMIIT 3.275 1/31</t>
  </si>
  <si>
    <t>IL0060404899</t>
  </si>
  <si>
    <t>ICLIT 6.375 5/38</t>
  </si>
  <si>
    <t>IL0028103310</t>
  </si>
  <si>
    <t>Materials</t>
  </si>
  <si>
    <t>BBB-</t>
  </si>
  <si>
    <t>LLOYDS 6.625 2/6/33</t>
  </si>
  <si>
    <t>XS2591847970</t>
  </si>
  <si>
    <t>MZRHIT 3.077 4/31</t>
  </si>
  <si>
    <t>IL0069508369</t>
  </si>
  <si>
    <t>ENOIGA 4.875 30/3/26</t>
  </si>
  <si>
    <t>IL0011736654</t>
  </si>
  <si>
    <t>Energy</t>
  </si>
  <si>
    <t>BB-</t>
  </si>
  <si>
    <t>ENOIGA 5.375 30/3/28</t>
  </si>
  <si>
    <t>IL0011736738</t>
  </si>
  <si>
    <t>ENOIGA 5.875 30/3/31</t>
  </si>
  <si>
    <t>IL0011736811</t>
  </si>
  <si>
    <t>ENOIGA 8.5 30/9/33</t>
  </si>
  <si>
    <t>IL0011971442</t>
  </si>
  <si>
    <t>LVIATH 6.125 6/25</t>
  </si>
  <si>
    <t>IL0011677742</t>
  </si>
  <si>
    <t>LVIATH 6.5 6/27</t>
  </si>
  <si>
    <t>IL0011677825</t>
  </si>
  <si>
    <t>LVIATH 6.75 6/30</t>
  </si>
  <si>
    <t>IL0011677908</t>
  </si>
  <si>
    <t>TEVA 1.875 3/27</t>
  </si>
  <si>
    <t>XS1211044075</t>
  </si>
  <si>
    <t>Pharmaceuticals &amp; Biotechnology</t>
  </si>
  <si>
    <t>TEVA 3.75 05/27</t>
  </si>
  <si>
    <t>XS2406607098</t>
  </si>
  <si>
    <t>TEVA 4.375 5/30</t>
  </si>
  <si>
    <t>XS2406607171</t>
  </si>
  <si>
    <t>TEVA 4.75 05/27</t>
  </si>
  <si>
    <t>US88167AAP66</t>
  </si>
  <si>
    <t>TEVA 6 1/25</t>
  </si>
  <si>
    <t>XS2198213956</t>
  </si>
  <si>
    <t>TEVA 7.375 15/9/29</t>
  </si>
  <si>
    <t>XS2592804434</t>
  </si>
  <si>
    <t>TEVA 7.875 9/31</t>
  </si>
  <si>
    <t>XS2592804194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</si>
  <si>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</si>
  <si>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BX 6.2 04/33</t>
  </si>
  <si>
    <t>US09261BAK61</t>
  </si>
  <si>
    <t>Diversified Financials</t>
  </si>
  <si>
    <t>A+</t>
  </si>
  <si>
    <t>META 3.85 08/32</t>
  </si>
  <si>
    <t>US30303M8H84</t>
  </si>
  <si>
    <t>Telecommunication Services</t>
  </si>
  <si>
    <t>RDSALN 4.55 43</t>
  </si>
  <si>
    <t>US822582AY86</t>
  </si>
  <si>
    <t>JPM 4.912 07/33</t>
  </si>
  <si>
    <t>US46647PDH64</t>
  </si>
  <si>
    <t>A-</t>
  </si>
  <si>
    <t>ARNDT 0.375 4/27</t>
  </si>
  <si>
    <t>XS2421195848</t>
  </si>
  <si>
    <t>Real Estate</t>
  </si>
  <si>
    <t>BBB+</t>
  </si>
  <si>
    <t>ARNDTN 0 07/26</t>
  </si>
  <si>
    <t>XS2273810510</t>
  </si>
  <si>
    <t>ARNDTN 0.625 7/9/25</t>
  </si>
  <si>
    <t>XS2023872174</t>
  </si>
  <si>
    <t>ARNDTN 1.45 7/28</t>
  </si>
  <si>
    <t>XS2023873149</t>
  </si>
  <si>
    <t>ARNDTN 1.625 1/28</t>
  </si>
  <si>
    <t>XS1761721262</t>
  </si>
  <si>
    <t>EURONEXT</t>
  </si>
  <si>
    <t>ARNDTN 3 10/29</t>
  </si>
  <si>
    <t>XS1700429308</t>
  </si>
  <si>
    <t>ARNDTN 5.375 3/29</t>
  </si>
  <si>
    <t>XS1964701822</t>
  </si>
  <si>
    <t>BACR VAR 8/28</t>
  </si>
  <si>
    <t>US06738EBY05</t>
  </si>
  <si>
    <t>VW 3.75 5/30</t>
  </si>
  <si>
    <t>US928668BF80</t>
  </si>
  <si>
    <t>Automobiles &amp; Components</t>
  </si>
  <si>
    <t>ARNDTN 1.5 28/5/26</t>
  </si>
  <si>
    <t>XS1843435501</t>
  </si>
  <si>
    <t>Baa2</t>
  </si>
  <si>
    <t>DELL 5.75 02/33</t>
  </si>
  <si>
    <t>US24703DBL47</t>
  </si>
  <si>
    <t>Software &amp; Services</t>
  </si>
  <si>
    <t>DG 5.45 07/33</t>
  </si>
  <si>
    <t>US256677AP01</t>
  </si>
  <si>
    <t>Consumer Durables &amp; Apparel</t>
  </si>
  <si>
    <t>EDF 5.7 5/28</t>
  </si>
  <si>
    <t>USF29416AB40</t>
  </si>
  <si>
    <t>Utilities</t>
  </si>
  <si>
    <t>GM 5.6 15/32</t>
  </si>
  <si>
    <t>US37045VAZ31</t>
  </si>
  <si>
    <t>GM 5.8 01/29</t>
  </si>
  <si>
    <t>US37045XEN21</t>
  </si>
  <si>
    <t>GM 5.85 6/4/30</t>
  </si>
  <si>
    <t>US37045XEG79</t>
  </si>
  <si>
    <t>GM 6.1 01.07.34</t>
  </si>
  <si>
    <t>US37045XEP78</t>
  </si>
  <si>
    <t>GM 6.4 1/33</t>
  </si>
  <si>
    <t>US37045XED49</t>
  </si>
  <si>
    <t>ORCL 4.65  5/30</t>
  </si>
  <si>
    <t>US68389XCN30</t>
  </si>
  <si>
    <t>ORCL 4.9 02/33</t>
  </si>
  <si>
    <t>US68389XCP87</t>
  </si>
  <si>
    <t>ORCL 5.55 02/53</t>
  </si>
  <si>
    <t>US68389XCQ60</t>
  </si>
  <si>
    <t>ORCL 6.25 11/23</t>
  </si>
  <si>
    <t>US68389XCJ28</t>
  </si>
  <si>
    <t>AHTLN 5.55 5/33</t>
  </si>
  <si>
    <t>US045054AQ67</t>
  </si>
  <si>
    <t>Commercial &amp; Professional Services</t>
  </si>
  <si>
    <t>AVGO 4.15 11/30</t>
  </si>
  <si>
    <t>US11135FAQ46</t>
  </si>
  <si>
    <t>Baa3</t>
  </si>
  <si>
    <t>CITCON 1.25 9/26</t>
  </si>
  <si>
    <t>XS1485608118</t>
  </si>
  <si>
    <t>CITCON 1.625 03/28</t>
  </si>
  <si>
    <t>XS2310411090</t>
  </si>
  <si>
    <t>CITCON 2.375 1/27</t>
  </si>
  <si>
    <t>XS1822791619</t>
  </si>
  <si>
    <t>FSK 7.875 01/29</t>
  </si>
  <si>
    <t>US302635AM98</t>
  </si>
  <si>
    <t>GYCGR 1.5 A /LD</t>
  </si>
  <si>
    <t>XS2271225281</t>
  </si>
  <si>
    <t>J 5.9 03/33</t>
  </si>
  <si>
    <t>US469814AA50</t>
  </si>
  <si>
    <t>OCINCC 7.75 9/27</t>
  </si>
  <si>
    <t>US69120VAP67</t>
  </si>
  <si>
    <t>ORCC 2 06/28</t>
  </si>
  <si>
    <t>US69121KAG94</t>
  </si>
  <si>
    <t>ORCINC 7.95 6/28</t>
  </si>
  <si>
    <t>US69120VAR24</t>
  </si>
  <si>
    <t>SEB 6.875 12/49</t>
  </si>
  <si>
    <t>XS2479344561</t>
  </si>
  <si>
    <t>SKT 2.75 9/31</t>
  </si>
  <si>
    <t>US875484AL13</t>
  </si>
  <si>
    <t>URI 6 12/29</t>
  </si>
  <si>
    <t>US911365BQ63</t>
  </si>
  <si>
    <t>AA 6.125 5/28</t>
  </si>
  <si>
    <t>US013822AC54</t>
  </si>
  <si>
    <t>BB+</t>
  </si>
  <si>
    <t>BNP 7.375 12/49</t>
  </si>
  <si>
    <t>FR001400F2H9</t>
  </si>
  <si>
    <t>Ba1</t>
  </si>
  <si>
    <t>F 4.867 08/27</t>
  </si>
  <si>
    <t>XS2586123965</t>
  </si>
  <si>
    <t>F 7.2 10/6/30</t>
  </si>
  <si>
    <t>US345397D427</t>
  </si>
  <si>
    <t>F 7.35 3/30</t>
  </si>
  <si>
    <t>US345397C684</t>
  </si>
  <si>
    <t>GWILN 2.95 7/26</t>
  </si>
  <si>
    <t>XS2208868914</t>
  </si>
  <si>
    <t>GWILN 3 29/3/25</t>
  </si>
  <si>
    <t>XS1799975922</t>
  </si>
  <si>
    <t>INTNED 7.5 5/28</t>
  </si>
  <si>
    <t>XS2585240984</t>
  </si>
  <si>
    <t>SMTPLN 2 1/25</t>
  </si>
  <si>
    <t>XS1757821688</t>
  </si>
  <si>
    <t>SWEDA 7.625 3/28</t>
  </si>
  <si>
    <t>XS2580715147</t>
  </si>
  <si>
    <t>LLOYDS 8.5 12/49</t>
  </si>
  <si>
    <t>XS2575900977</t>
  </si>
  <si>
    <t>ATRSAV 2.625 5/27</t>
  </si>
  <si>
    <t>XS2294495838</t>
  </si>
  <si>
    <t>B1</t>
  </si>
  <si>
    <t>ATRSAV 3 09/25</t>
  </si>
  <si>
    <t>XS1829325239</t>
  </si>
  <si>
    <t>ENOGLN 6.5 4/27</t>
  </si>
  <si>
    <t>USG3044DAA49</t>
  </si>
  <si>
    <t>B+</t>
  </si>
  <si>
    <t>WELTEC 8.25 10/26</t>
  </si>
  <si>
    <t>USK9900LAA19</t>
  </si>
  <si>
    <t>IAECN 9 07/26</t>
  </si>
  <si>
    <t>USG49774AB18</t>
  </si>
  <si>
    <t>B3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</si>
  <si>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</si>
  <si>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</si>
  <si>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</si>
  <si>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</si>
  <si>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</si>
  <si>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</si>
  <si>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</si>
  <si>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</si>
  <si>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 xml:space="preserve">אנלייט אנרגיה  מר 0.1שח  </t>
  </si>
  <si>
    <t>720011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</si>
  <si>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</si>
  <si>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</si>
  <si>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</si>
  <si>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</si>
  <si>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</si>
  <si>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</si>
  <si>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</si>
  <si>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</si>
  <si>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</si>
  <si>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</si>
  <si>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</si>
  <si>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</si>
  <si>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</si>
  <si>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</si>
  <si>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</si>
  <si>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</si>
  <si>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</si>
  <si>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</si>
  <si>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</si>
  <si>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</si>
  <si>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</si>
  <si>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</si>
  <si>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</si>
  <si>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>אנרג'יאן</t>
  </si>
  <si>
    <t>1155290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</si>
  <si>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</si>
  <si>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</si>
  <si>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</si>
  <si>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</si>
  <si>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טאואר                    </t>
  </si>
  <si>
    <t>1082379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</si>
  <si>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</si>
  <si>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</si>
  <si>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</si>
  <si>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</si>
  <si>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</si>
  <si>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</si>
  <si>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שפיר הנדסה</t>
  </si>
  <si>
    <t>1133875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</si>
  <si>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</si>
  <si>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</si>
  <si>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</si>
  <si>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</si>
  <si>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</si>
  <si>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</si>
  <si>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מליסרון מר 1 שח          </t>
  </si>
  <si>
    <t>323014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</si>
  <si>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</si>
  <si>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</si>
  <si>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</si>
  <si>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</si>
  <si>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</si>
  <si>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תוכנה ואינטרנט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</si>
  <si>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</si>
  <si>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</si>
  <si>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</si>
  <si>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ארד מ"ר 0.1 ש"ח</t>
  </si>
  <si>
    <t>1091651</t>
  </si>
  <si>
    <t>אלקטרוניקה ואופטיקה</t>
  </si>
  <si>
    <t>נקסט ויז'ן</t>
  </si>
  <si>
    <t>1176593</t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</si>
  <si>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</si>
  <si>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</si>
  <si>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</si>
  <si>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</si>
  <si>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</si>
  <si>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</si>
  <si>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</si>
  <si>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</si>
  <si>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נופר אנרג'י</t>
  </si>
  <si>
    <t>1170877</t>
  </si>
  <si>
    <t xml:space="preserve">כלל עסקי ביטוח 1 ש'ח     </t>
  </si>
  <si>
    <t>224014</t>
  </si>
  <si>
    <t xml:space="preserve">מנורה מבטחים החזקות      </t>
  </si>
  <si>
    <t>566018</t>
  </si>
  <si>
    <t xml:space="preserve">אאורה מר                 </t>
  </si>
  <si>
    <t>373019</t>
  </si>
  <si>
    <t xml:space="preserve">אזורים    1 ש"ח          </t>
  </si>
  <si>
    <t>715011</t>
  </si>
  <si>
    <t>אפריקה מגורים</t>
  </si>
  <si>
    <t>1097948</t>
  </si>
  <si>
    <t>דניה סיבוס</t>
  </si>
  <si>
    <t>1173137</t>
  </si>
  <si>
    <t xml:space="preserve">ישראל קנדה 0.01 שח       </t>
  </si>
  <si>
    <t>4340190</t>
  </si>
  <si>
    <t>פרשקובסקי 0.01 שח ע.נ</t>
  </si>
  <si>
    <t>1102128</t>
  </si>
  <si>
    <t xml:space="preserve">פ.י.ב.י. 0.05 שח         </t>
  </si>
  <si>
    <t>763011</t>
  </si>
  <si>
    <t xml:space="preserve">ישראמקו יה"ש             </t>
  </si>
  <si>
    <t>232017</t>
  </si>
  <si>
    <t>נאוויטס פטרו יהש</t>
  </si>
  <si>
    <t>1141969</t>
  </si>
  <si>
    <t xml:space="preserve">רציו יחידות השתתפות      </t>
  </si>
  <si>
    <t>394015</t>
  </si>
  <si>
    <t>איסתא 1 ש"ח</t>
  </si>
  <si>
    <t>1081074</t>
  </si>
  <si>
    <t>פתאל החזקות</t>
  </si>
  <si>
    <t>1143429</t>
  </si>
  <si>
    <t xml:space="preserve">סקופ מר 1 שח             </t>
  </si>
  <si>
    <t>288019</t>
  </si>
  <si>
    <t>קרסו מוטורס</t>
  </si>
  <si>
    <t>1123850</t>
  </si>
  <si>
    <t xml:space="preserve">תדיראן גרופ 1 שח         </t>
  </si>
  <si>
    <t>258012</t>
  </si>
  <si>
    <t>אינרום בנייה מ"ר</t>
  </si>
  <si>
    <t>1132356</t>
  </si>
  <si>
    <t>קבוצת אקרשטיין</t>
  </si>
  <si>
    <t>1176205</t>
  </si>
  <si>
    <t xml:space="preserve">ג'י סיטי בע"מ            </t>
  </si>
  <si>
    <t>126011</t>
  </si>
  <si>
    <t xml:space="preserve">איי אי אס מר 1 שח        </t>
  </si>
  <si>
    <t>431015</t>
  </si>
  <si>
    <t xml:space="preserve">אלוני חץ מר 1 שח         </t>
  </si>
  <si>
    <t>390013</t>
  </si>
  <si>
    <t xml:space="preserve">וילאר מר 1 שח            </t>
  </si>
  <si>
    <t>416016</t>
  </si>
  <si>
    <t xml:space="preserve">ישרס השקעות 1 ש"ח        </t>
  </si>
  <si>
    <t>613034</t>
  </si>
  <si>
    <t>מגה אור</t>
  </si>
  <si>
    <t>1104488</t>
  </si>
  <si>
    <t>סלע נדלן</t>
  </si>
  <si>
    <t>1109644</t>
  </si>
  <si>
    <t>רבוע נדל"ן</t>
  </si>
  <si>
    <t>1098565</t>
  </si>
  <si>
    <t>ריט 1 מ"ר 1 ש"ח</t>
  </si>
  <si>
    <t>1098920</t>
  </si>
  <si>
    <t>מיטרוניקס מ"ר 0.1 ש"ח</t>
  </si>
  <si>
    <t>1091065</t>
  </si>
  <si>
    <t>רובוטיקה ותלת מימד</t>
  </si>
  <si>
    <t>יוחננוף</t>
  </si>
  <si>
    <t>1161264</t>
  </si>
  <si>
    <t>ריטיילורס</t>
  </si>
  <si>
    <t>1175488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</si>
  <si>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</si>
  <si>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</si>
  <si>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</si>
  <si>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</si>
  <si>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</si>
  <si>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</si>
  <si>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</si>
  <si>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</si>
  <si>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</si>
  <si>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</si>
  <si>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</si>
  <si>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</si>
  <si>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</si>
  <si>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</si>
  <si>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>ישראכרט</t>
  </si>
  <si>
    <t>1157403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</si>
  <si>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</si>
  <si>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</si>
  <si>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</si>
  <si>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</si>
  <si>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</si>
  <si>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</si>
  <si>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</si>
  <si>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</si>
  <si>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</si>
  <si>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נור</t>
  </si>
  <si>
    <t>1175728</t>
  </si>
  <si>
    <t>סונוביה</t>
  </si>
  <si>
    <t>1170539</t>
  </si>
  <si>
    <t>סולאיר</t>
  </si>
  <si>
    <t>11722870</t>
  </si>
  <si>
    <t>מכלול מימון</t>
  </si>
  <si>
    <t>1179753</t>
  </si>
  <si>
    <t>ערך פיננסים</t>
  </si>
  <si>
    <t>1120161</t>
  </si>
  <si>
    <t xml:space="preserve">אורביט מר 1 שח           </t>
  </si>
  <si>
    <t>265017</t>
  </si>
  <si>
    <t>אימאג'סט אינטרנשיונל</t>
  </si>
  <si>
    <t>1183813</t>
  </si>
  <si>
    <t>לאונרדו די.אר.אס</t>
  </si>
  <si>
    <t>1191261</t>
  </si>
  <si>
    <t>גפן מגורים והתחדשות</t>
  </si>
  <si>
    <t>1118116</t>
  </si>
  <si>
    <t xml:space="preserve">לוזון קבוצה מר 1 שח      </t>
  </si>
  <si>
    <t>473017</t>
  </si>
  <si>
    <t>קרדן נדלן</t>
  </si>
  <si>
    <t>1118447</t>
  </si>
  <si>
    <t>להב אל.אר.רילאסטייט  1 שח</t>
  </si>
  <si>
    <t>136010</t>
  </si>
  <si>
    <t>מנרה יהש</t>
  </si>
  <si>
    <t>1178474</t>
  </si>
  <si>
    <t>השקעות בהייטק</t>
  </si>
  <si>
    <t>אלמדה יהש</t>
  </si>
  <si>
    <t>1168962</t>
  </si>
  <si>
    <t>השקעות במדעי החיים</t>
  </si>
  <si>
    <t>קונטיניואל</t>
  </si>
  <si>
    <t>1182260</t>
  </si>
  <si>
    <t>חברות ללא פעילות ומעטפת</t>
  </si>
  <si>
    <t xml:space="preserve">סנו ברונוס 1 ש'ח         </t>
  </si>
  <si>
    <t>813014</t>
  </si>
  <si>
    <t>פולירם</t>
  </si>
  <si>
    <t>1170216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</si>
  <si>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</si>
  <si>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</si>
  <si>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</si>
  <si>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</si>
  <si>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</si>
  <si>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</si>
  <si>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</si>
  <si>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</si>
  <si>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</si>
  <si>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</si>
  <si>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</si>
  <si>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נטו מלינדה</t>
  </si>
  <si>
    <t>1105097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</si>
  <si>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</si>
  <si>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</si>
  <si>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</si>
  <si>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</si>
  <si>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</si>
  <si>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</si>
  <si>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</si>
  <si>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</si>
  <si>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קליל תעשיות 5 ש"ח        </t>
  </si>
  <si>
    <t>797035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</si>
  <si>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</si>
  <si>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</si>
  <si>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</si>
  <si>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</si>
  <si>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</si>
  <si>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</si>
  <si>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</si>
  <si>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</si>
  <si>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רני צים מרכזי קניות</t>
  </si>
  <si>
    <t>1143619</t>
  </si>
  <si>
    <t>טופ גאם</t>
  </si>
  <si>
    <t>1179142</t>
  </si>
  <si>
    <t>פודטק</t>
  </si>
  <si>
    <t>סבוריט</t>
  </si>
  <si>
    <t>1169978</t>
  </si>
  <si>
    <t>סייברוואן</t>
  </si>
  <si>
    <t>11666930</t>
  </si>
  <si>
    <t>ציוד תקשורת</t>
  </si>
  <si>
    <t>אפולו פאוור</t>
  </si>
  <si>
    <t>1082114</t>
  </si>
  <si>
    <t>קלינטק</t>
  </si>
  <si>
    <t>זוז פאוור</t>
  </si>
  <si>
    <t>1174184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</si>
  <si>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</si>
  <si>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</si>
  <si>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</si>
  <si>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</si>
  <si>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</si>
  <si>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</si>
  <si>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</si>
  <si>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</si>
  <si>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</si>
  <si>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</si>
  <si>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</si>
  <si>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</si>
  <si>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מולטי ריטייל</t>
  </si>
  <si>
    <t>1171669</t>
  </si>
  <si>
    <t>מקס סטוק</t>
  </si>
  <si>
    <t>1168558</t>
  </si>
  <si>
    <t>הייפר גלובל</t>
  </si>
  <si>
    <t>1184985</t>
  </si>
  <si>
    <t>מגדלור</t>
  </si>
  <si>
    <t>1182567</t>
  </si>
  <si>
    <t>אוריין</t>
  </si>
  <si>
    <t>1103506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</si>
  <si>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</si>
  <si>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</si>
  <si>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</si>
  <si>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</si>
  <si>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</si>
  <si>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</si>
  <si>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</si>
  <si>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</si>
  <si>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</si>
  <si>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איידנטי הלת'קייר</t>
  </si>
  <si>
    <t>1177450</t>
  </si>
  <si>
    <t>אקסיליון- חסום</t>
  </si>
  <si>
    <t>383019</t>
  </si>
  <si>
    <t>גרופ 107</t>
  </si>
  <si>
    <t>1180181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</si>
  <si>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</si>
  <si>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</si>
  <si>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</si>
  <si>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</si>
  <si>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</si>
  <si>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</si>
  <si>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</si>
  <si>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</si>
  <si>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</si>
  <si>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</si>
  <si>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</si>
  <si>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t>סאפיינס 0.01 יורו</t>
  </si>
  <si>
    <t>1087659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</si>
  <si>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</si>
  <si>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</si>
  <si>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</si>
  <si>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</si>
  <si>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</si>
  <si>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KORNIT DIGITAL LTD</t>
  </si>
  <si>
    <t>IL0011216723</t>
  </si>
  <si>
    <t>Capital Goods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</si>
  <si>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</si>
  <si>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</si>
  <si>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</si>
  <si>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</si>
  <si>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</si>
  <si>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</si>
  <si>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</si>
  <si>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</si>
  <si>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</si>
  <si>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ODDITY TECH LTD NO TRADE</t>
  </si>
  <si>
    <t>IL0011974909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</si>
  <si>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</si>
  <si>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</si>
  <si>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</si>
  <si>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</si>
  <si>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</si>
  <si>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</si>
  <si>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</si>
  <si>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ODDITY TECH LTD</t>
  </si>
  <si>
    <t>ITURAN LOCATION AND CONTROL</t>
  </si>
  <si>
    <t>IL0010818685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</si>
  <si>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</si>
  <si>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LANDCADIA HOLDINGS III INC-A</t>
  </si>
  <si>
    <t>US4316361090</t>
  </si>
  <si>
    <t>RHEINMETALL AG</t>
  </si>
  <si>
    <t>DE0007030009</t>
  </si>
  <si>
    <t>DAX</t>
  </si>
  <si>
    <t>PPHE HOTEL GROUP LTD</t>
  </si>
  <si>
    <t>GG00B1Z5FH87</t>
  </si>
  <si>
    <t>IHN LN</t>
  </si>
  <si>
    <t>GB00BPJHV584</t>
  </si>
  <si>
    <t>DARIOHEALTH CORP</t>
  </si>
  <si>
    <t>US23725P2092</t>
  </si>
  <si>
    <t>CLEARMIND MEDICINE INC</t>
  </si>
  <si>
    <t>CA1850531056</t>
  </si>
  <si>
    <t>TSX</t>
  </si>
  <si>
    <t>NOVARATIS AG SPONSORED ADR</t>
  </si>
  <si>
    <t>US66987V1098</t>
  </si>
  <si>
    <t>PFIZER INC</t>
  </si>
  <si>
    <t>US7170811035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</si>
  <si>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</si>
  <si>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</si>
  <si>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</si>
  <si>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</si>
  <si>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</si>
  <si>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</si>
  <si>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S.O.I.T.E.C.</t>
  </si>
  <si>
    <t>FR0013227113</t>
  </si>
  <si>
    <t>Semiconductors &amp; Semiconductor Equipment</t>
  </si>
  <si>
    <t>SOLAREDGE TECHNOLOGIES INC</t>
  </si>
  <si>
    <t>US83417M1045</t>
  </si>
  <si>
    <t>TAIWAN SEMICONDUCTOR</t>
  </si>
  <si>
    <t>US8740391003</t>
  </si>
  <si>
    <t>BILL HOLDINGS INC</t>
  </si>
  <si>
    <t>US0900431000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</si>
  <si>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</si>
  <si>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</si>
  <si>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</si>
  <si>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</si>
  <si>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</si>
  <si>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</si>
  <si>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</si>
  <si>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RWE AG</t>
  </si>
  <si>
    <t>DE0007037129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</si>
  <si>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</si>
  <si>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</si>
  <si>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</si>
  <si>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</si>
  <si>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</si>
  <si>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</si>
  <si>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</si>
  <si>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</si>
  <si>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</si>
  <si>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</si>
  <si>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</si>
  <si>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</si>
  <si>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</si>
  <si>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</si>
  <si>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</si>
  <si>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</si>
  <si>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</si>
  <si>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</si>
  <si>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</si>
  <si>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</si>
  <si>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</si>
  <si>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</si>
  <si>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</si>
  <si>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</si>
  <si>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t xml:space="preserve">               SP500 TTF </t>
  </si>
  <si>
    <t>5113998</t>
  </si>
  <si>
    <t>מניות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</si>
  <si>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</si>
  <si>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</si>
  <si>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</si>
  <si>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</si>
  <si>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</si>
  <si>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</si>
  <si>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</si>
  <si>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</si>
  <si>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</si>
  <si>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</si>
  <si>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</si>
  <si>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</si>
  <si>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קונטיניואל אפ 1</t>
  </si>
  <si>
    <t>1182278</t>
  </si>
  <si>
    <t>גרופ 107 אפ 1</t>
  </si>
  <si>
    <t>1180199</t>
  </si>
  <si>
    <t>השקעות ואחזקות</t>
  </si>
  <si>
    <t>בית בכפר אופ רכישה 1</t>
  </si>
  <si>
    <t>1183664</t>
  </si>
  <si>
    <t>טופ גאם אפ א</t>
  </si>
  <si>
    <t>1200740</t>
  </si>
  <si>
    <t>זוז פאוור אופ 3</t>
  </si>
  <si>
    <t>1185321</t>
  </si>
  <si>
    <t>פרקומט אינטרנשיונל אופ 1</t>
  </si>
  <si>
    <t>1187657</t>
  </si>
  <si>
    <t>איידנטי אופ' 2</t>
  </si>
  <si>
    <t>1177476</t>
  </si>
  <si>
    <t>טרקנט אופ 1</t>
  </si>
  <si>
    <t>1174101</t>
  </si>
  <si>
    <t>פיימנט אופ 1</t>
  </si>
  <si>
    <t>1180884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</si>
  <si>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</si>
  <si>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</si>
  <si>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</si>
  <si>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BYTE ACQUISITION CORP</t>
  </si>
  <si>
    <t>KYG1R25Q1133</t>
  </si>
  <si>
    <t>LANDCADIA HOLDINGS IV INC</t>
  </si>
  <si>
    <t>US51477A1126</t>
  </si>
  <si>
    <t>ION ACQ CL A -CW27</t>
  </si>
  <si>
    <t>US4576791168</t>
  </si>
  <si>
    <t>IL0011754210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</si>
  <si>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</si>
  <si>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</si>
  <si>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</si>
  <si>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</si>
  <si>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</si>
  <si>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</si>
  <si>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</si>
  <si>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</si>
  <si>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</si>
  <si>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</si>
  <si>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</si>
  <si>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</si>
  <si>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</si>
  <si>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</si>
  <si>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</si>
  <si>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</si>
  <si>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</si>
  <si>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</si>
  <si>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</si>
  <si>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F-RUSSELL 03/24</t>
  </si>
  <si>
    <t>RTYH4 INDEX</t>
  </si>
  <si>
    <t>.ל.ר</t>
  </si>
  <si>
    <t>FT MINI DOW 03/24</t>
  </si>
  <si>
    <t>DMH4 INDEX</t>
  </si>
  <si>
    <t>FUTURE MINI NASDAQ 03/24</t>
  </si>
  <si>
    <t>NQH4 INDEX</t>
  </si>
  <si>
    <t>MSCI EmgMkt 03/24</t>
  </si>
  <si>
    <t>MESH4 INDEX</t>
  </si>
  <si>
    <t>S&amp;P/TSX60 03/24</t>
  </si>
  <si>
    <t>PTH4 INDEX</t>
  </si>
  <si>
    <t>S&amp;P500 EMINI FUT  3/23</t>
  </si>
  <si>
    <t>ESH4 INDEX</t>
  </si>
  <si>
    <t>SPI 200 03/24</t>
  </si>
  <si>
    <t>XPH4 INDEX</t>
  </si>
  <si>
    <t>ASX</t>
  </si>
  <si>
    <t>STOXX600 03/24</t>
  </si>
  <si>
    <t>SXOH4 INDEX</t>
  </si>
  <si>
    <t>NIKKEI 225 MINI 03/24</t>
  </si>
  <si>
    <t>NOH4 INDEX</t>
  </si>
  <si>
    <t>ל.ר</t>
  </si>
  <si>
    <t>TOPIX INDX FUT 03/24</t>
  </si>
  <si>
    <t>TPH4</t>
  </si>
  <si>
    <t>ULTRA10 YR 3/24</t>
  </si>
  <si>
    <t>UXYH4 COMDTY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</si>
  <si>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</si>
  <si>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</si>
  <si>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</si>
  <si>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</si>
  <si>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</si>
  <si>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</si>
  <si>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</si>
  <si>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</si>
  <si>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</si>
  <si>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</si>
  <si>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</si>
  <si>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</si>
  <si>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</si>
  <si>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</si>
  <si>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</si>
  <si>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</si>
  <si>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</si>
  <si>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</si>
  <si>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</si>
  <si>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</si>
  <si>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</si>
  <si>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</si>
  <si>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</si>
  <si>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</si>
  <si>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</si>
  <si>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</si>
  <si>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</si>
  <si>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</si>
  <si>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</si>
  <si>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</si>
  <si>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</si>
  <si>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</si>
  <si>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</si>
  <si>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</si>
  <si>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</si>
  <si>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</si>
  <si>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נאוי נעמ 6</t>
  </si>
  <si>
    <t>11019664</t>
  </si>
  <si>
    <t xml:space="preserve"> אחר</t>
  </si>
  <si>
    <t>נעמ שכון ובנוי 3</t>
  </si>
  <si>
    <t>11020132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</si>
  <si>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</si>
  <si>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</si>
  <si>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</si>
  <si>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</si>
  <si>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</si>
  <si>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</si>
  <si>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</si>
  <si>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</si>
  <si>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</si>
  <si>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</si>
  <si>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מקורות אגח -6רמ</t>
  </si>
  <si>
    <t>1100908</t>
  </si>
  <si>
    <t>מקורות אגח -8רמ</t>
  </si>
  <si>
    <t>1124346</t>
  </si>
  <si>
    <t>שירותים</t>
  </si>
  <si>
    <t>רפאל אגח ג-רמ</t>
  </si>
  <si>
    <t>1140276</t>
  </si>
  <si>
    <t>רש"ת אגח א - רמ</t>
  </si>
  <si>
    <t>1187335</t>
  </si>
  <si>
    <t>תשתיות אנרגיה אגא-רמ</t>
  </si>
  <si>
    <t>1168087</t>
  </si>
  <si>
    <t>נתיבי הגז אגח א -רמ</t>
  </si>
  <si>
    <t>1103084</t>
  </si>
  <si>
    <t>אגד אגח -1רמ</t>
  </si>
  <si>
    <t>1198787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</si>
  <si>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</si>
  <si>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ד-רמ</t>
  </si>
  <si>
    <t>1140284</t>
  </si>
  <si>
    <t>רפאל אגח ה-רמ</t>
  </si>
  <si>
    <t>1140292</t>
  </si>
  <si>
    <t>מת"ם תעש' מדע אגח א-רמ</t>
  </si>
  <si>
    <t>1138999</t>
  </si>
  <si>
    <t>נדל"ן מניב</t>
  </si>
  <si>
    <t>אורמת טכנ אגח 4 - רמ</t>
  </si>
  <si>
    <t>1167212</t>
  </si>
  <si>
    <t>חשמל</t>
  </si>
  <si>
    <t>עוגן חברתית 2  אגחא-רמ</t>
  </si>
  <si>
    <t>1196831</t>
  </si>
  <si>
    <t>לידר אגח ח' -רמ</t>
  </si>
  <si>
    <t>3180361</t>
  </si>
  <si>
    <t>מקס איט התח אגח ד-רמ</t>
  </si>
  <si>
    <t>1197953</t>
  </si>
  <si>
    <t>אליהו הנפקות אגח א-רמ</t>
  </si>
  <si>
    <t>1142009</t>
  </si>
  <si>
    <t>ביטוח ישיר אגח יא-רמ</t>
  </si>
  <si>
    <t>1138825</t>
  </si>
  <si>
    <t>י.ח.ק להשק אגח -רמ</t>
  </si>
  <si>
    <t>1181783</t>
  </si>
  <si>
    <t>כלל תעשיות אגח טז-רמ</t>
  </si>
  <si>
    <t>6080238</t>
  </si>
  <si>
    <t>איילון אגח ג-רמ</t>
  </si>
  <si>
    <t>1195577</t>
  </si>
  <si>
    <t>לאומי צמוד אשראי אגח1 רמ</t>
  </si>
  <si>
    <t>1198639</t>
  </si>
  <si>
    <t>פסגות קב.לפיננסי אגח ב רמ</t>
  </si>
  <si>
    <t>5990171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</si>
  <si>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</si>
  <si>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</si>
  <si>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</si>
  <si>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</si>
  <si>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</si>
  <si>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</si>
  <si>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</si>
  <si>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</si>
  <si>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</si>
  <si>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</si>
  <si>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REDEFINE MEAT</t>
  </si>
  <si>
    <t>11019123</t>
  </si>
  <si>
    <t> ביוטכנולוגיה</t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</si>
  <si>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</si>
  <si>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</si>
  <si>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</si>
  <si>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</si>
  <si>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</si>
  <si>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</si>
  <si>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</si>
  <si>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</si>
  <si>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</si>
  <si>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</si>
  <si>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</si>
  <si>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HUMANZ</t>
  </si>
  <si>
    <t>11019400</t>
  </si>
  <si>
    <t>UVEYE</t>
  </si>
  <si>
    <t>11019033</t>
  </si>
  <si>
    <t>VERBIT</t>
  </si>
  <si>
    <t>62008131</t>
  </si>
  <si>
    <t>GIGANTIC</t>
  </si>
  <si>
    <t>11019484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</si>
  <si>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</si>
  <si>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</si>
  <si>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</si>
  <si>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</si>
  <si>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</si>
  <si>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</si>
  <si>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</si>
  <si>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</si>
  <si>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גוד פארם</t>
  </si>
  <si>
    <t>11020069</t>
  </si>
  <si>
    <t>סי דאטה</t>
  </si>
  <si>
    <t>11019428</t>
  </si>
  <si>
    <t>MINDSPACE LTD</t>
  </si>
  <si>
    <t>11019337</t>
  </si>
  <si>
    <t>וולטה סולאר</t>
  </si>
  <si>
    <t>11019571</t>
  </si>
  <si>
    <t>HOMMZ TECHNOLOG</t>
  </si>
  <si>
    <t>11018869</t>
  </si>
  <si>
    <t>טופ קפיטל - פתרונות ליזם</t>
  </si>
  <si>
    <t>11020411</t>
  </si>
  <si>
    <t>שירותים פיננסיים </t>
  </si>
  <si>
    <t>MORE TECH VENTURES 14-09-23</t>
  </si>
  <si>
    <t>11020482</t>
  </si>
  <si>
    <t>תוכנה ואינטרנט 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</si>
  <si>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</si>
  <si>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</si>
  <si>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</si>
  <si>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</si>
  <si>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</si>
  <si>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</si>
  <si>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</si>
  <si>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</si>
  <si>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</si>
  <si>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LUSIX</t>
  </si>
  <si>
    <t>11019369</t>
  </si>
  <si>
    <t>AUTOLEADSTAR</t>
  </si>
  <si>
    <t>11019278</t>
  </si>
  <si>
    <t>SIDELINES</t>
  </si>
  <si>
    <t>11019364</t>
  </si>
  <si>
    <t>SIXGILL</t>
  </si>
  <si>
    <t>11019454</t>
  </si>
  <si>
    <t>WEKAIO</t>
  </si>
  <si>
    <t>11018729</t>
  </si>
  <si>
    <t>YOTPO</t>
  </si>
  <si>
    <t>11018495</t>
  </si>
  <si>
    <t>YOTPO 2</t>
  </si>
  <si>
    <t>11018866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</si>
  <si>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</si>
  <si>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</si>
  <si>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</si>
  <si>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</si>
  <si>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</si>
  <si>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CROSS BANK RIVER</t>
  </si>
  <si>
    <t>11019245</t>
  </si>
  <si>
    <t>CANDID 2</t>
  </si>
  <si>
    <t>11020458</t>
  </si>
  <si>
    <t>CARESYNTAX</t>
  </si>
  <si>
    <t>11019265</t>
  </si>
  <si>
    <t>STREAM ELEMENT</t>
  </si>
  <si>
    <t>11018885</t>
  </si>
  <si>
    <t>Media</t>
  </si>
  <si>
    <t>PROSPECT CAPITAL CORP</t>
  </si>
  <si>
    <t>US74348T5083</t>
  </si>
  <si>
    <t>RONSON DEVELOPMENT SE</t>
  </si>
  <si>
    <t>11019575</t>
  </si>
  <si>
    <t>CHEETAH TECHNOGIES</t>
  </si>
  <si>
    <t>11019156</t>
  </si>
  <si>
    <t>WISENSE TECHNOLOGIE</t>
  </si>
  <si>
    <t>11019193</t>
  </si>
  <si>
    <t>CHEQ</t>
  </si>
  <si>
    <t>11019014</t>
  </si>
  <si>
    <t>RESONAI SECONDARY 2</t>
  </si>
  <si>
    <t>11018938</t>
  </si>
  <si>
    <t>CANDID</t>
  </si>
  <si>
    <t>11018711</t>
  </si>
  <si>
    <t>UTILITIES</t>
  </si>
  <si>
    <t>11019989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</si>
  <si>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</si>
  <si>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</si>
  <si>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</si>
  <si>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</si>
  <si>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</si>
  <si>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DISRUPTIVE AI</t>
  </si>
  <si>
    <t>11019275</t>
  </si>
  <si>
    <t>ICP 2</t>
  </si>
  <si>
    <t>11019120</t>
  </si>
  <si>
    <t>PEREGRINE GROWT</t>
  </si>
  <si>
    <t>11019149</t>
  </si>
  <si>
    <t>QUMRA OPPORTUNITY FUND</t>
  </si>
  <si>
    <t>11019019</t>
  </si>
  <si>
    <t>QUMRA3</t>
  </si>
  <si>
    <t>11018841</t>
  </si>
  <si>
    <t>TRIGO</t>
  </si>
  <si>
    <t>11019483</t>
  </si>
  <si>
    <t>VERTEX ISRAEL OPPORTUNITY II F</t>
  </si>
  <si>
    <t>11019219</t>
  </si>
  <si>
    <t>VG 3 G LIMITED PARTNERSHIP</t>
  </si>
  <si>
    <t>11019456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</si>
  <si>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</si>
  <si>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</si>
  <si>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</si>
  <si>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 xml:space="preserve"> AP PARTNERS II LIMITED</t>
  </si>
  <si>
    <t>11020123</t>
  </si>
  <si>
    <t>ARKIN BIO CAPITAL</t>
  </si>
  <si>
    <t>11019367</t>
  </si>
  <si>
    <t>Jesselson Group</t>
  </si>
  <si>
    <t>11019994</t>
  </si>
  <si>
    <t>RAKIA CAPITAL FUND LP</t>
  </si>
  <si>
    <t>11019934</t>
  </si>
  <si>
    <t>STARDOM MEDIA VENTUR</t>
  </si>
  <si>
    <t>11019220</t>
  </si>
  <si>
    <t>Value AP partn</t>
  </si>
  <si>
    <t>11020109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</si>
  <si>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</si>
  <si>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</si>
  <si>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</si>
  <si>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</si>
  <si>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GROUP_11(5)</t>
  </si>
  <si>
    <t>11018971</t>
  </si>
  <si>
    <t>GROUP11 FUND VI</t>
  </si>
  <si>
    <t>11019473</t>
  </si>
  <si>
    <t>HANACO</t>
  </si>
  <si>
    <t>11018865</t>
  </si>
  <si>
    <t>HANACO GROWTH 3</t>
  </si>
  <si>
    <t>11020011</t>
  </si>
  <si>
    <t>HANACO II L.P</t>
  </si>
  <si>
    <t>11019162</t>
  </si>
  <si>
    <t>HPS CAPRICORN</t>
  </si>
  <si>
    <t>11019350</t>
  </si>
  <si>
    <t>HV GONDOR FEEDER</t>
  </si>
  <si>
    <t>11020502</t>
  </si>
  <si>
    <t>ICP R1 L.P. CLASS A</t>
  </si>
  <si>
    <t>11019972</t>
  </si>
  <si>
    <t>ICP R1 L.P. CLASS C</t>
  </si>
  <si>
    <t>11019974</t>
  </si>
  <si>
    <t>MORETECH VENTURES II</t>
  </si>
  <si>
    <t>11020463</t>
  </si>
  <si>
    <t>SHEVA VENTURES FUND</t>
  </si>
  <si>
    <t>11019461</t>
  </si>
  <si>
    <t>TARGET RAPYD 2</t>
  </si>
  <si>
    <t>11019476</t>
  </si>
  <si>
    <t>TARGET WEFOX 2</t>
  </si>
  <si>
    <t>11019349</t>
  </si>
  <si>
    <t>VINTAGE FUND 7 ACCESS</t>
  </si>
  <si>
    <t>11019985</t>
  </si>
  <si>
    <t>VINTAGE FUND 7 BREAKOUT</t>
  </si>
  <si>
    <t>11019986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</si>
  <si>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</si>
  <si>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</si>
  <si>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</si>
  <si>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</si>
  <si>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</si>
  <si>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ELECTRA MULTIFAMILY INVESTMENT</t>
  </si>
  <si>
    <t>11018732</t>
  </si>
  <si>
    <t>LCN EURO FUND</t>
  </si>
  <si>
    <t>11018921</t>
  </si>
  <si>
    <t>MEDEAL GROUP FUND</t>
  </si>
  <si>
    <t>11018780</t>
  </si>
  <si>
    <t>PAGAYA SMARTRESI F1</t>
  </si>
  <si>
    <t>KYG68775108F</t>
  </si>
  <si>
    <t>RIALITO</t>
  </si>
  <si>
    <t>11018714</t>
  </si>
  <si>
    <t>Starlight Bond</t>
  </si>
  <si>
    <t>11019978</t>
  </si>
  <si>
    <t>STARLIGHT CANADIAN RESIDENTIAL</t>
  </si>
  <si>
    <t>11019474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</si>
  <si>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</si>
  <si>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</si>
  <si>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</si>
  <si>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</si>
  <si>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</si>
  <si>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t>LUCID ALTERNATIVE FUND</t>
  </si>
  <si>
    <t>11020009</t>
  </si>
  <si>
    <t>SPHERA TECH FUND LP 1</t>
  </si>
  <si>
    <t>11019906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</si>
  <si>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</si>
  <si>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 xml:space="preserve">                       AVENUE1</t>
  </si>
  <si>
    <t>11018733</t>
  </si>
  <si>
    <t xml:space="preserve">                       AVENUE2</t>
  </si>
  <si>
    <t>11018734</t>
  </si>
  <si>
    <t>1L-MORE ALTERNATIVE CREDIT FU</t>
  </si>
  <si>
    <t>11019131</t>
  </si>
  <si>
    <t>ACIP APEX CO-INVEST FEEDER (CA</t>
  </si>
  <si>
    <t>11019459</t>
  </si>
  <si>
    <t>ARC FUND IV</t>
  </si>
  <si>
    <t>11020457</t>
  </si>
  <si>
    <t>ARJUN ALLIANCE EUROPE 1 LP</t>
  </si>
  <si>
    <t>11019017</t>
  </si>
  <si>
    <t>CF GLOBAL 5</t>
  </si>
  <si>
    <t>11019485</t>
  </si>
  <si>
    <t>COLLER CREDIT 2</t>
  </si>
  <si>
    <t>11019458</t>
  </si>
  <si>
    <t>COLLER CREDIT OPPORTUNITIES</t>
  </si>
  <si>
    <t>11019246</t>
  </si>
  <si>
    <t>COLLER1</t>
  </si>
  <si>
    <t>11018752</t>
  </si>
  <si>
    <t>COLLER2</t>
  </si>
  <si>
    <t>11018753</t>
  </si>
  <si>
    <t>COMMUNITY LIFE SCIENCES</t>
  </si>
  <si>
    <t>11020000</t>
  </si>
  <si>
    <t>Crossroads European Real Estat</t>
  </si>
  <si>
    <t>11019347</t>
  </si>
  <si>
    <t>DOVER STREET XL</t>
  </si>
  <si>
    <t>11019995</t>
  </si>
  <si>
    <t>ECP FUND V</t>
  </si>
  <si>
    <t>11020029</t>
  </si>
  <si>
    <t>ECP FUND V-BEARS</t>
  </si>
  <si>
    <t>11019763</t>
  </si>
  <si>
    <t>ELECTRA CAPITAL PM FUND</t>
  </si>
  <si>
    <t>11018907</t>
  </si>
  <si>
    <t>HARBERT GENERATE CO-INVESTMENT</t>
  </si>
  <si>
    <t>11019209</t>
  </si>
  <si>
    <t>HGI MULTIFAMILY</t>
  </si>
  <si>
    <t>11019991</t>
  </si>
  <si>
    <t>HILLWOOD EU</t>
  </si>
  <si>
    <t>11019348</t>
  </si>
  <si>
    <t>ISRAEL GENERATE FUND</t>
  </si>
  <si>
    <t>11019987</t>
  </si>
  <si>
    <t>KAIN PERA LP</t>
  </si>
  <si>
    <t>11019482</t>
  </si>
  <si>
    <t>MADISON REALTY</t>
  </si>
  <si>
    <t>11019980</t>
  </si>
  <si>
    <t>MEDISON FUND-1</t>
  </si>
  <si>
    <t>11018596</t>
  </si>
  <si>
    <t>OEP VIII PGW CO-INVESTMENT PAR</t>
  </si>
  <si>
    <t>11019481</t>
  </si>
  <si>
    <t>ONE EQUITY PARTERS VII</t>
  </si>
  <si>
    <t>11019336</t>
  </si>
  <si>
    <t>PAGAYA</t>
  </si>
  <si>
    <t>KYG687751084</t>
  </si>
  <si>
    <t>PANTHEON GLOBAL INFRASTRUCTURE</t>
  </si>
  <si>
    <t>11020456</t>
  </si>
  <si>
    <t>PHOENIX CO-INVEST</t>
  </si>
  <si>
    <t>11018236</t>
  </si>
  <si>
    <t>SHEVA GROWTH 2</t>
  </si>
  <si>
    <t>11020475</t>
  </si>
  <si>
    <t>TARGET GLOBAL GROWTH FUND II</t>
  </si>
  <si>
    <t>11019295</t>
  </si>
  <si>
    <t>TARGET THE VETS</t>
  </si>
  <si>
    <t>11019470</t>
  </si>
  <si>
    <t>VERTEX VENTURES OB LIMITED</t>
  </si>
  <si>
    <t>11019475</t>
  </si>
  <si>
    <t>Vgames II</t>
  </si>
  <si>
    <t>11019362</t>
  </si>
  <si>
    <t>VIOLA CREDIT GL</t>
  </si>
  <si>
    <t>11019977</t>
  </si>
  <si>
    <t>VIOLA CREDIT UVCI</t>
  </si>
  <si>
    <t>11020490</t>
  </si>
  <si>
    <t>YELLOWSTONE 2</t>
  </si>
  <si>
    <t>11019591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</si>
  <si>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</si>
  <si>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</si>
  <si>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</si>
  <si>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</si>
  <si>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</si>
  <si>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</si>
  <si>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</si>
  <si>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רשוב אנרגיה אפלס</t>
  </si>
  <si>
    <t>11020432</t>
  </si>
  <si>
    <t>טי.ג'י.איי אופ</t>
  </si>
  <si>
    <t>11020030</t>
  </si>
  <si>
    <t>אאורה אופציה</t>
  </si>
  <si>
    <t>11019260</t>
  </si>
  <si>
    <t>בינוי</t>
  </si>
  <si>
    <t>לוזון אופ ל.ס</t>
  </si>
  <si>
    <t>11019574</t>
  </si>
  <si>
    <t>ולאיר1</t>
  </si>
  <si>
    <t>11019939</t>
  </si>
  <si>
    <t>סולאיר אופ ל.ס1</t>
  </si>
  <si>
    <t>11019938</t>
  </si>
  <si>
    <t>להב אופציה לא סחירה</t>
  </si>
  <si>
    <t>11020404</t>
  </si>
  <si>
    <t>נופר אנרגי אפציה לא סחירה</t>
  </si>
  <si>
    <t>11019907</t>
  </si>
  <si>
    <t>מגוריט אופ 1</t>
  </si>
  <si>
    <t>11018970</t>
  </si>
  <si>
    <t>אפולו פוואר אופציה לא סחי</t>
  </si>
  <si>
    <t>11019912</t>
  </si>
  <si>
    <t>ברנמילר   אופ א</t>
  </si>
  <si>
    <t>11018416</t>
  </si>
  <si>
    <t>אקסל סולושנס גרופ</t>
  </si>
  <si>
    <t>11018407</t>
  </si>
  <si>
    <t>נרהטק מדיה אופ</t>
  </si>
  <si>
    <t>11019688</t>
  </si>
  <si>
    <t>שגריר אופ לס</t>
  </si>
  <si>
    <t>11019693</t>
  </si>
  <si>
    <t>אפסי ברנ אופ2לס</t>
  </si>
  <si>
    <t>11019037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</si>
  <si>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</si>
  <si>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</si>
  <si>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</si>
  <si>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</si>
  <si>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HUBC OPT N.T</t>
  </si>
  <si>
    <t>11020003</t>
  </si>
  <si>
    <t>LUSIX SAFE</t>
  </si>
  <si>
    <t>11019450</t>
  </si>
  <si>
    <t>CANDID 2 WARRANTS</t>
  </si>
  <si>
    <t>11019990</t>
  </si>
  <si>
    <t>PROTALIX BIOTHERAPEUTICSכתב או</t>
  </si>
  <si>
    <t>11018326</t>
  </si>
  <si>
    <t>SCTC OPT</t>
  </si>
  <si>
    <t>11018924</t>
  </si>
  <si>
    <t>UAS DRONE WRT</t>
  </si>
  <si>
    <t>11019032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</si>
  <si>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</si>
  <si>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</si>
  <si>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</si>
  <si>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</si>
  <si>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</si>
  <si>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</si>
  <si>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</si>
  <si>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</si>
  <si>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</si>
  <si>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</si>
  <si>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</si>
  <si>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</si>
  <si>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</si>
  <si>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</si>
  <si>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</si>
  <si>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</si>
  <si>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</si>
  <si>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</si>
  <si>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</si>
  <si>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</si>
  <si>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</si>
  <si>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Currency Swap $/ILS 4/27</t>
  </si>
  <si>
    <t>11020652</t>
  </si>
  <si>
    <t>11020653</t>
  </si>
  <si>
    <t>Currency Swap $/ILS 5/38</t>
  </si>
  <si>
    <t>11020654</t>
  </si>
  <si>
    <t>11020655</t>
  </si>
  <si>
    <t>Currency Swap $/ILS 6/30</t>
  </si>
  <si>
    <t>11020661</t>
  </si>
  <si>
    <t>11020662</t>
  </si>
  <si>
    <t>Currency Swap EURILS 5/27</t>
  </si>
  <si>
    <t>11020659</t>
  </si>
  <si>
    <t>11020660</t>
  </si>
  <si>
    <t>Currency Swap EURILS 5/30</t>
  </si>
  <si>
    <t>11020644</t>
  </si>
  <si>
    <t>11020645</t>
  </si>
  <si>
    <t>11020646</t>
  </si>
  <si>
    <t>11020647</t>
  </si>
  <si>
    <t>11020650</t>
  </si>
  <si>
    <t>11020651</t>
  </si>
  <si>
    <t>11020656</t>
  </si>
  <si>
    <t>11020657</t>
  </si>
  <si>
    <t>Currency Swap EURILS 9/27</t>
  </si>
  <si>
    <t>11020648</t>
  </si>
  <si>
    <t>11020649</t>
  </si>
  <si>
    <t>DIL#8946525</t>
  </si>
  <si>
    <t>11020281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</si>
  <si>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</si>
  <si>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</si>
  <si>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03/24 2.6525</t>
  </si>
  <si>
    <t>11020679</t>
  </si>
  <si>
    <t>11020680</t>
  </si>
  <si>
    <t>IR Swap 11/24 0.4725</t>
  </si>
  <si>
    <t>11020675</t>
  </si>
  <si>
    <t>11020676</t>
  </si>
  <si>
    <t>IR Swap 11/24 0.7749</t>
  </si>
  <si>
    <t>11020672</t>
  </si>
  <si>
    <t>11020673</t>
  </si>
  <si>
    <t>IR Swap 11/24 1%</t>
  </si>
  <si>
    <t>11020677</t>
  </si>
  <si>
    <t>11020678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</si>
  <si>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</si>
  <si>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</si>
  <si>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</si>
  <si>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</si>
  <si>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</si>
  <si>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</si>
  <si>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</si>
  <si>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</si>
  <si>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</si>
  <si>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</si>
  <si>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</si>
  <si>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</si>
  <si>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</si>
  <si>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</si>
  <si>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</si>
  <si>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</si>
  <si>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</si>
  <si>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</si>
  <si>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</si>
  <si>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</si>
  <si>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</si>
  <si>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</si>
  <si>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t>BNP 0 18/2/25</t>
  </si>
  <si>
    <t>XS2451639830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</si>
  <si>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</si>
  <si>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</si>
  <si>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</si>
  <si>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</si>
  <si>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</si>
  <si>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</si>
  <si>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</si>
  <si>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</si>
  <si>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</si>
  <si>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</si>
  <si>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</si>
  <si>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</si>
  <si>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</si>
  <si>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</si>
  <si>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</si>
  <si>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t>לא</t>
  </si>
  <si>
    <t>AA+</t>
  </si>
  <si>
    <t>פנימי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</si>
  <si>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</si>
  <si>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</si>
  <si>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</si>
  <si>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</si>
  <si>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שירותים פיננסים</t>
  </si>
  <si>
    <t>A3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</si>
  <si>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</si>
  <si>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</si>
  <si>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</si>
  <si>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</si>
  <si>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t>ENERGY</t>
  </si>
  <si>
    <t>Hotels Restaurants &amp; Leisure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</si>
  <si>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</si>
  <si>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 xml:space="preserve"> Diversified Financials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</si>
  <si>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</si>
  <si>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</si>
  <si>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</si>
  <si>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</si>
  <si>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</si>
  <si>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</si>
  <si>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פק לאומי 4.5 קב</t>
  </si>
  <si>
    <t>11019935</t>
  </si>
  <si>
    <t>פקדון ב.מזרחי</t>
  </si>
  <si>
    <t>11019578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</si>
  <si>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</si>
  <si>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</si>
  <si>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</si>
  <si>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</si>
  <si>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</si>
  <si>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</si>
  <si>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</si>
  <si>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</si>
  <si>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</si>
  <si>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</si>
  <si>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</si>
  <si>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</si>
  <si>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</si>
  <si>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</si>
  <si>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</si>
  <si>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בניין לב רם ירושלים</t>
  </si>
  <si>
    <t xml:space="preserve"> משרדים       </t>
  </si>
  <si>
    <t xml:space="preserve">  דבורה הנביאה 2 , ירושלים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</si>
  <si>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</si>
  <si>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ישראל קנדה מגדל צומת ערים</t>
  </si>
  <si>
    <t xml:space="preserve"> מגורים       </t>
  </si>
  <si>
    <t xml:space="preserve"> דב פרידמן 2 , מתחם הבורסה רמת גן                         </t>
  </si>
  <si>
    <t>פרויקט בנק לאומי</t>
  </si>
  <si>
    <t xml:space="preserve"> מגורים ומסחר </t>
  </si>
  <si>
    <t xml:space="preserve"> יהודה הלוי 22, תל אביב                                   </t>
  </si>
  <si>
    <t>כנפי רוח בניית ירושלים</t>
  </si>
  <si>
    <t xml:space="preserve"> כנפי נשרים 1 (גבעת שאול) , ירושלים                       </t>
  </si>
  <si>
    <t>פרויקט סומייל</t>
  </si>
  <si>
    <t xml:space="preserve"> מתחם סומייל , זבוטינסקי פינת אבן גבירול , תל אביב        </t>
  </si>
  <si>
    <t>פרויקט שערי צדק</t>
  </si>
  <si>
    <t xml:space="preserve">יפו 161, ירושלים          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</si>
  <si>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</si>
  <si>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</si>
  <si>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ARC FUND IV LP SERIES B CHELSE</t>
  </si>
  <si>
    <t xml:space="preserve">  224East 20th Street, New York                           </t>
  </si>
  <si>
    <t>GRAMERCY ARC</t>
  </si>
  <si>
    <t xml:space="preserve">  229-233 East 21st  Street , New York                    </t>
  </si>
  <si>
    <t>APEXUS BWI</t>
  </si>
  <si>
    <t xml:space="preserve"> תעשייה       </t>
  </si>
  <si>
    <t xml:space="preserve">  Fallard Ct, Upper Marlboro, MD 20772, USA 9900          </t>
  </si>
  <si>
    <t>HOLBORN STATION PROPERTY LIMIT</t>
  </si>
  <si>
    <t xml:space="preserve">  Kingsboume house, 229-231 High Holborn, London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</si>
  <si>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</si>
  <si>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</si>
  <si>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</si>
  <si>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</si>
  <si>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</si>
  <si>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</si>
  <si>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</si>
  <si>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</si>
  <si>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</si>
  <si>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</si>
  <si>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</si>
  <si>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t>PREMIER 130 DUANE LLC</t>
  </si>
  <si>
    <t xml:space="preserve"> מלונאות      </t>
  </si>
  <si>
    <t xml:space="preserve"> Duane St , New York , NY 130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</si>
  <si>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</si>
  <si>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ARC FUND IV LP SERIES B6</t>
  </si>
  <si>
    <t xml:space="preserve">   159 Boerum Street, Brooklyn, NY 11206                  </t>
  </si>
  <si>
    <t>CHELSEA ARC</t>
  </si>
  <si>
    <t xml:space="preserve">   East 20th  Street , New York 224                       </t>
  </si>
  <si>
    <t>KIPS BAY ARC</t>
  </si>
  <si>
    <t xml:space="preserve">   East 31st Street, New York, New York  211-213          </t>
  </si>
  <si>
    <t>ARC FUND IV LP SERIES B4</t>
  </si>
  <si>
    <t xml:space="preserve">  40th Avenue, Long Island City, NY 11101 29-16           </t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</si>
  <si>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</si>
  <si>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</si>
  <si>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</si>
  <si>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</si>
  <si>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</si>
  <si>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</si>
  <si>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</si>
  <si>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</si>
  <si>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t>11552900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</si>
  <si>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</si>
  <si>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</si>
  <si>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</si>
  <si>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</si>
  <si>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</si>
  <si>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</si>
  <si>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</si>
  <si>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1L-MORE Alternative Credit Fund</t>
  </si>
  <si>
    <t>ACIP Apex Co-Invest Feeder (Cayman)</t>
  </si>
  <si>
    <t xml:space="preserve">Almadev Genesis Limited Partnership </t>
  </si>
  <si>
    <t>ARC Fund IV, LP</t>
  </si>
  <si>
    <t>Arkin Bio Capital</t>
  </si>
  <si>
    <t>Avenue B-1</t>
  </si>
  <si>
    <t>Avenue B-2</t>
  </si>
  <si>
    <t>Beacon Offshore Energy Development LLC</t>
  </si>
  <si>
    <t>BOE II Exploration LLC</t>
  </si>
  <si>
    <t>CF Global 5 LP</t>
  </si>
  <si>
    <t>Coller A</t>
  </si>
  <si>
    <t>Coller B</t>
  </si>
  <si>
    <t>Coller Credit Opportunities</t>
  </si>
  <si>
    <t>Coller Credit Opportunities I – Annex II</t>
  </si>
  <si>
    <t>Community Life Sciences, LP</t>
  </si>
  <si>
    <t>Crossroads European Real Estate Fund II</t>
  </si>
  <si>
    <t>Disruptive AI</t>
  </si>
  <si>
    <t>Dover Street XI L.P Dover Street XI L.P</t>
  </si>
  <si>
    <t>ECP Fund V</t>
  </si>
  <si>
    <t>ECP V Co-Invest (Bears)  ECP Fund V (Bears C</t>
  </si>
  <si>
    <t>Electra America Principal Hospitality</t>
  </si>
  <si>
    <t>EU Industrial Club IV SCSp</t>
  </si>
  <si>
    <t>Group 11 Fund VI, L.P.</t>
  </si>
  <si>
    <t>Hanaco Growth Ventures III</t>
  </si>
  <si>
    <t>Hanaco II L.P</t>
  </si>
  <si>
    <t>Harbert Generate Co-Investment Fund</t>
  </si>
  <si>
    <t xml:space="preserve">HEQ Blue Ridge LLC </t>
  </si>
  <si>
    <t>HGI Multifamily Credit Fund LP HGI Multifamily Cr</t>
  </si>
  <si>
    <t>HPS-Capricorn Co-Invest LP HPS-Capricorn Co-Inves</t>
  </si>
  <si>
    <t>HV Gondor Feeder L.P</t>
  </si>
  <si>
    <t>ICP II</t>
  </si>
  <si>
    <t>Kain Pera, LP</t>
  </si>
  <si>
    <t>Lusix</t>
  </si>
  <si>
    <t>Madison Realty Capital Debt Fund VI LP</t>
  </si>
  <si>
    <t>MORETECH VENTURES II, L.P</t>
  </si>
  <si>
    <t>Morrag Investments I, Limited Partnership</t>
  </si>
  <si>
    <t>One Equity Partners VIII, L.P.</t>
  </si>
  <si>
    <t>Pantheon Global Infrastructure Fund IV -Luxembourg</t>
  </si>
  <si>
    <t>Peregrin Growth</t>
  </si>
  <si>
    <t>phoenix co-invest</t>
  </si>
  <si>
    <t>Qumra Opportunity</t>
  </si>
  <si>
    <t>Shenhai, LLC</t>
  </si>
  <si>
    <t>Sheva Growth Investments L.P. - Series 2</t>
  </si>
  <si>
    <t>Sheva Ventures Fund</t>
  </si>
  <si>
    <t>Stardom Media Ventures Stardom Media Ventures</t>
  </si>
  <si>
    <t>Starlight Bond FP I LP (BTR)</t>
  </si>
  <si>
    <t>Starlight Canadian Residential Growth Fund III</t>
  </si>
  <si>
    <t xml:space="preserve">Sunbit, Inc.  </t>
  </si>
  <si>
    <t>Target Global Growth Fund II</t>
  </si>
  <si>
    <t>Target GlobalOpportunities -  Krypton</t>
  </si>
  <si>
    <t>Value AP Partners Seeds (Tomatech)</t>
  </si>
  <si>
    <t>Vertex Israel Opportunity II Fund</t>
  </si>
  <si>
    <t>Vertex Ventures OB Limited Partnership</t>
  </si>
  <si>
    <t>Vintage Fund of Funds VII (Access) Feeder, L.P.</t>
  </si>
  <si>
    <t>Vintage Fund of Funds VII (Breakout) Feeder, L.P</t>
  </si>
  <si>
    <t>Viola Credit GL II (UVCI)</t>
  </si>
  <si>
    <t>Viola Credit GL II, Limited Partnership</t>
  </si>
  <si>
    <t>Viola Growth IV L.P Viola Growth IV L.P Viola Gr</t>
  </si>
  <si>
    <t>Yellowstone Platform Holdings A LP  Yellowstone</t>
  </si>
  <si>
    <t>קרן Rialto</t>
  </si>
  <si>
    <t>קרן מדיסון</t>
  </si>
  <si>
    <t>קרן מידאל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</si>
  <si>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</si>
  <si>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</si>
  <si>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</si>
  <si>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</si>
  <si>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</si>
  <si>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</si>
  <si>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</si>
  <si>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</si>
  <si>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</si>
  <si>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</si>
  <si>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</si>
  <si>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</si>
  <si>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</si>
  <si>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</si>
  <si>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</si>
  <si>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</si>
  <si>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</si>
  <si>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</si>
  <si>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</si>
  <si>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</si>
  <si>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</si>
  <si>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</si>
  <si>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</si>
  <si>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</si>
  <si>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</si>
  <si>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</si>
  <si>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</si>
  <si>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</si>
  <si>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</si>
  <si>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</si>
  <si>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</si>
  <si>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</si>
  <si>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</si>
  <si>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 xml:space="preserve"> חג'ג' אג"ח יא חסום</t>
  </si>
  <si>
    <t>גיבוי אחז ב ל.ס</t>
  </si>
  <si>
    <t xml:space="preserve"> בריבית משתנה1  12532</t>
  </si>
  <si>
    <t>הלוואה 9 08/2021</t>
  </si>
  <si>
    <t>הלוואה 14 10/2021</t>
  </si>
  <si>
    <t>הלוואה 13 10/2021</t>
  </si>
  <si>
    <t>הלוואה 22 01/2022</t>
  </si>
  <si>
    <t>הלוואה 23 02/2022</t>
  </si>
  <si>
    <t>הלוואה 26 02/2022</t>
  </si>
  <si>
    <t>הלוואה 18 12/2021</t>
  </si>
  <si>
    <t>הלוואה 27 02/2022</t>
  </si>
  <si>
    <t>הלוואה 6 06/2021</t>
  </si>
  <si>
    <t>הלוואה 29 03/2022</t>
  </si>
  <si>
    <t>הלוואה 33 03/2022</t>
  </si>
  <si>
    <t>הלוואה 35 03/2022</t>
  </si>
  <si>
    <t>הלוואה 8 07/2021</t>
  </si>
  <si>
    <t>הלוואה 5 06/2021</t>
  </si>
  <si>
    <t>הלוואה 3 05/2021</t>
  </si>
  <si>
    <t>הלוואה 2 04/2021</t>
  </si>
  <si>
    <t>הלוואה 4 05/2021</t>
  </si>
  <si>
    <t>הלוואה 31 03/2022</t>
  </si>
  <si>
    <t>הלוואה 20 01/2022</t>
  </si>
  <si>
    <t>הלוואה 28 03/2022</t>
  </si>
  <si>
    <t>הלוואה 55 08/2022</t>
  </si>
  <si>
    <t>הלוואה 56 09/2022</t>
  </si>
  <si>
    <t>הלוואה 57 07/2022</t>
  </si>
  <si>
    <t>הלוואה 58 07/2022</t>
  </si>
  <si>
    <t>הלוואה 59 07/2022</t>
  </si>
  <si>
    <t>הלוואה 60 07/2022</t>
  </si>
  <si>
    <t>הלוואה 71 09/2022</t>
  </si>
  <si>
    <t>הלוואה 52 06/2022</t>
  </si>
  <si>
    <t>הלוואה 53 03/2022</t>
  </si>
  <si>
    <t>הלוואה 54 04/2022</t>
  </si>
  <si>
    <t>הלוואה 55 05/2022</t>
  </si>
  <si>
    <t>הלוואה 56 05/2022</t>
  </si>
  <si>
    <t>הלוואה 57 05/2022</t>
  </si>
  <si>
    <t>הלוואה 58 06/2022</t>
  </si>
  <si>
    <t>הלוואה 48 05/2022</t>
  </si>
  <si>
    <t>הלוואה 49 05/2022</t>
  </si>
  <si>
    <t>הלוואה 39 04/2022</t>
  </si>
  <si>
    <t>הלוואה 42 05/2022</t>
  </si>
  <si>
    <t>הלוואה 40 04/2022</t>
  </si>
  <si>
    <t>הלוואה 43 07/2022</t>
  </si>
  <si>
    <t>הלוואה 72 10/2022</t>
  </si>
  <si>
    <t>הלוואה 73 10/2022</t>
  </si>
  <si>
    <t>הלוואה 74 10/2022</t>
  </si>
  <si>
    <t>הלוואה 75 10/2022</t>
  </si>
  <si>
    <t>הלוואה 77 11/2022</t>
  </si>
  <si>
    <t>הלוואה 78 11/2022</t>
  </si>
  <si>
    <t>הלוואה 79 11/2022</t>
  </si>
  <si>
    <t>הלוואה 80 11/2022</t>
  </si>
  <si>
    <t>הלוואה 81 11/2022</t>
  </si>
  <si>
    <t>הלוואה 82 11/2022</t>
  </si>
  <si>
    <t>הלוואה 83 11/2022</t>
  </si>
  <si>
    <t>הלוואה 84 11/2022</t>
  </si>
  <si>
    <t>הלוואה 85 12/2022</t>
  </si>
  <si>
    <t>הלוואה 86 12/2022</t>
  </si>
  <si>
    <t>הלוואה 88 12/2022</t>
  </si>
  <si>
    <t>הלוואה 89 12/2022</t>
  </si>
  <si>
    <t>הלוואה 90 01/2023</t>
  </si>
  <si>
    <t>הלוואה 91 01/2023</t>
  </si>
  <si>
    <t>הלוואה 92 01/2023</t>
  </si>
  <si>
    <t>הלוואה 93 01/2023</t>
  </si>
  <si>
    <t>הלוואה 94 01/2023</t>
  </si>
  <si>
    <t>הלוואה 95 01/2023</t>
  </si>
  <si>
    <t>הלוואה 97 02/2023</t>
  </si>
  <si>
    <t>הלוואה 102 03/2023</t>
  </si>
  <si>
    <t>הלוואה 104 03/2023</t>
  </si>
  <si>
    <t>הלוואה 106 03/2023</t>
  </si>
  <si>
    <t>הלוואה 109 04/2023</t>
  </si>
  <si>
    <t>הלוואה 110 04/2023</t>
  </si>
  <si>
    <t>הלוואה 111 04/2023</t>
  </si>
  <si>
    <t>הלוואה 112 04/2023</t>
  </si>
  <si>
    <t>הלוואה 113 04/2023</t>
  </si>
  <si>
    <t>הלוואה 114 04/2023</t>
  </si>
  <si>
    <t>הלוואה 115 04/2023</t>
  </si>
  <si>
    <t>הלוואה 116 04/2023</t>
  </si>
  <si>
    <t>הלוואה 117 04/2023</t>
  </si>
  <si>
    <t>הלוואה 118 05/2023</t>
  </si>
  <si>
    <t>הלוואה 120 05/2023</t>
  </si>
  <si>
    <t>הלוואה 121 05/2023</t>
  </si>
  <si>
    <t>הלוואה 122 05/2023</t>
  </si>
  <si>
    <t>הלוואה 124 06/2023</t>
  </si>
  <si>
    <t>הלוואה 125 06/2023</t>
  </si>
  <si>
    <t>הלוואה 126 06/2023</t>
  </si>
  <si>
    <t>הלוואה 127 06/2023</t>
  </si>
  <si>
    <t>הלוואה 129 06/2023</t>
  </si>
  <si>
    <t>הלוואה 132 06/2023</t>
  </si>
  <si>
    <t>הלוואה 133 07/2023</t>
  </si>
  <si>
    <t>הלוואה 134 07/2023</t>
  </si>
  <si>
    <t>הלוואה 135 07/2023</t>
  </si>
  <si>
    <t>הלוואה 136 07/2023</t>
  </si>
  <si>
    <t>הלוואה 138 08/2023</t>
  </si>
  <si>
    <t>הלוואה 139 08/2023</t>
  </si>
  <si>
    <t>הלוואה 140 08/2023</t>
  </si>
  <si>
    <t>הלוואה 142 08/2023</t>
  </si>
  <si>
    <t>הלוואה 143 09/2023</t>
  </si>
  <si>
    <t>הלוואה 144 09/2023</t>
  </si>
  <si>
    <t>הלוואה 145 09/2023</t>
  </si>
  <si>
    <t>הלוואה 149 10/2023</t>
  </si>
  <si>
    <t>הלוואה 150 10/2023</t>
  </si>
  <si>
    <t>הלוואה 151 10/2023</t>
  </si>
  <si>
    <t>הלוואה 152 10/2023</t>
  </si>
  <si>
    <t>הלוואה 153 10/2023</t>
  </si>
  <si>
    <t>הלוואה 154 10/2023</t>
  </si>
  <si>
    <t>הלוואה 155 11/2023</t>
  </si>
  <si>
    <t>הלוואה 156 11/2023</t>
  </si>
  <si>
    <t>הלוואה 157 11/2023</t>
  </si>
  <si>
    <t>הלוואה 158 11/2023</t>
  </si>
  <si>
    <t>הלוואה 159 11/2023</t>
  </si>
  <si>
    <t>הלוואה 160 12/2023</t>
  </si>
  <si>
    <t>הלוואה 161 12/2023</t>
  </si>
  <si>
    <t>הלוואה 162 12/2023</t>
  </si>
  <si>
    <t>הלוואה 163 12/2023</t>
  </si>
  <si>
    <t>הלוואה 164 12/2023</t>
  </si>
  <si>
    <t>הלוואה 137 07/2023</t>
  </si>
  <si>
    <t>הלוואה 96 01/2023</t>
  </si>
  <si>
    <t>הלוואה 87 12/2022</t>
  </si>
  <si>
    <t>הלוואה 180 10/2023</t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</si>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</sst>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"/>
    <numFmt numFmtId="169" formatCode="#,##0.##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right" vertical="top"/>
    </xf>
    <xf numFmtId="4" fontId="3" fillId="3" borderId="2" xfId="0" applyNumberFormat="1" applyFont="1" applyFill="1" applyBorder="1" applyAlignment="1">
      <alignment horizontal="center" vertical="top"/>
    </xf>
    <xf numFmtId="166" fontId="3" fillId="3" borderId="2" xfId="0" applyNumberFormat="1" applyFont="1" applyFill="1" applyBorder="1" applyAlignment="1">
      <alignment horizontal="center" vertical="top"/>
    </xf>
    <xf numFmtId="0" fontId="3" fillId="0" borderId="1" xfId="0" applyFont="1" applyBorder="1" applyAlignment="1">
      <alignment horizontal="right" vertical="center"/>
    </xf>
    <xf numFmtId="170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68" fontId="1" fillId="0" borderId="2" xfId="0" applyNumberFormat="1" applyFont="1" applyBorder="1" applyAlignment="1">
      <alignment horizontal="center" vertical="top" readingOrder="2"/>
    </xf>
    <xf numFmtId="166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164" fontId="1" fillId="0" borderId="2" xfId="0" applyNumberFormat="1" applyFont="1" applyBorder="1" applyAlignment="1">
      <alignment horizontal="center" vertical="top" readingOrder="2"/>
    </xf>
    <xf numFmtId="10" fontId="1" fillId="0" borderId="2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0" xfId="0" applyFont="1" applyBorder="1" applyAlignment="1">
      <alignment horizontal="right" vertical="center"/>
    </xf>
    <xf numFmtId="171" fontId="0" fillId="0" borderId="7" xfId="0" applyNumberFormat="1" applyBorder="1"/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1" xfId="0" applyNumberFormat="1" applyBorder="1"/>
    <xf numFmtId="171" fontId="0" fillId="0" borderId="12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top"/>
    </xf>
    <xf numFmtId="4" fontId="1" fillId="0" borderId="11" xfId="0" applyNumberFormat="1" applyFont="1" applyBorder="1" applyAlignment="1">
      <alignment horizontal="center" vertical="top"/>
    </xf>
    <xf numFmtId="166" fontId="1" fillId="0" borderId="11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0" fontId="1" fillId="0" borderId="8" xfId="0" applyFont="1" applyBorder="1" applyAlignment="1">
      <alignment horizontal="right" vertical="center" readingOrder="2"/>
    </xf>
    <xf numFmtId="0" fontId="0" fillId="0" borderId="8" xfId="0" applyBorder="1" applyAlignment="1">
      <alignment horizontal="right" vertical="center"/>
    </xf>
    <xf numFmtId="169" fontId="1" fillId="0" borderId="11" xfId="0" applyNumberFormat="1" applyFont="1" applyBorder="1" applyAlignment="1">
      <alignment horizontal="center" vertical="top"/>
    </xf>
    <xf numFmtId="171" fontId="0" fillId="0" borderId="2" xfId="0" applyNumberFormat="1" applyBorder="1" applyAlignment="1">
      <alignment readingOrder="2"/>
    </xf>
    <xf numFmtId="164" fontId="1" fillId="0" borderId="11" xfId="0" applyNumberFormat="1" applyFont="1" applyBorder="1" applyAlignment="1">
      <alignment horizontal="center" vertical="top"/>
    </xf>
    <xf numFmtId="171" fontId="0" fillId="0" borderId="8" xfId="0" applyNumberFormat="1" applyBorder="1"/>
    <xf numFmtId="171" fontId="3" fillId="0" borderId="2" xfId="0" applyNumberFormat="1" applyFont="1" applyBorder="1" applyAlignment="1">
      <alignment horizontal="center" vertical="center"/>
    </xf>
    <xf numFmtId="171" fontId="3" fillId="0" borderId="6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4" fontId="1" fillId="0" borderId="11" xfId="0" applyNumberFormat="1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168" fontId="1" fillId="0" borderId="11" xfId="0" applyNumberFormat="1" applyFont="1" applyBorder="1" applyAlignment="1">
      <alignment horizontal="center" vertical="top"/>
    </xf>
    <xf numFmtId="171" fontId="1" fillId="0" borderId="2" xfId="0" applyNumberFormat="1" applyFont="1" applyBorder="1" applyAlignment="1">
      <alignment horizontal="center" vertical="top"/>
    </xf>
    <xf numFmtId="171" fontId="1" fillId="0" borderId="11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166" fontId="3" fillId="3" borderId="6" xfId="0" applyNumberFormat="1" applyFont="1" applyFill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11" xfId="0" applyFont="1" applyBorder="1" applyAlignment="1">
      <alignment horizontal="right" vertical="center"/>
    </xf>
    <xf numFmtId="14" fontId="1" fillId="0" borderId="6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center" vertical="top"/>
    </xf>
  </cellXfs>
  <cellStyles count="1">
    <cellStyle name="Normal" xfId="0" builtinId="0"/>
  </cellStyles>
  <dxfs count="3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609600</xdr:colOff>
      <xdr:row>1</xdr:row>
      <xdr:rowOff>57150</xdr:rowOff>
    </xdr:from>
    <xdr:to>
      <xdr:col>3</xdr:col>
      <xdr:colOff>942975</xdr:colOff>
      <xdr:row>3</xdr:row>
      <xdr:rowOff>66675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F39FE7C-9CD8-41D6-89EA-D8958319B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067150" y="2190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7FB8857-7EDD-4842-B722-98D716989B18}" name="TitleRegion1.b7.d65.1" displayName="TitleRegion1.b7.d65.1" ref="B7:D65" totalsRowShown="0" headerRowBorderDxfId="324" tableBorderDxfId="325">
  <autoFilter ref="B7:D65" xr:uid="{67BDF608-9826-46A3-BB3F-07FBCA8610CD}">
    <filterColumn colId="0" hiddenButton="1"/>
    <filterColumn colId="1" hiddenButton="1"/>
    <filterColumn colId="2" hiddenButton="1"/>
  </autoFilter>
  <tableColumns count="3">
    <tableColumn id="1" xr3:uid="{4C63C443-5EED-41D0-8A7F-6E7395A4CDA1}" name="פירוט נכסים:"/>
    <tableColumn id="2" xr3:uid="{1072FA14-A1F0-4EEC-AA16-6EB4FB339332}" name="שווי הוגן" dataDxfId="323"/>
    <tableColumn id="3" xr3:uid="{D4E923CD-C7B3-4162-A0C5-56CBF5280433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B8DAFA4-251E-4299-A21E-FF05C4856D16}" name="TitleRegion1.b6.q33.1" displayName="TitleRegion1.b6.q33.1" ref="B6:Q33" totalsRowShown="0" headerRowBorderDxfId="184" tableBorderDxfId="185">
  <autoFilter ref="B6:Q33" xr:uid="{EAF9BCF4-5BA5-4339-B2BB-D2924D4CE97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D2427741-BE18-4500-A7C4-2CB057158BC3}" name="1.ב  ניירות ערך סחירים:  " dataDxfId="183"/>
    <tableColumn id="2" xr3:uid="{C3195E4A-FB3F-4FC0-873E-5F6209A874D4}" name="ריק במקור" dataDxfId="182"/>
    <tableColumn id="3" xr3:uid="{264296BF-FF70-4265-8EB7-6ACFD4112DD3}" name="ריק במקור2" dataDxfId="181"/>
    <tableColumn id="4" xr3:uid="{EC1AB4FC-6809-4AD7-BDD0-5B45A337B6B3}" name="ריק במקור3" dataDxfId="180"/>
    <tableColumn id="5" xr3:uid="{0FEEF270-F23B-4AA6-8105-94A79F07B196}" name="ריק במקור4" dataDxfId="179"/>
    <tableColumn id="6" xr3:uid="{5ECA50A2-B515-46A2-83E6-740B66320927}" name="ריק במקור5" dataDxfId="178"/>
    <tableColumn id="7" xr3:uid="{140D484E-CE15-4B18-9EFF-B9F5F0EF4550}" name="ריק במקור6" dataDxfId="177"/>
    <tableColumn id="8" xr3:uid="{4A0B08FD-104E-470D-8AEB-9A4100F8A0C3}" name="ריק במקור7" dataDxfId="176"/>
    <tableColumn id="9" xr3:uid="{BBEA9140-BB40-4A84-8AB4-18EF042312E1}" name="ריק במקור8" dataDxfId="175"/>
    <tableColumn id="10" xr3:uid="{FC76A7F1-EA15-47AC-A466-F62C8E30AF2F}" name="ריק במקור9" dataDxfId="174"/>
    <tableColumn id="11" xr3:uid="{A216A807-9AF2-4562-AD93-66D059F2BF50}" name="ריק במקור10" dataDxfId="173"/>
    <tableColumn id="12" xr3:uid="{4E4F096F-A8A8-4537-B394-C208B664F107}" name="ריק במקור11" dataDxfId="172"/>
    <tableColumn id="13" xr3:uid="{C8990502-0D58-4F6E-BB13-792772DFEB8C}" name="ריק במקור12" dataDxfId="171"/>
    <tableColumn id="14" xr3:uid="{BC97EBD5-7AAD-4EF8-A011-395060F7CB63}" name="ריק במקור13" dataDxfId="170"/>
    <tableColumn id="15" xr3:uid="{AD2B0D19-0373-4535-8F12-C0FB40B925AD}" name="ריק במקור14" dataDxfId="169"/>
    <tableColumn id="16" xr3:uid="{AF05D6DC-33E0-4935-A5A9-A67B9D725A72}" name="ריק במקור15" dataDxfId="168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3F3BF88-BDA4-44D0-A55F-1D113FF45BD1}" name="TitleRegion1.b6.s20.1" displayName="TitleRegion1.b6.s20.1" ref="B6:S20" totalsRowShown="0" headerRowBorderDxfId="166" tableBorderDxfId="167">
  <autoFilter ref="B6:S20" xr:uid="{EDFD3086-52D1-40BB-9912-5E008A32FA1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4E622B8D-1146-47A7-9ADE-3C20333DA3E5}" name="1.ג  ניירות ערך לא סחירים:" dataDxfId="165"/>
    <tableColumn id="2" xr3:uid="{3EA0F209-73D5-415F-87DC-44A43E730C7D}" name="ריק במקור" dataDxfId="164"/>
    <tableColumn id="3" xr3:uid="{620A526E-2000-4A39-B380-3098B9BA030C}" name="ריק במקור2" dataDxfId="163"/>
    <tableColumn id="4" xr3:uid="{D7069370-600F-4DFF-8E62-D1A6ADED7B5D}" name="ריק במקור3" dataDxfId="162"/>
    <tableColumn id="5" xr3:uid="{3EA1B851-0D7F-435E-A24B-BA64AFEBB03E}" name="ריק במקור4" dataDxfId="161"/>
    <tableColumn id="6" xr3:uid="{FE4DDD34-8315-4D7A-AB51-76B6F428E4B1}" name="ריק במקור5" dataDxfId="160"/>
    <tableColumn id="7" xr3:uid="{328A8D9A-1519-4D90-B77F-F6C7D93EC54A}" name="ריק במקור6" dataDxfId="159"/>
    <tableColumn id="8" xr3:uid="{D4DD562E-D222-4481-ACFC-E5EA51ABB6F0}" name="ריק במקור7" dataDxfId="158"/>
    <tableColumn id="9" xr3:uid="{B4600B5F-684E-46FD-AD31-7DB5B5EACEF6}" name="ריק במקור8" dataDxfId="157"/>
    <tableColumn id="10" xr3:uid="{9CE049B1-D198-4B74-A70A-85BE4CA63851}" name="ריק במקור9" dataDxfId="156"/>
    <tableColumn id="11" xr3:uid="{C5867291-AF52-485D-9338-F934C3470BCB}" name="ריק במקור10" dataDxfId="155"/>
    <tableColumn id="12" xr3:uid="{B9EC7C35-19A9-44A1-8135-C9FF730C9DCE}" name="ריק במקור11" dataDxfId="154"/>
    <tableColumn id="13" xr3:uid="{2FD09A69-67B9-4CBF-879D-83DDBA72D3D1}" name="ריק במקור12" dataDxfId="153"/>
    <tableColumn id="14" xr3:uid="{F6BEA842-7D02-4D25-80D2-EDA10A3FC8F7}" name="ריק במקור13" dataDxfId="152"/>
    <tableColumn id="15" xr3:uid="{A0FD254F-BCF8-440C-AE65-D59DFDDF86C9}" name="ריק במקור14" dataDxfId="151"/>
    <tableColumn id="16" xr3:uid="{21862C5C-009E-4790-B25C-7A751CC4F593}" name="ריק במקור15" dataDxfId="150"/>
    <tableColumn id="17" xr3:uid="{EC2F60F2-CFD6-4501-88BF-86D231D23C4C}" name="ריק במקור16" dataDxfId="149"/>
    <tableColumn id="18" xr3:uid="{8C9A9854-AB0D-4CC1-BED2-053D12134537}" name="ריק במקור17" dataDxfId="148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9B6E535-0309-49C6-8D1F-337913888957}" name="TitleRegion1.b6.s40.1" displayName="TitleRegion1.b6.s40.1" ref="B6:S40" totalsRowShown="0" headerRowBorderDxfId="146" tableBorderDxfId="147">
  <autoFilter ref="B6:S40" xr:uid="{31089D65-84B2-42B2-A736-8E83EB79FB1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61C72266-1F84-415F-AE8A-9D379C9F99B8}" name="1.ג  ניירות ערך לא סחירים:" dataDxfId="145"/>
    <tableColumn id="2" xr3:uid="{160982B7-926C-499D-9707-E4113FD2DF55}" name="ריק במקור" dataDxfId="144"/>
    <tableColumn id="3" xr3:uid="{151C341E-311E-4B38-81F7-6F5FD867F377}" name="ריק במקור2" dataDxfId="143"/>
    <tableColumn id="4" xr3:uid="{FB0FAEA2-1D5F-40A5-A2B1-6BA65F920C41}" name="ריק במקור3" dataDxfId="142"/>
    <tableColumn id="5" xr3:uid="{C232D172-8655-4FF2-9CE1-A4F1FD5FB3DC}" name="ריק במקור4" dataDxfId="141"/>
    <tableColumn id="6" xr3:uid="{D6862C0D-F0F0-4A30-869A-332781568DDB}" name="ריק במקור5" dataDxfId="140"/>
    <tableColumn id="7" xr3:uid="{DAAEDF61-CD40-4DFE-B7F8-787B1A8EC0C1}" name="ריק במקור6" dataDxfId="139"/>
    <tableColumn id="8" xr3:uid="{2295CE04-33A7-4192-8972-C8F61C54954F}" name="ריק במקור7" dataDxfId="138"/>
    <tableColumn id="9" xr3:uid="{5AC4A6F6-47D7-46FE-AB5D-1B6E8CF109CD}" name="ריק במקור8" dataDxfId="137"/>
    <tableColumn id="10" xr3:uid="{D20F20A3-7C3B-49D2-8F18-2C8956140D14}" name="ריק במקור9" dataDxfId="136"/>
    <tableColumn id="11" xr3:uid="{62BB1995-B736-4761-8968-228589B72C26}" name="ריק במקור10" dataDxfId="135"/>
    <tableColumn id="12" xr3:uid="{7D053CC7-39A2-4A4E-BD4D-EDC34A87DC0D}" name="ריק במקור11" dataDxfId="134"/>
    <tableColumn id="13" xr3:uid="{689B3B15-F981-4DFA-8D47-791B440B257E}" name="ריק במקור12" dataDxfId="133"/>
    <tableColumn id="14" xr3:uid="{B7990979-88C9-47E9-8FB3-CCE039497E8A}" name="ריק במקור13" dataDxfId="132"/>
    <tableColumn id="15" xr3:uid="{9C276893-4BFE-499F-BE5F-E0C5589159A5}" name="ריק במקור14" dataDxfId="131"/>
    <tableColumn id="16" xr3:uid="{4D60FE5D-6249-4D62-80C3-069FDE0C9F93}" name="ריק במקור15" dataDxfId="130"/>
    <tableColumn id="17" xr3:uid="{BD8D22EF-39C9-4B69-B2F1-77EB4BA80F57}" name="ריק במקור16" dataDxfId="129"/>
    <tableColumn id="18" xr3:uid="{8674BE91-D523-43A4-8FBE-0934713CCC7A}" name="ריק במקור17" dataDxfId="128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0D44BD0-817F-492D-BA90-9FEB635F512A}" name="TitleRegion1.b6.m60.1" displayName="TitleRegion1.b6.m60.1" ref="B6:M60" totalsRowShown="0" dataDxfId="113" headerRowBorderDxfId="126" tableBorderDxfId="127">
  <autoFilter ref="B6:M60" xr:uid="{E3296105-A792-472B-973E-BD81F6A2E6B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8FBDBB06-6D37-4089-A74A-64525858366E}" name="1.ג  ניירות ערך לא סחירים:" dataDxfId="125"/>
    <tableColumn id="2" xr3:uid="{25579101-9254-4E03-B3A3-078CB6D8B792}" name="ריק במקור" dataDxfId="124"/>
    <tableColumn id="3" xr3:uid="{0CE9D5E6-27ED-4D42-8C0F-C19A21661AE1}" name="ריק במקור2" dataDxfId="123"/>
    <tableColumn id="4" xr3:uid="{D990536E-CF13-4939-B792-201936CCB490}" name="ריק במקור3" dataDxfId="122"/>
    <tableColumn id="5" xr3:uid="{7E21D74A-7C97-4615-A3AE-64172891D8A6}" name="ריק במקור4" dataDxfId="121"/>
    <tableColumn id="6" xr3:uid="{99D81320-A879-4C28-9C1F-F37592448A8A}" name="ריק במקור5" dataDxfId="120"/>
    <tableColumn id="7" xr3:uid="{B24F23BF-26BB-4D08-B68B-E46E87FFC173}" name="ריק במקור6" dataDxfId="119"/>
    <tableColumn id="8" xr3:uid="{7499DECB-6652-4FB7-9EBF-F05219848465}" name="ריק במקור7" dataDxfId="118"/>
    <tableColumn id="9" xr3:uid="{0EBCBAB8-2996-4BC3-A6C7-51D2C398E9AB}" name="ריק במקור8" dataDxfId="117"/>
    <tableColumn id="10" xr3:uid="{5F544680-EE63-4C70-9118-D2E1B2B15E03}" name="ריק במקור9" dataDxfId="116"/>
    <tableColumn id="11" xr3:uid="{77BC3AF6-3D98-4D7C-AC0C-E20B1EF9E885}" name="ריק במקור10" dataDxfId="115"/>
    <tableColumn id="12" xr3:uid="{B91245E7-0CCE-419D-B61B-DA31396ECD2C}" name="ריק במקור11" dataDxfId="114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8E52FF8-59F5-4803-BF92-7C20ED2CE795}" name="TitleRegion1.b6.k101.1" displayName="TitleRegion1.b6.k101.1" ref="B6:K101" totalsRowShown="0" dataDxfId="100" headerRowBorderDxfId="111" tableBorderDxfId="112">
  <autoFilter ref="B6:K101" xr:uid="{DFC3FE6E-3481-43A6-B5D2-C3CFDC82A50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7B62348F-8D66-4DF8-8E7F-CBF6CCEB999E}" name="1.ג  ניירות ערך לא סחירים:" dataDxfId="110"/>
    <tableColumn id="2" xr3:uid="{2C6E84C0-071E-4DDF-9455-9E10BDDC71EE}" name="ריק במקור" dataDxfId="109"/>
    <tableColumn id="3" xr3:uid="{230CBA60-C9BD-4073-88A7-AB236F8ED493}" name="ריק במקור2" dataDxfId="108"/>
    <tableColumn id="4" xr3:uid="{DE915E4E-9641-4540-B833-51BEEC828E98}" name="ריק במקור3" dataDxfId="107"/>
    <tableColumn id="5" xr3:uid="{907B5EA7-9728-49CB-BAF0-03D25C1DC5D1}" name="ריק במקור4" dataDxfId="106"/>
    <tableColumn id="6" xr3:uid="{7434C9F7-E6BA-4D63-BDED-99834FD77774}" name="ריק במקור5" dataDxfId="105"/>
    <tableColumn id="7" xr3:uid="{AE06DEA4-1483-4219-BAD0-51224B1DCE0C}" name="ריק במקור6" dataDxfId="104"/>
    <tableColumn id="8" xr3:uid="{83B63177-3A59-4022-ABC5-0EAA7C202FA7}" name="ריק במקור7" dataDxfId="103"/>
    <tableColumn id="9" xr3:uid="{BC5B0FF4-5A27-4C4A-A5D6-19545B28F548}" name="ריק במקור8" dataDxfId="102"/>
    <tableColumn id="10" xr3:uid="{EC9AFFD7-2CD8-4C96-80D3-8B3389722808}" name="ריק במקור9" dataDxfId="101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58F59C8-8681-4E67-94C4-E7DF09D69E19}" name="TitleRegion1.b6.l36.1" displayName="TitleRegion1.b6.l36.1_1" ref="B6:L36" totalsRowShown="0" dataDxfId="86" headerRowBorderDxfId="98" tableBorderDxfId="99">
  <autoFilter ref="B6:L36" xr:uid="{DC71BF92-EA48-43F9-BCED-5B1ABA2B72F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4116C39-5F7D-4DD8-90B7-48DE07360F2E}" name="1.ג  ניירות ערך לא סחירים:  " dataDxfId="97"/>
    <tableColumn id="2" xr3:uid="{5BE0DB44-3C57-42CB-8044-933346EE0101}" name="ריק במקור" dataDxfId="96"/>
    <tableColumn id="3" xr3:uid="{1A5597DB-A580-468A-A98F-42A195956529}" name="ריק במקור2" dataDxfId="95"/>
    <tableColumn id="4" xr3:uid="{0B055E4F-4959-4816-A5F6-74DC02C2E3B1}" name="ריק במקור3" dataDxfId="94"/>
    <tableColumn id="5" xr3:uid="{3713BE93-BE57-4A2D-9C14-BA291FBD37DC}" name="ריק במקור4" dataDxfId="93"/>
    <tableColumn id="6" xr3:uid="{41BE397F-8F64-4415-AF07-7F425D52DBEF}" name="ריק במקור5" dataDxfId="92"/>
    <tableColumn id="7" xr3:uid="{F111D593-ED56-428D-B25B-6B81555405AC}" name="ריק במקור6" dataDxfId="91"/>
    <tableColumn id="8" xr3:uid="{462313E3-EA4F-4601-9C1D-FD520A07BD22}" name="ריק במקור7" dataDxfId="90"/>
    <tableColumn id="9" xr3:uid="{B4BC54AC-9292-4EC0-9EF1-95AE20D0D25E}" name="ריק במקור8" dataDxfId="89"/>
    <tableColumn id="10" xr3:uid="{865CE30E-1BE3-48AA-A93F-3F86F429F978}" name="ריק במקור9" dataDxfId="88"/>
    <tableColumn id="11" xr3:uid="{4919F082-89E6-4509-AAB4-96F94E0CE125}" name="ריק במקור10" dataDxfId="87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C10DC01A-C95C-419D-99AD-C329C947A090}" name="TitleRegion1.b6.k49.1" displayName="TitleRegion1.b6.k49.1" ref="B6:K49" totalsRowShown="0" headerRowBorderDxfId="84" tableBorderDxfId="85">
  <autoFilter ref="B6:K49" xr:uid="{56804136-BB09-4FD7-88AD-70C713670C5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4AAA4DEA-6375-4D95-ADD2-3D5BAE0A0C70}" name="1.ג  ניירות ערך לא סחירים:" dataDxfId="83"/>
    <tableColumn id="2" xr3:uid="{2A2D7E94-62FE-4CEF-BE4C-46194571509F}" name="ריק במקור" dataDxfId="82"/>
    <tableColumn id="3" xr3:uid="{B8584D30-9043-4AFB-8CCC-60ED4083B0F6}" name="ריק במקור2" dataDxfId="81"/>
    <tableColumn id="4" xr3:uid="{9E78562A-77EA-473D-B9C7-6AAEC6EB5377}" name="ריק במקור3" dataDxfId="80"/>
    <tableColumn id="5" xr3:uid="{C84216B7-40C4-4A93-92EB-11E559EC4450}" name="ריק במקור4" dataDxfId="79"/>
    <tableColumn id="6" xr3:uid="{4B1B47A5-DE08-4554-AA34-90732C86A074}" name="ריק במקור5" dataDxfId="78"/>
    <tableColumn id="7" xr3:uid="{2A1CFA0A-8DE2-4C2E-BC53-B0D0165ACFB9}" name="ריק במקור6" dataDxfId="77"/>
    <tableColumn id="8" xr3:uid="{DC5DB575-FBC8-427A-8F48-A44BCF552D40}" name="ריק במקור7" dataDxfId="76"/>
    <tableColumn id="9" xr3:uid="{26734209-FAD0-40A4-BA01-F22A67799596}" name="ריק במקור8" dataDxfId="75"/>
    <tableColumn id="10" xr3:uid="{01562CCB-D485-44A4-8034-76B34B6657C9}" name="ריק במקור9" dataDxfId="74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965760E9-A535-4E4D-90CD-3147C05C0548}" name="TitleRegion1.b6.q32.1" displayName="TitleRegion1.b6.q32.1" ref="B6:Q32" totalsRowShown="0" headerRowBorderDxfId="72" tableBorderDxfId="73">
  <autoFilter ref="B6:Q32" xr:uid="{73C01A51-DCD7-4054-AABD-0634211D852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DBF4EC09-73B3-459D-8632-832EDDAB0A36}" name="  1.ג  ניירות ערך לא סחירים:" dataDxfId="71"/>
    <tableColumn id="2" xr3:uid="{9B005A29-4CE0-4B2C-9325-4E5399CE4A06}" name="ריק במקור" dataDxfId="70"/>
    <tableColumn id="3" xr3:uid="{D9D69448-DB01-4961-B466-FE42CC02180B}" name="ריק במקור2" dataDxfId="69"/>
    <tableColumn id="4" xr3:uid="{95B4BF4C-F4B3-4F76-81B1-10A248EBD801}" name="ריק במקור3" dataDxfId="68"/>
    <tableColumn id="5" xr3:uid="{8742942A-00E0-43E1-A837-5C73519756D7}" name="ריק במקור4" dataDxfId="67"/>
    <tableColumn id="6" xr3:uid="{FFC79F1F-FE4D-4781-98FB-79BCA8B7BE44}" name="ריק במקור5" dataDxfId="66"/>
    <tableColumn id="7" xr3:uid="{FA5DA3FC-25A7-423E-967C-AF5381186EB4}" name="ריק במקור6" dataDxfId="65"/>
    <tableColumn id="8" xr3:uid="{8EFB1C65-65B2-4EE5-B115-7B49C39391B4}" name="ריק במקור7" dataDxfId="64"/>
    <tableColumn id="9" xr3:uid="{EEA5513C-B7C4-41A5-960C-5E4768F0F026}" name="ריק במקור8" dataDxfId="63"/>
    <tableColumn id="10" xr3:uid="{B585874F-0079-477A-8D42-6639A377E5FB}" name="ריק במקור9" dataDxfId="62"/>
    <tableColumn id="11" xr3:uid="{B6223CBC-AD82-429A-A6AE-FF0A81E2913D}" name="ריק במקור10" dataDxfId="61"/>
    <tableColumn id="12" xr3:uid="{23F6BA73-00BA-41C1-AFF9-F897272C2488}" name="ריק במקור11" dataDxfId="60"/>
    <tableColumn id="13" xr3:uid="{E989DB95-3873-419A-8BD6-5C755C3D1D85}" name="ריק במקור12" dataDxfId="59"/>
    <tableColumn id="14" xr3:uid="{4475D1B5-C1AE-43BE-BCEE-56034769CE09}" name="ריק במקור13" dataDxfId="58"/>
    <tableColumn id="15" xr3:uid="{F6E54871-0380-440F-A449-1339E4F07742}" name="ריק במקור14" dataDxfId="57"/>
    <tableColumn id="16" xr3:uid="{A7BF6407-5C63-4E8F-91EF-8F57F17DB42E}" name="ריק במקור15" dataDxfId="56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221152C-5DD6-4ABF-B1BB-F54B7E371FD5}" name="TitleRegion1.b6.r138.1" displayName="TitleRegion1.b6.r138.1" ref="B6:R138" totalsRowShown="0" dataDxfId="36" headerRowBorderDxfId="54" tableBorderDxfId="55">
  <autoFilter ref="B6:R138" xr:uid="{85AC1EA0-4A67-47AF-80E1-244AC994CC9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AF3B049B-F12D-403E-8C83-5E498029DFC3}" name="1.ד  הלוואות    " dataDxfId="53"/>
    <tableColumn id="2" xr3:uid="{9CBD163E-6155-4123-AFA6-4E02D3501B78}" name="ריק במקור" dataDxfId="52"/>
    <tableColumn id="3" xr3:uid="{1D376679-FD85-4B54-9A1A-E1519409FC89}" name="ריק במקור2" dataDxfId="51"/>
    <tableColumn id="4" xr3:uid="{29DD77E3-A494-4855-AB34-5B0AD5F13A6A}" name="ריק במקור3" dataDxfId="50"/>
    <tableColumn id="5" xr3:uid="{CBC32E62-E221-43CE-AD0C-7EFAD2C6C087}" name="ריק במקור4" dataDxfId="49"/>
    <tableColumn id="6" xr3:uid="{DDEE6C8C-5A09-40C1-8D54-48312CB4D1AB}" name="ריק במקור5" dataDxfId="48"/>
    <tableColumn id="7" xr3:uid="{4B0D90F1-EC50-4A52-BE36-4E62925F94FF}" name="ריק במקור6" dataDxfId="47"/>
    <tableColumn id="8" xr3:uid="{DF4F1F5D-B6CE-4BDA-A891-E5FB09EE873D}" name="ריק במקור7" dataDxfId="46"/>
    <tableColumn id="9" xr3:uid="{8E9415A7-312B-45CB-96EC-6D16FB411A82}" name="ריק במקור8" dataDxfId="45"/>
    <tableColumn id="10" xr3:uid="{E09C9C59-F69C-4C11-A996-AAF0764F93FB}" name="ריק במקור9" dataDxfId="44"/>
    <tableColumn id="11" xr3:uid="{7F37B7F8-451C-4F18-9DE9-4EFF087C42D7}" name="ריק במקור10" dataDxfId="43"/>
    <tableColumn id="12" xr3:uid="{7AC83BEB-7681-449A-A1AF-181D5439F429}" name="ריק במקור11" dataDxfId="42"/>
    <tableColumn id="13" xr3:uid="{90DC729E-780E-48F8-ACA2-A87A6218EFAF}" name="ריק במקור12" dataDxfId="41"/>
    <tableColumn id="14" xr3:uid="{681D83B8-B0BF-4248-9E62-CEA7A2539BF0}" name="ריק במקור13" dataDxfId="40"/>
    <tableColumn id="15" xr3:uid="{3583A33D-CA47-432E-B477-0F721351CF0C}" name="ריק במקור14" dataDxfId="39"/>
    <tableColumn id="16" xr3:uid="{1FF04C66-3F01-4224-B695-8736BF3B1B36}" name="ריק במקור15" dataDxfId="38"/>
    <tableColumn id="17" xr3:uid="{3BE58053-405A-40A7-93F5-FBD3BF48D08E}" name="ריק במקור16" dataDxfId="37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F76C81E8-1F96-4615-8467-3B4F91B5858F}" name="TitleRegion1.b6.o21.1" displayName="TitleRegion1.b6.o21.1" ref="B6:O21" totalsRowShown="0" headerRowBorderDxfId="34" tableBorderDxfId="35">
  <autoFilter ref="B6:O21" xr:uid="{74E1E4B3-2E03-4260-8C21-20A546F839E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8F0233C8-44A4-45FD-8FD2-A6F34D679EBB}" name="1.ה  פקדונות מעל 3 חודשים" dataDxfId="33"/>
    <tableColumn id="2" xr3:uid="{16DE4306-CA98-49E0-AE01-5B9ACF629D3A}" name="ריק במקור" dataDxfId="32"/>
    <tableColumn id="3" xr3:uid="{969954E1-409F-49DB-AFBA-8BB9B8092DB0}" name="ריק במקור2" dataDxfId="31"/>
    <tableColumn id="4" xr3:uid="{F7B7AEC8-B9E5-46A8-AF9D-1FB4412B91E9}" name="ריק במקור3" dataDxfId="30"/>
    <tableColumn id="5" xr3:uid="{BC2C7F41-AB88-424D-B8F6-6F3C5C8A678E}" name="ריק במקור4" dataDxfId="29"/>
    <tableColumn id="6" xr3:uid="{430B5911-2607-4083-A8FA-9887FFF43B7D}" name="ריק במקור5" dataDxfId="28"/>
    <tableColumn id="7" xr3:uid="{E4A077F6-8FB6-40D4-93F2-36C327F1966C}" name="ריק במקור6" dataDxfId="27"/>
    <tableColumn id="8" xr3:uid="{E8616AB4-FA19-4812-81B0-809863A86B34}" name="ריק במקור7" dataDxfId="26"/>
    <tableColumn id="9" xr3:uid="{523F483D-A1C7-4AB8-A76C-A4D54663AB86}" name="ריק במקור8" dataDxfId="25"/>
    <tableColumn id="10" xr3:uid="{A7ADB1C5-4FA9-4A9A-B3B2-8A00D8B3602D}" name="ריק במקור9" dataDxfId="24"/>
    <tableColumn id="11" xr3:uid="{0FCF47F1-0AA0-4908-91A5-4FAC1545A465}" name="ריק במקור10" dataDxfId="23"/>
    <tableColumn id="12" xr3:uid="{5FBDAE94-CBE2-49A1-9C20-482A2788D070}" name="ריק במקור11" dataDxfId="22"/>
    <tableColumn id="13" xr3:uid="{DFE49FFB-31BE-418A-95D2-628B5D6CED47}" name="ריק במקור12" dataDxfId="21"/>
    <tableColumn id="14" xr3:uid="{2D551CED-752E-4A70-9733-AB5120B77E4D}" name="ריק במקור13" dataDxfId="20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17AD28-83A5-42EB-A473-A3CAB3FE5162}" name="TitleRegion1.b6.l36.1" displayName="TitleRegion1.b6.l36.1" ref="B6:L36" totalsRowShown="0" headerRowBorderDxfId="321" tableBorderDxfId="322">
  <autoFilter ref="B6:L36" xr:uid="{EE2A6E63-ABC4-4123-B8ED-1AC8E3A9072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18D54B77-40AA-4058-A347-F701DA047BA3}" name="1.א  מזומנים ושווי מזומנים  " dataDxfId="320"/>
    <tableColumn id="2" xr3:uid="{FB931F73-B45D-49EC-BA92-AE12E6C41D67}" name="ריק במקור" dataDxfId="319"/>
    <tableColumn id="3" xr3:uid="{1F52E41E-BC5B-420F-B014-D465456D5084}" name="ריק במקור2" dataDxfId="318"/>
    <tableColumn id="4" xr3:uid="{74CDE4BC-8560-4D04-8A13-80733DEF8D69}" name="ריק במקור3" dataDxfId="317"/>
    <tableColumn id="5" xr3:uid="{882255FB-E108-4EA7-808D-F631CBCD73A9}" name="ריק במקור4" dataDxfId="316"/>
    <tableColumn id="6" xr3:uid="{52D4EFB9-7A04-4C14-A5AB-02F5991A0F8C}" name="ריק במקור5" dataDxfId="315"/>
    <tableColumn id="7" xr3:uid="{4D6CA4B9-CACE-41EF-9409-79458627F0CA}" name="ריק במקור6" dataDxfId="314"/>
    <tableColumn id="8" xr3:uid="{CC6FB660-A4FF-48DF-A121-32C8CD9A6C99}" name="ריק במקור7" dataDxfId="313"/>
    <tableColumn id="9" xr3:uid="{173831CF-09B1-463F-A4AB-84CECAC75B09}" name="ריק במקור8" dataDxfId="312"/>
    <tableColumn id="10" xr3:uid="{A61DC89E-4FB3-4DA7-810E-B507EA8008D6}" name="ריק במקור9" dataDxfId="311"/>
    <tableColumn id="11" xr3:uid="{0AE2E01E-738C-41CA-A562-CE587559E115}" name="ריק במקור10" dataDxfId="310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7AD22BE8-6110-4EDF-B678-9918C9D9B175}" name="TitleRegion1.b6.j37.1" displayName="TitleRegion1.b6.j37.1" ref="B6:J37" totalsRowShown="0" dataDxfId="8" headerRowBorderDxfId="18" tableBorderDxfId="19">
  <autoFilter ref="B6:J37" xr:uid="{F5C103C1-8080-4205-BD66-56438C85373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95BCF46A-B8DC-48C6-A7FB-5248A3E68D2D}" name="1.ו  זכויות מקרקעין" dataDxfId="17"/>
    <tableColumn id="2" xr3:uid="{AF66BA35-0553-4213-8F7F-96B9322126BB}" name="ריק במקור" dataDxfId="16"/>
    <tableColumn id="3" xr3:uid="{5F46758F-EB2F-48E2-9325-DA0A3259ECAD}" name="ריק במקור2" dataDxfId="15"/>
    <tableColumn id="4" xr3:uid="{D0C6E125-24F8-4FB1-ABB4-64594EE4AF4B}" name="ריק במקור3" dataDxfId="14"/>
    <tableColumn id="5" xr3:uid="{799F327C-4EDE-4F8B-B1B9-ADC77E17867A}" name="ריק במקור4" dataDxfId="13"/>
    <tableColumn id="6" xr3:uid="{3307DEBA-CD97-4D6F-BF67-1BA6C6DB3FDD}" name="ריק במקור5" dataDxfId="12"/>
    <tableColumn id="7" xr3:uid="{E299F360-3F87-4B4B-A867-7D8C6ED50472}" name="ריק במקור6" dataDxfId="11"/>
    <tableColumn id="8" xr3:uid="{41512379-53BA-43BC-BC13-65575EAD5173}" name="ריק במקור7" dataDxfId="10"/>
    <tableColumn id="9" xr3:uid="{1AAC15D7-0F82-4AAA-8199-E9C4E37FB373}" name="ריק במקור8" dataDxfId="9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3129CF5B-DC79-4C1D-813F-F2248F2E96DB}" name="TitleRegion1.b6.k13.1" displayName="TitleRegion1.b6.k13.1" ref="B6:K13" totalsRowShown="0" headerRowBorderDxfId="6" tableBorderDxfId="7">
  <autoFilter ref="B6:K13" xr:uid="{8C15702F-EA82-41D1-8F4F-DEA7E9E2792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1942CD5-5E4E-4528-B1B4-426FD13878C2}" name="1.ח.  השקעות אחרות"/>
    <tableColumn id="2" xr3:uid="{5C945285-D9B3-4789-82A9-9919A7580933}" name="ריק במקור"/>
    <tableColumn id="3" xr3:uid="{395A38ED-B799-4127-9900-9496EE7E43EB}" name="ריק במקור2"/>
    <tableColumn id="4" xr3:uid="{2598237F-D078-493D-AAA8-0A09657CEC2D}" name="ריק במקור3" dataDxfId="5"/>
    <tableColumn id="5" xr3:uid="{945A7F21-1870-4878-8A7F-234701FA5A63}" name="ריק במקור4"/>
    <tableColumn id="6" xr3:uid="{9019F5D5-945C-4136-BE65-58CA13ECC01C}" name="ריק במקור5"/>
    <tableColumn id="7" xr3:uid="{76C296D6-EFC2-4CB4-816E-40915C2BD81B}" name="ריק במקור6"/>
    <tableColumn id="8" xr3:uid="{43187583-A237-4A21-BFAC-B26612026BE0}" name="ריק במקור7"/>
    <tableColumn id="9" xr3:uid="{63A953FE-1B16-451C-8345-ABE0FC11BD99}" name="ריק במקור8"/>
    <tableColumn id="10" xr3:uid="{AA880A34-E0CE-4CB1-939F-37CFFDC84DA1}" name="ריק במקור9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721C2D04-7D91-4F58-A449-A35BD91870EF}" name="TitleRegion1.b6.d86.1" displayName="TitleRegion1.b6.d86.1" ref="B6:D86" totalsRowShown="0" headerRowBorderDxfId="3" tableBorderDxfId="4">
  <autoFilter ref="B6:D86" xr:uid="{49B3E545-74C3-4B96-9588-B3E3BBA84CB6}">
    <filterColumn colId="0" hiddenButton="1"/>
    <filterColumn colId="1" hiddenButton="1"/>
    <filterColumn colId="2" hiddenButton="1"/>
  </autoFilter>
  <tableColumns count="3">
    <tableColumn id="1" xr3:uid="{68E5FC79-0BAC-42D6-8553-D551943F5873}" name="1.ט  יתרות התחייבות להשקעה:" dataDxfId="2"/>
    <tableColumn id="2" xr3:uid="{8791502F-76C9-4166-A008-67F26C4A6EBA}" name="ריק במקור" dataDxfId="1"/>
    <tableColumn id="3" xr3:uid="{782A7A87-9579-4FB6-8ADC-EAC1D707CFAE}" name="ריק במקור2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36B73F7-8C11-40DC-B65A-6E550FC05FD6}" name="TitleRegion1.b6.r42.1" displayName="TitleRegion1.b6.r42.1" ref="B6:R42" totalsRowShown="0" dataDxfId="290" headerRowBorderDxfId="308" tableBorderDxfId="309">
  <autoFilter ref="B6:R42" xr:uid="{462C17FD-CC1D-4D13-B08F-C9D1FD5E404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E2DD1FF3-FCBE-47FC-9DCB-0BF50C1A482C}" name="1.ב  ניירות ערך סחירים:          " dataDxfId="307"/>
    <tableColumn id="2" xr3:uid="{117DED50-2B76-40EB-918A-F19442387018}" name="ריק במקור" dataDxfId="306"/>
    <tableColumn id="3" xr3:uid="{826D4C0A-F763-43E2-B8EB-4E44277FC35C}" name="ריק במקור2" dataDxfId="305"/>
    <tableColumn id="4" xr3:uid="{DF4254D3-A531-42BF-96F9-A7D6CE556CF5}" name="ריק במקור3" dataDxfId="304"/>
    <tableColumn id="5" xr3:uid="{208BDDC2-B1E8-4838-B18F-DA105527BDB2}" name="ריק במקור4" dataDxfId="303"/>
    <tableColumn id="6" xr3:uid="{539762F7-D18C-44C2-8C6E-C5B7F040FE97}" name="ריק במקור5" dataDxfId="302"/>
    <tableColumn id="7" xr3:uid="{8621A880-5274-4952-B587-6ACB46479281}" name="ריק במקור6" dataDxfId="301"/>
    <tableColumn id="8" xr3:uid="{41917E6A-7890-4C61-B0EB-5D494A7B81E1}" name="ריק במקור7" dataDxfId="300"/>
    <tableColumn id="9" xr3:uid="{FD1EF993-E575-4C3E-B1FE-908E6F540261}" name="ריק במקור8" dataDxfId="299"/>
    <tableColumn id="10" xr3:uid="{DEC1363D-2006-4BD4-B9F3-D2B942C22125}" name="ריק במקור9" dataDxfId="298"/>
    <tableColumn id="11" xr3:uid="{284258BF-5313-4469-91D5-898DB5C64EA1}" name="ריק במקור10" dataDxfId="297"/>
    <tableColumn id="12" xr3:uid="{56E3E99B-D968-4A7C-932C-F0A2E0281906}" name="ריק במקור11" dataDxfId="296"/>
    <tableColumn id="13" xr3:uid="{CC70F999-D20F-4268-8E35-25193E949C99}" name="ריק במקור12" dataDxfId="295"/>
    <tableColumn id="14" xr3:uid="{BE5992BD-9427-41B4-9278-99C16AB73E3A}" name="ריק במקור13" dataDxfId="294"/>
    <tableColumn id="15" xr3:uid="{F69471CE-B003-4A08-B520-46654374E385}" name="ריק במקור14" dataDxfId="293"/>
    <tableColumn id="16" xr3:uid="{2F1D8ABC-4A55-4600-B5F3-7B9BAE2001A5}" name="ריק במקור15" dataDxfId="292"/>
    <tableColumn id="17" xr3:uid="{0A8623D5-8FB4-468F-82B4-5DC03CEB5F92}" name="ריק במקור16" dataDxfId="291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410CE11-050A-40D8-AF7B-43E7A5EF30EB}" name="TitleRegion1.b6.t19.1" displayName="TitleRegion1.b6.t19.1" ref="B6:T19" totalsRowShown="0" headerRowBorderDxfId="288" tableBorderDxfId="289">
  <autoFilter ref="B6:T19" xr:uid="{7367EA38-BF01-4EA6-A3D4-2130FFFCEAD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A029C95F-F739-4B8C-AE0F-309666EFC6DC}" name="1.ב  ניירות ערך סחירים:      " dataDxfId="287"/>
    <tableColumn id="2" xr3:uid="{6482B99D-E01E-4E03-86B2-B1AF22D99DB9}" name="ריק במקור" dataDxfId="286"/>
    <tableColumn id="3" xr3:uid="{D3800D2A-5605-449B-8564-897F54A153EB}" name="ריק במקור2" dataDxfId="285"/>
    <tableColumn id="4" xr3:uid="{30A17E94-F428-4B27-B102-206DCDCE4796}" name="ריק במקור3" dataDxfId="284"/>
    <tableColumn id="5" xr3:uid="{271A8152-3BEA-4AF4-86AA-D2CB9AA9360E}" name="ריק במקור4" dataDxfId="283"/>
    <tableColumn id="6" xr3:uid="{FF50FF7E-C163-4373-BD64-CAF0C60D8009}" name="ריק במקור5" dataDxfId="282"/>
    <tableColumn id="7" xr3:uid="{3F404B76-95C8-4B8C-BC81-B8129255CE26}" name="ריק במקור6" dataDxfId="281"/>
    <tableColumn id="8" xr3:uid="{59443071-FAD1-4F1E-ACA7-B9556EF9A0E5}" name="ריק במקור7" dataDxfId="280"/>
    <tableColumn id="9" xr3:uid="{C8637AAB-3F3B-4631-AE1E-C5CFD6DFCD34}" name="ריק במקור8" dataDxfId="279"/>
    <tableColumn id="10" xr3:uid="{9D14EA80-F650-4139-85E9-5EB16AB424CA}" name="ריק במקור9" dataDxfId="278"/>
    <tableColumn id="11" xr3:uid="{11198A8A-5CF8-4D95-B38B-802D06187857}" name="ריק במקור10" dataDxfId="277"/>
    <tableColumn id="12" xr3:uid="{7583DB6F-D0C1-4E42-A45C-E620A051210C}" name="ריק במקור11" dataDxfId="276"/>
    <tableColumn id="13" xr3:uid="{BBBF30D4-20DA-4253-98C4-FF24CBC75D00}" name="ריק במקור12" dataDxfId="275"/>
    <tableColumn id="14" xr3:uid="{49CB532C-BC03-4E45-86BC-E8F64504EC20}" name="ריק במקור13" dataDxfId="274"/>
    <tableColumn id="15" xr3:uid="{6E357A14-BE6B-4AB0-A8B5-538F285E35A5}" name="ריק במקור14" dataDxfId="273"/>
    <tableColumn id="16" xr3:uid="{AEFF6346-18B3-49CE-B244-5FC82CD86CA1}" name="ריק במקור15" dataDxfId="272"/>
    <tableColumn id="17" xr3:uid="{89F468B6-9F9E-419C-BC66-FC26AB2B1219}" name="ריק במקור16" dataDxfId="271"/>
    <tableColumn id="18" xr3:uid="{3C2B47F8-D257-4EA6-8E43-6C0E2B204EED}" name="ריק במקור17" dataDxfId="270"/>
    <tableColumn id="19" xr3:uid="{AB04D4A3-15BB-4EDA-8E6B-7F5D91AB51DB}" name="ריק במקור18" dataDxfId="269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B0D58BC-2D78-4EE4-9CE4-7D8C445F1BD3}" name="TitleRegion1.b6.u486.1" displayName="TitleRegion1.b6.u486.1" ref="B6:U486" totalsRowShown="0" dataDxfId="246" headerRowBorderDxfId="267" tableBorderDxfId="268">
  <autoFilter ref="B6:U486" xr:uid="{0FEA2238-9E19-4B57-ABBA-D49CDCF42C9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6561AE5F-44A7-4E04-8805-547F8E47CA71}" name="1.ב  ניירות ערך סחירים:      " dataDxfId="266"/>
    <tableColumn id="2" xr3:uid="{8BA8C21E-1EFA-45F8-BEB4-FEDF7B42E026}" name="ריק במקור" dataDxfId="265"/>
    <tableColumn id="3" xr3:uid="{102DAAFF-D1FB-4354-BAF7-608AA0E9F4CC}" name="ריק במקור2" dataDxfId="264"/>
    <tableColumn id="4" xr3:uid="{84875A99-113B-43A8-87B5-5115CEEDD4B4}" name="ריק במקור3" dataDxfId="263"/>
    <tableColumn id="5" xr3:uid="{BD2AE994-5272-448D-9D30-283EDC0C733A}" name="ריק במקור4" dataDxfId="262"/>
    <tableColumn id="6" xr3:uid="{2714CFC5-A414-4F50-B75E-06E267AF6108}" name="ריק במקור5" dataDxfId="261"/>
    <tableColumn id="7" xr3:uid="{B7FCB162-C442-4163-8BF0-AA6C2B856448}" name="ריק במקור6" dataDxfId="260"/>
    <tableColumn id="8" xr3:uid="{875AB986-924B-4F46-B760-E82BBE839E8C}" name="ריק במקור7" dataDxfId="259"/>
    <tableColumn id="9" xr3:uid="{6C40F3B0-89D8-4A3A-99CF-700BC4397BD3}" name="ריק במקור8" dataDxfId="258"/>
    <tableColumn id="10" xr3:uid="{2F87D2C4-E129-4E0A-BE58-2D5C43218B75}" name="ריק במקור9" dataDxfId="257"/>
    <tableColumn id="11" xr3:uid="{685D1A81-B679-495A-8807-3C392D38AE0F}" name="ריק במקור10" dataDxfId="256"/>
    <tableColumn id="12" xr3:uid="{695F754A-8D70-4205-B287-3B24A245878D}" name="ריק במקור11" dataDxfId="255"/>
    <tableColumn id="13" xr3:uid="{2ED789A1-904A-432F-9246-CE20BC602B2C}" name="ריק במקור12" dataDxfId="254"/>
    <tableColumn id="14" xr3:uid="{D9CEF4B3-B674-428C-A27F-6E587989464F}" name="ריק במקור13" dataDxfId="253"/>
    <tableColumn id="15" xr3:uid="{08A71DBE-6D80-4F42-AEC6-86183E29F2F9}" name="ריק במקור14" dataDxfId="252"/>
    <tableColumn id="16" xr3:uid="{3A6BF0B1-778E-4AFB-BF0D-818DA272CE77}" name="ריק במקור15" dataDxfId="251"/>
    <tableColumn id="17" xr3:uid="{F52F2141-2B30-4B22-A495-0A9A1A7612FC}" name="ריק במקור16" dataDxfId="250"/>
    <tableColumn id="18" xr3:uid="{4038600B-6EC2-416D-B224-646121B44106}" name="ריק במקור17" dataDxfId="249"/>
    <tableColumn id="19" xr3:uid="{FF550B94-1A06-4C3B-A3CE-9E9C5AFDBD4E}" name="ריק במקור18" dataDxfId="248">
      <calculatedColumnFormula>+R7/$R$11</calculatedColumnFormula>
    </tableColumn>
    <tableColumn id="20" xr3:uid="{DA3F938A-F853-4975-92C4-81E549FDD47A}" name="ריק במקור19" dataDxfId="247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6851F13-F1F3-4789-99DB-B36EC5B7D3E7}" name="TitleRegion1.b6.o193.1" displayName="TitleRegion1.b6.o193.1" ref="B6:O193" totalsRowShown="0" dataDxfId="229" headerRowBorderDxfId="244" tableBorderDxfId="245">
  <autoFilter ref="B6:O193" xr:uid="{D321E1E6-4CBB-4123-80D5-B7642077A11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480FFE45-E0E3-4E22-99BC-26F25BEA00C2}" name="1.ב  ניירות ערך סחירים:  " dataDxfId="243"/>
    <tableColumn id="2" xr3:uid="{8E179429-6841-4E33-9291-88DB17C4EBFA}" name="ריק במקור" dataDxfId="242"/>
    <tableColumn id="3" xr3:uid="{EA70E21A-699C-4D2C-AAA9-67447993DB28}" name="ריק במקור2" dataDxfId="241"/>
    <tableColumn id="4" xr3:uid="{8F13A9A0-089B-42BA-B783-1995B21E9828}" name="ריק במקור3" dataDxfId="240"/>
    <tableColumn id="5" xr3:uid="{81027A39-0D02-42BA-9849-7EC79B9153A5}" name="ריק במקור4" dataDxfId="239"/>
    <tableColumn id="6" xr3:uid="{CD75448A-A7DA-48D0-9817-BA18FEF56E22}" name="ריק במקור5" dataDxfId="238"/>
    <tableColumn id="7" xr3:uid="{A975C046-AA27-4B57-AF73-DD59F7C39C56}" name="ריק במקור6" dataDxfId="237"/>
    <tableColumn id="8" xr3:uid="{083CB4D1-2520-4A2C-B058-04C3BD1D0F7F}" name="ריק במקור7" dataDxfId="236"/>
    <tableColumn id="9" xr3:uid="{5C59DC56-A213-403C-8683-B099A65BC25F}" name="ריק במקור8" dataDxfId="235"/>
    <tableColumn id="10" xr3:uid="{D4E0FE61-E142-4C19-95EC-5CA715A246F8}" name="ריק במקור9" dataDxfId="234"/>
    <tableColumn id="11" xr3:uid="{668B33BC-A91D-45A4-982E-F7179CBA9095}" name="ריק במקור10" dataDxfId="233"/>
    <tableColumn id="12" xr3:uid="{4099A429-B3CA-418C-BC45-00C0DD0A45B5}" name="ריק במקור11" dataDxfId="232"/>
    <tableColumn id="13" xr3:uid="{4E801FBB-50D3-4446-9C5D-954215EF2CC5}" name="ריק במקור12" dataDxfId="231"/>
    <tableColumn id="14" xr3:uid="{3512E9BE-812F-4896-AF74-6DBCE50DB1D9}" name="ריק במקור13" dataDxfId="230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592FD57-86A9-4CDA-A502-43C4D433575D}" name="TitleRegion1.b6.o23.1" displayName="TitleRegion1.b6.o23.1" ref="B6:O23" totalsRowShown="0" headerRowBorderDxfId="227" tableBorderDxfId="228">
  <autoFilter ref="B6:O23" xr:uid="{3EB12881-2429-4D06-95A7-DC7AF61B1CE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53C597A2-235B-4B56-8296-100E8019A04C}" name="1.ב  ניירות ערך סחירים:" dataDxfId="226"/>
    <tableColumn id="2" xr3:uid="{EB1563F2-84B7-48F4-8680-B30F233AF835}" name="ריק במקור" dataDxfId="225"/>
    <tableColumn id="3" xr3:uid="{05B35AE3-38F8-4F60-B71B-E0F70D72D89D}" name="ריק במקור2" dataDxfId="224"/>
    <tableColumn id="4" xr3:uid="{0E7C9FF0-4F7B-422B-80D3-83F03824B88B}" name="ריק במקור3" dataDxfId="223"/>
    <tableColumn id="5" xr3:uid="{F210AA78-0591-4919-B1BD-139A5291EF15}" name="ריק במקור4" dataDxfId="222"/>
    <tableColumn id="6" xr3:uid="{364C3C9B-1A77-4AAA-BAB7-B14F478F8762}" name="ריק במקור5" dataDxfId="221"/>
    <tableColumn id="7" xr3:uid="{ED4B8372-7CE9-4574-BDDB-F27D76477029}" name="ריק במקור6" dataDxfId="220"/>
    <tableColumn id="8" xr3:uid="{26684AA9-8298-4005-BD42-F9B519C5DD0D}" name="ריק במקור7" dataDxfId="219"/>
    <tableColumn id="9" xr3:uid="{294084F9-B68E-4421-8145-7E05958CC0A7}" name="ריק במקור8" dataDxfId="218"/>
    <tableColumn id="10" xr3:uid="{B3D94B9D-6D1B-40B8-A87D-CE3340054EB2}" name="ריק במקור9" dataDxfId="217"/>
    <tableColumn id="11" xr3:uid="{43F4AC6A-76B4-4043-8ED4-CDAE0E142F63}" name="ריק במקור10" dataDxfId="216"/>
    <tableColumn id="12" xr3:uid="{0CBB8E46-EB92-449E-861A-66D75ED3D871}" name="ריק במקור11" dataDxfId="215"/>
    <tableColumn id="13" xr3:uid="{61AD98DA-D372-4437-A897-8F13C00B45D1}" name="ריק במקור12" dataDxfId="214"/>
    <tableColumn id="14" xr3:uid="{6B469C70-9599-4AA7-B6CE-E9497C4897CA}" name="ריק במקור13" dataDxfId="213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F372334-30B6-4DC0-8189-64ECD0837E2E}" name="TitleRegion1.b6.l27.1" displayName="TitleRegion1.b6.l27.1" ref="B6:L27" totalsRowShown="0" dataDxfId="199" headerRowBorderDxfId="211" tableBorderDxfId="212">
  <autoFilter ref="B6:L27" xr:uid="{EC348631-A935-453F-AF50-E685A89BC53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7AAFCECE-C393-445B-A87A-5FDA7834F6A6}" name="1.ב  ניירות ערך סחירים:" dataDxfId="210"/>
    <tableColumn id="2" xr3:uid="{FE6B123B-189F-4924-9745-3C0A8C4B1BE6}" name="ריק במקור" dataDxfId="209"/>
    <tableColumn id="3" xr3:uid="{900C96DF-454D-4CB8-8038-97609828A9CA}" name="ריק במקור2" dataDxfId="208"/>
    <tableColumn id="4" xr3:uid="{097E3231-ABC0-4988-9923-C0A6FBB510A8}" name="ריק במקור3" dataDxfId="207"/>
    <tableColumn id="5" xr3:uid="{31BCBF10-D635-468E-9EA0-87EE5360F834}" name="ריק במקור4" dataDxfId="206"/>
    <tableColumn id="6" xr3:uid="{75D30C92-7081-481A-8772-42423EC998FB}" name="ריק במקור5" dataDxfId="205"/>
    <tableColumn id="7" xr3:uid="{929766E0-8F5A-425C-B144-1791FF6C221D}" name="ריק במקור6" dataDxfId="204"/>
    <tableColumn id="8" xr3:uid="{E0D8D160-C341-492E-95BD-A612B52330C9}" name="ריק במקור7" dataDxfId="203"/>
    <tableColumn id="9" xr3:uid="{C7809B05-671D-4B5B-B60E-CC2317906832}" name="ריק במקור8" dataDxfId="202"/>
    <tableColumn id="10" xr3:uid="{76AD73B3-8440-4EAA-A8A9-90856C1D3CAA}" name="ריק במקור9" dataDxfId="201"/>
    <tableColumn id="11" xr3:uid="{35B9A571-89F2-4B87-AD17-A56EDEB364C4}" name="ריק במקור10" dataDxfId="200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EA6D43A-9240-48CD-8004-C782A3A44D1F}" name="TitleRegion1.b6.k24.1" displayName="TitleRegion1.b6.k24.1" ref="B6:K24" totalsRowShown="0" dataDxfId="186" headerRowBorderDxfId="197" tableBorderDxfId="198">
  <autoFilter ref="B6:K24" xr:uid="{51DA4FF3-4CE0-4FF1-BCA4-70DA45970EA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9BAD8041-DEA9-4486-A51A-539A3682DCB1}" name="1.ב  ניירות ערך סחירים:" dataDxfId="196"/>
    <tableColumn id="2" xr3:uid="{1BBA35F3-477F-45B6-B0AB-3D6220EA9730}" name="ריק במקור" dataDxfId="195"/>
    <tableColumn id="3" xr3:uid="{A9B5F0C5-AE88-49F8-9AE5-0F8C2E7DA364}" name="ריק במקור2" dataDxfId="194"/>
    <tableColumn id="4" xr3:uid="{E5D7270D-BC7A-4237-98B5-4E4051F6B82C}" name="ריק במקור3" dataDxfId="193"/>
    <tableColumn id="5" xr3:uid="{832DF4AA-12FD-496F-89FE-E88CA58AB28C}" name="ריק במקור4" dataDxfId="192"/>
    <tableColumn id="6" xr3:uid="{1BBFA43B-D869-4E52-B437-C8391A46A11B}" name="ריק במקור5" dataDxfId="191"/>
    <tableColumn id="7" xr3:uid="{295CC8BB-0228-4C98-AB7F-8D6BC843338B}" name="ריק במקור6" dataDxfId="190"/>
    <tableColumn id="8" xr3:uid="{0C8DD9AE-506B-4450-A99D-490C2EC6BE69}" name="ריק במקור7" dataDxfId="189"/>
    <tableColumn id="9" xr3:uid="{AB320FB3-37A5-4840-8A33-E1F7094EBC64}" name="ריק במקור8" dataDxfId="188"/>
    <tableColumn id="10" xr3:uid="{08BEB483-1FBC-4DA6-ACFB-7DEB1DBB7E23}" name="ריק במקור9" dataDxfId="187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topLeftCell="B1" workbookViewId="0">
      <selection activeCell="E1" sqref="E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35.28515625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12532</v>
      </c>
    </row>
    <row r="5" spans="1:4" ht="12.75" customHeight="1" x14ac:dyDescent="0.2"/>
    <row r="6" spans="1:4" ht="21" customHeight="1" x14ac:dyDescent="0.2">
      <c r="A6" s="46" t="s">
        <v>7</v>
      </c>
      <c r="B6" s="47"/>
      <c r="C6" s="47"/>
      <c r="D6" s="47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6" t="s">
        <v>2583</v>
      </c>
      <c r="C8" s="4" t="s">
        <v>11</v>
      </c>
      <c r="D8" s="4" t="s">
        <v>12</v>
      </c>
    </row>
    <row r="9" spans="1:4" x14ac:dyDescent="0.2">
      <c r="B9" s="57" t="s">
        <v>2583</v>
      </c>
      <c r="C9" s="6" t="s">
        <v>13</v>
      </c>
      <c r="D9" s="6" t="s">
        <v>14</v>
      </c>
    </row>
    <row r="10" spans="1:4" x14ac:dyDescent="0.2">
      <c r="B10" s="7" t="s">
        <v>15</v>
      </c>
      <c r="C10" s="56" t="s">
        <v>2583</v>
      </c>
      <c r="D10" s="56" t="s">
        <v>2583</v>
      </c>
    </row>
    <row r="11" spans="1:4" x14ac:dyDescent="0.2">
      <c r="B11" s="8" t="s">
        <v>16</v>
      </c>
      <c r="C11" s="10">
        <v>815227.07739999995</v>
      </c>
      <c r="D11" s="11">
        <v>0.17030384558600001</v>
      </c>
    </row>
    <row r="12" spans="1:4" x14ac:dyDescent="0.2">
      <c r="B12" s="8" t="s">
        <v>17</v>
      </c>
      <c r="C12" s="58" t="s">
        <v>2583</v>
      </c>
      <c r="D12" s="58" t="s">
        <v>2583</v>
      </c>
    </row>
    <row r="13" spans="1:4" x14ac:dyDescent="0.2">
      <c r="B13" s="7" t="s">
        <v>18</v>
      </c>
      <c r="C13" s="12">
        <v>1077690.3682800001</v>
      </c>
      <c r="D13" s="13">
        <v>0.225133363645</v>
      </c>
    </row>
    <row r="14" spans="1:4" x14ac:dyDescent="0.2">
      <c r="B14" s="7" t="s">
        <v>19</v>
      </c>
      <c r="C14" s="12">
        <v>761.22911999999997</v>
      </c>
      <c r="D14" s="13">
        <v>1.5902347900000001E-4</v>
      </c>
    </row>
    <row r="15" spans="1:4" x14ac:dyDescent="0.2">
      <c r="B15" s="7" t="s">
        <v>20</v>
      </c>
      <c r="C15" s="12">
        <f>+'אג"ח קונצרני'!R11</f>
        <v>803862.31046000007</v>
      </c>
      <c r="D15" s="13">
        <f>+C15/C42</f>
        <v>0.16792970521825532</v>
      </c>
    </row>
    <row r="16" spans="1:4" x14ac:dyDescent="0.2">
      <c r="B16" s="7" t="s">
        <v>21</v>
      </c>
      <c r="C16" s="12">
        <v>898188.89208000002</v>
      </c>
      <c r="D16" s="13">
        <v>0.18763486471999999</v>
      </c>
    </row>
    <row r="17" spans="2:4" x14ac:dyDescent="0.2">
      <c r="B17" s="7" t="s">
        <v>22</v>
      </c>
      <c r="C17" s="14" t="s">
        <v>23</v>
      </c>
      <c r="D17" s="14" t="s">
        <v>24</v>
      </c>
    </row>
    <row r="18" spans="2:4" x14ac:dyDescent="0.2">
      <c r="B18" s="7" t="s">
        <v>25</v>
      </c>
      <c r="C18" s="12">
        <v>13390.058499999999</v>
      </c>
      <c r="D18" s="13">
        <v>2.7972310019999998E-3</v>
      </c>
    </row>
    <row r="19" spans="2:4" x14ac:dyDescent="0.2">
      <c r="B19" s="7" t="s">
        <v>26</v>
      </c>
      <c r="C19" s="12">
        <v>994.08358999999996</v>
      </c>
      <c r="D19" s="13">
        <v>2.0766760900000001E-4</v>
      </c>
    </row>
    <row r="20" spans="2:4" x14ac:dyDescent="0.2">
      <c r="B20" s="7" t="s">
        <v>27</v>
      </c>
      <c r="C20" s="14" t="s">
        <v>23</v>
      </c>
      <c r="D20" s="14" t="s">
        <v>24</v>
      </c>
    </row>
    <row r="21" spans="2:4" x14ac:dyDescent="0.2">
      <c r="B21" s="7" t="s">
        <v>28</v>
      </c>
      <c r="C21" s="12">
        <v>51825.29191</v>
      </c>
      <c r="D21" s="13">
        <v>1.0826488416999999E-2</v>
      </c>
    </row>
    <row r="22" spans="2:4" x14ac:dyDescent="0.2">
      <c r="B22" s="7" t="s">
        <v>29</v>
      </c>
      <c r="C22" s="12">
        <f>+'מוצרים מובנים'!N11</f>
        <v>4596.8180899999998</v>
      </c>
      <c r="D22" s="13">
        <f>+C22/C42</f>
        <v>9.6029170263488175E-4</v>
      </c>
    </row>
    <row r="23" spans="2:4" x14ac:dyDescent="0.2">
      <c r="B23" s="8" t="s">
        <v>30</v>
      </c>
      <c r="C23" s="58" t="s">
        <v>2583</v>
      </c>
      <c r="D23" s="58" t="s">
        <v>2583</v>
      </c>
    </row>
    <row r="24" spans="2:4" x14ac:dyDescent="0.2">
      <c r="B24" s="7" t="s">
        <v>18</v>
      </c>
      <c r="C24" s="14" t="s">
        <v>23</v>
      </c>
      <c r="D24" s="14" t="s">
        <v>24</v>
      </c>
    </row>
    <row r="25" spans="2:4" x14ac:dyDescent="0.2">
      <c r="B25" s="7" t="s">
        <v>19</v>
      </c>
      <c r="C25" s="12">
        <v>13439.1</v>
      </c>
      <c r="D25" s="13">
        <v>2.8074759469999999E-3</v>
      </c>
    </row>
    <row r="26" spans="2:4" x14ac:dyDescent="0.2">
      <c r="B26" s="7" t="s">
        <v>20</v>
      </c>
      <c r="C26" s="12">
        <v>37388.533159999999</v>
      </c>
      <c r="D26" s="13">
        <v>7.8105979969999998E-3</v>
      </c>
    </row>
    <row r="27" spans="2:4" x14ac:dyDescent="0.2">
      <c r="B27" s="7" t="s">
        <v>21</v>
      </c>
      <c r="C27" s="12">
        <v>175460.79113999999</v>
      </c>
      <c r="D27" s="13">
        <v>3.6654385396000001E-2</v>
      </c>
    </row>
    <row r="28" spans="2:4" x14ac:dyDescent="0.2">
      <c r="B28" s="7" t="s">
        <v>31</v>
      </c>
      <c r="C28" s="12">
        <v>443631.86284000002</v>
      </c>
      <c r="D28" s="13">
        <v>9.2676279235999998E-2</v>
      </c>
    </row>
    <row r="29" spans="2:4" x14ac:dyDescent="0.2">
      <c r="B29" s="7" t="s">
        <v>32</v>
      </c>
      <c r="C29" s="12">
        <v>9504.8107</v>
      </c>
      <c r="D29" s="13">
        <v>1.9855888719999999E-3</v>
      </c>
    </row>
    <row r="30" spans="2:4" x14ac:dyDescent="0.2">
      <c r="B30" s="7" t="s">
        <v>33</v>
      </c>
      <c r="C30" s="14" t="s">
        <v>23</v>
      </c>
      <c r="D30" s="14" t="s">
        <v>24</v>
      </c>
    </row>
    <row r="31" spans="2:4" x14ac:dyDescent="0.2">
      <c r="B31" s="7" t="s">
        <v>34</v>
      </c>
      <c r="C31" s="12">
        <v>-1505.6719000000001</v>
      </c>
      <c r="D31" s="13">
        <v>-3.1454023199999997E-4</v>
      </c>
    </row>
    <row r="32" spans="2:4" x14ac:dyDescent="0.2">
      <c r="B32" s="7" t="s">
        <v>35</v>
      </c>
      <c r="C32" s="12">
        <v>1589.86643</v>
      </c>
      <c r="D32" s="13">
        <v>3.3212877000000002E-4</v>
      </c>
    </row>
    <row r="33" spans="1:4" x14ac:dyDescent="0.2">
      <c r="B33" s="8" t="s">
        <v>36</v>
      </c>
      <c r="C33" s="10">
        <v>239670.10302000001</v>
      </c>
      <c r="D33" s="11">
        <v>5.0067939776999998E-2</v>
      </c>
    </row>
    <row r="34" spans="1:4" x14ac:dyDescent="0.2">
      <c r="B34" s="8" t="s">
        <v>37</v>
      </c>
      <c r="C34" s="10">
        <v>101938.501</v>
      </c>
      <c r="D34" s="11">
        <v>2.1295316623E-2</v>
      </c>
    </row>
    <row r="35" spans="1:4" x14ac:dyDescent="0.2">
      <c r="B35" s="8" t="s">
        <v>38</v>
      </c>
      <c r="C35" s="10">
        <v>99243.55962</v>
      </c>
      <c r="D35" s="11">
        <v>2.0732333751999999E-2</v>
      </c>
    </row>
    <row r="36" spans="1:4" x14ac:dyDescent="0.2">
      <c r="B36" s="8" t="s">
        <v>39</v>
      </c>
      <c r="C36" s="15" t="s">
        <v>23</v>
      </c>
      <c r="D36" s="15" t="s">
        <v>24</v>
      </c>
    </row>
    <row r="37" spans="1:4" x14ac:dyDescent="0.2">
      <c r="B37" s="8" t="s">
        <v>40</v>
      </c>
      <c r="C37" s="10">
        <v>5.9709999999999999E-2</v>
      </c>
      <c r="D37" s="11">
        <v>1.2473632073687001E-8</v>
      </c>
    </row>
    <row r="38" spans="1:4" x14ac:dyDescent="0.2">
      <c r="B38" s="7" t="s">
        <v>41</v>
      </c>
      <c r="C38" s="56" t="s">
        <v>2583</v>
      </c>
      <c r="D38" s="56" t="s">
        <v>2583</v>
      </c>
    </row>
    <row r="39" spans="1:4" x14ac:dyDescent="0.2">
      <c r="B39" s="8" t="s">
        <v>42</v>
      </c>
      <c r="C39" s="15" t="s">
        <v>23</v>
      </c>
      <c r="D39" s="15" t="s">
        <v>24</v>
      </c>
    </row>
    <row r="40" spans="1:4" x14ac:dyDescent="0.2">
      <c r="B40" s="8" t="s">
        <v>43</v>
      </c>
      <c r="C40" s="15" t="s">
        <v>23</v>
      </c>
      <c r="D40" s="15" t="s">
        <v>24</v>
      </c>
    </row>
    <row r="41" spans="1:4" x14ac:dyDescent="0.2">
      <c r="B41" s="8" t="s">
        <v>44</v>
      </c>
      <c r="C41" s="15" t="s">
        <v>23</v>
      </c>
      <c r="D41" s="15" t="s">
        <v>24</v>
      </c>
    </row>
    <row r="42" spans="1:4" x14ac:dyDescent="0.2">
      <c r="B42" s="7" t="s">
        <v>45</v>
      </c>
      <c r="C42" s="10">
        <v>4786897.6451500002</v>
      </c>
      <c r="D42" s="11">
        <v>1</v>
      </c>
    </row>
    <row r="43" spans="1:4" x14ac:dyDescent="0.2">
      <c r="B43" s="7" t="s">
        <v>46</v>
      </c>
      <c r="C43" s="10">
        <v>307185.60564000002</v>
      </c>
      <c r="D43" s="58" t="s">
        <v>2583</v>
      </c>
    </row>
    <row r="44" spans="1:4" ht="12.75" customHeight="1" x14ac:dyDescent="0.2">
      <c r="B44" s="59" t="s">
        <v>2583</v>
      </c>
      <c r="C44" s="59" t="s">
        <v>2583</v>
      </c>
      <c r="D44" s="59" t="s">
        <v>2583</v>
      </c>
    </row>
    <row r="45" spans="1:4" x14ac:dyDescent="0.2">
      <c r="A45" s="47"/>
      <c r="B45" s="59" t="s">
        <v>2583</v>
      </c>
      <c r="C45" s="16" t="s">
        <v>47</v>
      </c>
      <c r="D45" s="16" t="s">
        <v>48</v>
      </c>
    </row>
    <row r="46" spans="1:4" x14ac:dyDescent="0.2">
      <c r="A46" s="47"/>
      <c r="B46" s="59" t="s">
        <v>2583</v>
      </c>
      <c r="C46" s="6" t="s">
        <v>13</v>
      </c>
      <c r="D46" s="6" t="s">
        <v>14</v>
      </c>
    </row>
    <row r="47" spans="1:4" x14ac:dyDescent="0.2">
      <c r="A47" s="47"/>
      <c r="B47" s="59" t="s">
        <v>2583</v>
      </c>
      <c r="C47" s="14" t="s">
        <v>49</v>
      </c>
      <c r="D47" s="17">
        <v>1</v>
      </c>
    </row>
    <row r="48" spans="1:4" x14ac:dyDescent="0.2">
      <c r="A48" s="47"/>
      <c r="B48" s="59" t="s">
        <v>2583</v>
      </c>
      <c r="C48" s="14" t="s">
        <v>50</v>
      </c>
      <c r="D48" s="17">
        <v>3.6269999999999998</v>
      </c>
    </row>
    <row r="49" spans="1:4" x14ac:dyDescent="0.2">
      <c r="A49" s="47"/>
      <c r="B49" s="59" t="s">
        <v>2583</v>
      </c>
      <c r="C49" s="14" t="s">
        <v>51</v>
      </c>
      <c r="D49" s="17">
        <v>4.0115999999999996</v>
      </c>
    </row>
    <row r="50" spans="1:4" x14ac:dyDescent="0.2">
      <c r="A50" s="47"/>
      <c r="B50" s="59" t="s">
        <v>2583</v>
      </c>
      <c r="C50" s="14" t="s">
        <v>52</v>
      </c>
      <c r="D50" s="17">
        <v>4.6208999999999998</v>
      </c>
    </row>
    <row r="51" spans="1:4" x14ac:dyDescent="0.2">
      <c r="A51" s="47"/>
      <c r="B51" s="59" t="s">
        <v>2583</v>
      </c>
      <c r="C51" s="14" t="s">
        <v>53</v>
      </c>
      <c r="D51" s="17">
        <v>2.7391000000000001</v>
      </c>
    </row>
    <row r="52" spans="1:4" x14ac:dyDescent="0.2">
      <c r="A52" s="47"/>
      <c r="B52" s="59" t="s">
        <v>2583</v>
      </c>
      <c r="C52" s="14" t="s">
        <v>54</v>
      </c>
      <c r="D52" s="17">
        <v>2.4752999999999998</v>
      </c>
    </row>
    <row r="53" spans="1:4" x14ac:dyDescent="0.2">
      <c r="A53" s="47"/>
      <c r="B53" s="59" t="s">
        <v>2583</v>
      </c>
      <c r="C53" s="14" t="s">
        <v>55</v>
      </c>
      <c r="D53" s="17">
        <v>0.46400000000000002</v>
      </c>
    </row>
    <row r="54" spans="1:4" x14ac:dyDescent="0.2">
      <c r="A54" s="47"/>
      <c r="B54" s="59" t="s">
        <v>2583</v>
      </c>
      <c r="C54" s="14" t="s">
        <v>56</v>
      </c>
      <c r="D54" s="17">
        <v>2.2963</v>
      </c>
    </row>
    <row r="55" spans="1:4" x14ac:dyDescent="0.2">
      <c r="A55" s="47"/>
      <c r="B55" s="59" t="s">
        <v>2583</v>
      </c>
      <c r="C55" s="14" t="s">
        <v>57</v>
      </c>
      <c r="D55" s="17">
        <v>0.53820000000000001</v>
      </c>
    </row>
    <row r="56" spans="1:4" x14ac:dyDescent="0.2">
      <c r="A56" s="47"/>
      <c r="B56" s="59" t="s">
        <v>2583</v>
      </c>
      <c r="C56" s="14" t="s">
        <v>58</v>
      </c>
      <c r="D56" s="17">
        <v>0.36270000000000002</v>
      </c>
    </row>
    <row r="57" spans="1:4" x14ac:dyDescent="0.2">
      <c r="A57" s="47"/>
      <c r="B57" s="59" t="s">
        <v>2583</v>
      </c>
      <c r="C57" s="14" t="s">
        <v>59</v>
      </c>
      <c r="D57" s="17">
        <v>2.5637E-2</v>
      </c>
    </row>
    <row r="58" spans="1:4" x14ac:dyDescent="0.2">
      <c r="A58" s="47"/>
      <c r="B58" s="59" t="s">
        <v>2583</v>
      </c>
      <c r="C58" s="14" t="s">
        <v>60</v>
      </c>
      <c r="D58" s="17">
        <v>0.2142</v>
      </c>
    </row>
    <row r="59" spans="1:4" x14ac:dyDescent="0.2">
      <c r="A59" s="47"/>
      <c r="B59" s="59" t="s">
        <v>2583</v>
      </c>
      <c r="C59" s="14" t="s">
        <v>61</v>
      </c>
      <c r="D59" s="17">
        <v>4.3135000000000003</v>
      </c>
    </row>
    <row r="60" spans="1:4" x14ac:dyDescent="0.2">
      <c r="A60" s="47"/>
      <c r="B60" s="59" t="s">
        <v>2583</v>
      </c>
      <c r="C60" s="14" t="s">
        <v>62</v>
      </c>
      <c r="D60" s="17">
        <v>0.74809999999999999</v>
      </c>
    </row>
    <row r="61" spans="1:4" x14ac:dyDescent="0.2">
      <c r="A61" s="47"/>
      <c r="B61" s="59" t="s">
        <v>2583</v>
      </c>
      <c r="C61" s="14" t="s">
        <v>63</v>
      </c>
      <c r="D61" s="17">
        <v>0.19539999999999999</v>
      </c>
    </row>
    <row r="62" spans="1:4" x14ac:dyDescent="0.2">
      <c r="A62" s="47"/>
      <c r="B62" s="59" t="s">
        <v>2583</v>
      </c>
      <c r="C62" s="14" t="s">
        <v>64</v>
      </c>
      <c r="D62" s="17">
        <v>2.7505999999999999</v>
      </c>
    </row>
    <row r="63" spans="1:4" x14ac:dyDescent="0.2">
      <c r="A63" s="47"/>
      <c r="B63" s="59" t="s">
        <v>2583</v>
      </c>
      <c r="C63" s="14" t="s">
        <v>65</v>
      </c>
      <c r="D63" s="58" t="s">
        <v>2583</v>
      </c>
    </row>
    <row r="64" spans="1:4" x14ac:dyDescent="0.2">
      <c r="A64" s="48" t="s">
        <v>66</v>
      </c>
      <c r="B64" s="43" t="s">
        <v>67</v>
      </c>
      <c r="C64" s="44" t="s">
        <v>68</v>
      </c>
      <c r="D64" s="45">
        <v>1</v>
      </c>
    </row>
    <row r="65" spans="1:4" ht="12.75" customHeight="1" x14ac:dyDescent="0.2">
      <c r="A65" s="47"/>
      <c r="B65" s="59" t="s">
        <v>2583</v>
      </c>
      <c r="C65" s="59" t="s">
        <v>2583</v>
      </c>
      <c r="D65" s="59" t="s">
        <v>2583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35.28515625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12532</v>
      </c>
    </row>
    <row r="6" spans="2:12" ht="12.75" customHeight="1" x14ac:dyDescent="0.2">
      <c r="B6" s="49" t="s">
        <v>1684</v>
      </c>
      <c r="C6" s="50"/>
      <c r="D6" s="50"/>
      <c r="E6" s="50"/>
      <c r="F6" s="50"/>
      <c r="G6" s="50"/>
      <c r="H6" s="50"/>
      <c r="I6" s="50"/>
      <c r="J6" s="50"/>
      <c r="K6" s="50"/>
      <c r="L6" s="51"/>
    </row>
    <row r="7" spans="2:12" ht="12.75" customHeight="1" x14ac:dyDescent="0.2">
      <c r="B7" s="52" t="s">
        <v>1685</v>
      </c>
      <c r="C7" s="53"/>
      <c r="D7" s="53"/>
      <c r="E7" s="53"/>
      <c r="F7" s="53"/>
      <c r="G7" s="53"/>
      <c r="H7" s="53"/>
      <c r="I7" s="53"/>
      <c r="J7" s="53"/>
      <c r="K7" s="53"/>
      <c r="L7" s="54"/>
    </row>
    <row r="8" spans="2:12" ht="12.75" customHeight="1" x14ac:dyDescent="0.2">
      <c r="B8" s="4" t="s">
        <v>71</v>
      </c>
      <c r="C8" s="4" t="s">
        <v>72</v>
      </c>
      <c r="D8" s="4" t="s">
        <v>136</v>
      </c>
      <c r="E8" s="4" t="s">
        <v>221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142</v>
      </c>
      <c r="K8" s="4" t="s">
        <v>80</v>
      </c>
      <c r="L8" s="4" t="s">
        <v>223</v>
      </c>
    </row>
    <row r="9" spans="2:12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1686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1687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1688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1689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1690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1691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1692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1693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1694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1695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1696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1697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5.28515625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12532</v>
      </c>
    </row>
    <row r="5" spans="2:11" ht="12.75" customHeight="1" x14ac:dyDescent="0.2"/>
    <row r="6" spans="2:11" ht="12.75" customHeight="1" thickBot="1" x14ac:dyDescent="0.25">
      <c r="B6" s="67" t="s">
        <v>1698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</row>
    <row r="7" spans="2:11" ht="12.75" customHeight="1" thickBot="1" x14ac:dyDescent="0.25">
      <c r="B7" s="75" t="s">
        <v>1699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</row>
    <row r="8" spans="2:11" ht="12.75" customHeight="1" x14ac:dyDescent="0.2">
      <c r="B8" s="60" t="s">
        <v>71</v>
      </c>
      <c r="C8" s="4" t="s">
        <v>72</v>
      </c>
      <c r="D8" s="4" t="s">
        <v>136</v>
      </c>
      <c r="E8" s="4" t="s">
        <v>221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80</v>
      </c>
      <c r="K8" s="63" t="s">
        <v>223</v>
      </c>
    </row>
    <row r="9" spans="2:11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6" t="s">
        <v>146</v>
      </c>
      <c r="H9" s="6" t="s">
        <v>147</v>
      </c>
      <c r="I9" s="6" t="s">
        <v>11</v>
      </c>
      <c r="J9" s="6" t="s">
        <v>12</v>
      </c>
      <c r="K9" s="64" t="s">
        <v>12</v>
      </c>
    </row>
    <row r="10" spans="2:11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4" t="s">
        <v>88</v>
      </c>
    </row>
    <row r="11" spans="2:11" ht="12.75" customHeight="1" x14ac:dyDescent="0.2">
      <c r="B11" s="61" t="s">
        <v>1700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23">
        <v>51825.29191</v>
      </c>
      <c r="J11" s="20">
        <v>1</v>
      </c>
      <c r="K11" s="65">
        <v>1.0823145909E-2</v>
      </c>
    </row>
    <row r="12" spans="2:11" ht="12.75" customHeight="1" x14ac:dyDescent="0.2">
      <c r="B12" s="61" t="s">
        <v>1701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58" t="s">
        <v>2583</v>
      </c>
      <c r="J12" s="58" t="s">
        <v>2583</v>
      </c>
      <c r="K12" s="72" t="s">
        <v>2583</v>
      </c>
    </row>
    <row r="13" spans="2:11" ht="12.75" customHeight="1" x14ac:dyDescent="0.2">
      <c r="B13" s="61" t="s">
        <v>1702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23">
        <v>51825.29191</v>
      </c>
      <c r="J13" s="20">
        <v>1</v>
      </c>
      <c r="K13" s="65">
        <v>1.0823145909E-2</v>
      </c>
    </row>
    <row r="14" spans="2:11" ht="12.75" customHeight="1" x14ac:dyDescent="0.2">
      <c r="B14" s="62" t="s">
        <v>1703</v>
      </c>
      <c r="C14" s="14" t="s">
        <v>1704</v>
      </c>
      <c r="D14" s="14" t="s">
        <v>211</v>
      </c>
      <c r="E14" s="14" t="s">
        <v>1705</v>
      </c>
      <c r="F14" s="14" t="s">
        <v>50</v>
      </c>
      <c r="G14" s="24">
        <v>191</v>
      </c>
      <c r="H14" s="27">
        <v>204770</v>
      </c>
      <c r="I14" s="24">
        <v>4904.9273800000001</v>
      </c>
      <c r="J14" s="13">
        <v>9.4643507045000005E-2</v>
      </c>
      <c r="K14" s="66">
        <v>1.0243404859999999E-3</v>
      </c>
    </row>
    <row r="15" spans="2:11" ht="12.75" customHeight="1" x14ac:dyDescent="0.2">
      <c r="B15" s="62" t="s">
        <v>1706</v>
      </c>
      <c r="C15" s="14" t="s">
        <v>1707</v>
      </c>
      <c r="D15" s="14" t="s">
        <v>211</v>
      </c>
      <c r="E15" s="14" t="s">
        <v>1705</v>
      </c>
      <c r="F15" s="14" t="s">
        <v>50</v>
      </c>
      <c r="G15" s="24">
        <v>119</v>
      </c>
      <c r="H15" s="27">
        <v>3801200</v>
      </c>
      <c r="I15" s="24">
        <v>2602.2448399999998</v>
      </c>
      <c r="J15" s="13">
        <v>5.0211870383999997E-2</v>
      </c>
      <c r="K15" s="66">
        <v>5.4345039900000004E-4</v>
      </c>
    </row>
    <row r="16" spans="2:11" ht="12.75" customHeight="1" x14ac:dyDescent="0.2">
      <c r="B16" s="62" t="s">
        <v>1708</v>
      </c>
      <c r="C16" s="14" t="s">
        <v>1709</v>
      </c>
      <c r="D16" s="14" t="s">
        <v>211</v>
      </c>
      <c r="E16" s="14" t="s">
        <v>1705</v>
      </c>
      <c r="F16" s="14" t="s">
        <v>50</v>
      </c>
      <c r="G16" s="24">
        <v>84</v>
      </c>
      <c r="H16" s="27">
        <v>1702350</v>
      </c>
      <c r="I16" s="24">
        <v>3504.6350000000002</v>
      </c>
      <c r="J16" s="13">
        <v>6.7624028168999997E-2</v>
      </c>
      <c r="K16" s="66">
        <v>7.3190472299999995E-4</v>
      </c>
    </row>
    <row r="17" spans="2:11" ht="12.75" customHeight="1" x14ac:dyDescent="0.2">
      <c r="B17" s="62" t="s">
        <v>1710</v>
      </c>
      <c r="C17" s="14" t="s">
        <v>1711</v>
      </c>
      <c r="D17" s="14" t="s">
        <v>211</v>
      </c>
      <c r="E17" s="14" t="s">
        <v>1705</v>
      </c>
      <c r="F17" s="14" t="s">
        <v>50</v>
      </c>
      <c r="G17" s="24">
        <v>696</v>
      </c>
      <c r="H17" s="27">
        <v>103370</v>
      </c>
      <c r="I17" s="24">
        <v>5414.8208400000003</v>
      </c>
      <c r="J17" s="13">
        <v>0.104482206282</v>
      </c>
      <c r="K17" s="66">
        <v>1.1308261629999999E-3</v>
      </c>
    </row>
    <row r="18" spans="2:11" ht="12.75" customHeight="1" x14ac:dyDescent="0.2">
      <c r="B18" s="62" t="s">
        <v>1712</v>
      </c>
      <c r="C18" s="14" t="s">
        <v>1713</v>
      </c>
      <c r="D18" s="14" t="s">
        <v>211</v>
      </c>
      <c r="E18" s="14" t="s">
        <v>1705</v>
      </c>
      <c r="F18" s="14" t="s">
        <v>53</v>
      </c>
      <c r="G18" s="24">
        <v>21</v>
      </c>
      <c r="H18" s="27">
        <v>127040</v>
      </c>
      <c r="I18" s="24">
        <v>435.08960000000002</v>
      </c>
      <c r="J18" s="13">
        <v>8.3953140240000008E-3</v>
      </c>
      <c r="K18" s="66">
        <v>9.0863708642468396E-5</v>
      </c>
    </row>
    <row r="19" spans="2:11" ht="12.75" customHeight="1" x14ac:dyDescent="0.2">
      <c r="B19" s="62" t="s">
        <v>1714</v>
      </c>
      <c r="C19" s="14" t="s">
        <v>1715</v>
      </c>
      <c r="D19" s="14" t="s">
        <v>211</v>
      </c>
      <c r="E19" s="14" t="s">
        <v>1705</v>
      </c>
      <c r="F19" s="14" t="s">
        <v>50</v>
      </c>
      <c r="G19" s="24">
        <v>1245</v>
      </c>
      <c r="H19" s="27">
        <v>482000</v>
      </c>
      <c r="I19" s="24">
        <v>32149.46286</v>
      </c>
      <c r="J19" s="13">
        <v>0.62034311192699998</v>
      </c>
      <c r="K19" s="66">
        <v>6.7140640139999996E-3</v>
      </c>
    </row>
    <row r="20" spans="2:11" ht="12.75" customHeight="1" x14ac:dyDescent="0.2">
      <c r="B20" s="62" t="s">
        <v>1716</v>
      </c>
      <c r="C20" s="14" t="s">
        <v>1717</v>
      </c>
      <c r="D20" s="14" t="s">
        <v>1718</v>
      </c>
      <c r="E20" s="14" t="s">
        <v>1705</v>
      </c>
      <c r="F20" s="14" t="s">
        <v>54</v>
      </c>
      <c r="G20" s="24">
        <v>46</v>
      </c>
      <c r="H20" s="27">
        <v>758500</v>
      </c>
      <c r="I20" s="24">
        <v>478.22796</v>
      </c>
      <c r="J20" s="13">
        <v>9.2276944780000005E-3</v>
      </c>
      <c r="K20" s="66">
        <v>9.9872683746340995E-5</v>
      </c>
    </row>
    <row r="21" spans="2:11" ht="12.75" customHeight="1" x14ac:dyDescent="0.2">
      <c r="B21" s="62" t="s">
        <v>1719</v>
      </c>
      <c r="C21" s="14" t="s">
        <v>1720</v>
      </c>
      <c r="D21" s="14" t="s">
        <v>211</v>
      </c>
      <c r="E21" s="14" t="s">
        <v>1705</v>
      </c>
      <c r="F21" s="14" t="s">
        <v>51</v>
      </c>
      <c r="G21" s="24">
        <v>1551</v>
      </c>
      <c r="H21" s="27">
        <v>47980</v>
      </c>
      <c r="I21" s="24">
        <v>773.42870000000005</v>
      </c>
      <c r="J21" s="13">
        <v>1.4923769292E-2</v>
      </c>
      <c r="K21" s="66">
        <v>1.61522132E-4</v>
      </c>
    </row>
    <row r="22" spans="2:11" ht="12.75" customHeight="1" x14ac:dyDescent="0.2">
      <c r="B22" s="62" t="s">
        <v>1721</v>
      </c>
      <c r="C22" s="14" t="s">
        <v>1722</v>
      </c>
      <c r="D22" s="14" t="s">
        <v>211</v>
      </c>
      <c r="E22" s="14" t="s">
        <v>1723</v>
      </c>
      <c r="F22" s="14" t="s">
        <v>59</v>
      </c>
      <c r="G22" s="24">
        <v>231</v>
      </c>
      <c r="H22" s="27">
        <v>3345000</v>
      </c>
      <c r="I22" s="24">
        <v>232.06453999999999</v>
      </c>
      <c r="J22" s="13">
        <v>4.4778240779999997E-3</v>
      </c>
      <c r="K22" s="66">
        <v>4.84641433599159E-5</v>
      </c>
    </row>
    <row r="23" spans="2:11" ht="12.75" customHeight="1" thickBot="1" x14ac:dyDescent="0.25">
      <c r="B23" s="62" t="s">
        <v>1724</v>
      </c>
      <c r="C23" s="14" t="s">
        <v>1725</v>
      </c>
      <c r="D23" s="14" t="s">
        <v>211</v>
      </c>
      <c r="E23" s="14" t="s">
        <v>1723</v>
      </c>
      <c r="F23" s="14" t="s">
        <v>59</v>
      </c>
      <c r="G23" s="24">
        <v>33</v>
      </c>
      <c r="H23" s="27">
        <v>236600</v>
      </c>
      <c r="I23" s="24">
        <v>96.446389999999994</v>
      </c>
      <c r="J23" s="13">
        <v>1.860990771E-3</v>
      </c>
      <c r="K23" s="66">
        <v>2.0141774661076401E-5</v>
      </c>
    </row>
    <row r="24" spans="2:11" ht="12.75" customHeight="1" x14ac:dyDescent="0.2">
      <c r="B24" s="76" t="s">
        <v>1726</v>
      </c>
      <c r="C24" s="77" t="s">
        <v>1727</v>
      </c>
      <c r="D24" s="77" t="s">
        <v>211</v>
      </c>
      <c r="E24" s="77" t="s">
        <v>1723</v>
      </c>
      <c r="F24" s="77" t="s">
        <v>50</v>
      </c>
      <c r="G24" s="78">
        <v>68</v>
      </c>
      <c r="H24" s="84">
        <v>11801.56</v>
      </c>
      <c r="I24" s="78">
        <v>1233.9438</v>
      </c>
      <c r="J24" s="79">
        <v>2.3809683543999999E-2</v>
      </c>
      <c r="K24" s="80">
        <v>2.57695679E-4</v>
      </c>
    </row>
    <row r="25" spans="2:11" ht="12.75" hidden="1" customHeight="1" x14ac:dyDescent="0.2"/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J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49" bestFit="1" customWidth="1"/>
    <col min="3" max="3" width="32.140625" bestFit="1" customWidth="1"/>
    <col min="4" max="4" width="11" bestFit="1" customWidth="1"/>
    <col min="5" max="6" width="10.85546875" customWidth="1"/>
    <col min="7" max="7" width="12.85546875" bestFit="1" customWidth="1"/>
    <col min="8" max="9" width="10.85546875" customWidth="1"/>
    <col min="10" max="10" width="11.7109375" bestFit="1" customWidth="1"/>
    <col min="11" max="11" width="13.28515625" bestFit="1" customWidth="1"/>
    <col min="12" max="14" width="12" customWidth="1"/>
    <col min="15" max="15" width="21.7109375" bestFit="1" customWidth="1"/>
    <col min="16" max="16" width="25.28515625" bestFit="1" customWidth="1"/>
    <col min="17" max="17" width="22.8554687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12532</v>
      </c>
    </row>
    <row r="5" spans="2:17" ht="12.75" customHeight="1" x14ac:dyDescent="0.2"/>
    <row r="6" spans="2:17" ht="12.75" customHeight="1" thickBot="1" x14ac:dyDescent="0.25">
      <c r="B6" s="67" t="s">
        <v>1728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  <c r="N6" s="69" t="s">
        <v>2594</v>
      </c>
      <c r="O6" s="69" t="s">
        <v>2595</v>
      </c>
      <c r="P6" s="69" t="s">
        <v>2596</v>
      </c>
      <c r="Q6" s="69" t="s">
        <v>2597</v>
      </c>
    </row>
    <row r="7" spans="2:17" ht="12.75" customHeight="1" thickBot="1" x14ac:dyDescent="0.25">
      <c r="B7" s="75" t="s">
        <v>1729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  <c r="N7" s="81" t="s">
        <v>2583</v>
      </c>
      <c r="O7" s="81" t="s">
        <v>2583</v>
      </c>
      <c r="P7" s="81" t="s">
        <v>2583</v>
      </c>
      <c r="Q7" s="81" t="s">
        <v>2583</v>
      </c>
    </row>
    <row r="8" spans="2:17" ht="12.75" customHeight="1" x14ac:dyDescent="0.2">
      <c r="B8" s="60" t="s">
        <v>71</v>
      </c>
      <c r="C8" s="4" t="s">
        <v>72</v>
      </c>
      <c r="D8" s="4" t="s">
        <v>1730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242</v>
      </c>
      <c r="L8" s="4" t="s">
        <v>139</v>
      </c>
      <c r="M8" s="4" t="s">
        <v>140</v>
      </c>
      <c r="N8" s="4" t="s">
        <v>79</v>
      </c>
      <c r="O8" s="4" t="s">
        <v>142</v>
      </c>
      <c r="P8" s="4" t="s">
        <v>80</v>
      </c>
      <c r="Q8" s="63" t="s">
        <v>223</v>
      </c>
    </row>
    <row r="9" spans="2:17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6" t="s">
        <v>144</v>
      </c>
      <c r="H9" s="6" t="s">
        <v>145</v>
      </c>
      <c r="I9" s="57" t="s">
        <v>2583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12</v>
      </c>
      <c r="P9" s="6" t="s">
        <v>12</v>
      </c>
      <c r="Q9" s="64" t="s">
        <v>12</v>
      </c>
    </row>
    <row r="10" spans="2:17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4" t="s">
        <v>152</v>
      </c>
    </row>
    <row r="11" spans="2:17" ht="12.75" customHeight="1" x14ac:dyDescent="0.2">
      <c r="B11" s="61" t="s">
        <v>1731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23">
        <v>2.7014777277130002</v>
      </c>
      <c r="I11" s="58" t="s">
        <v>2583</v>
      </c>
      <c r="J11" s="58" t="s">
        <v>2583</v>
      </c>
      <c r="K11" s="58" t="s">
        <v>2583</v>
      </c>
      <c r="L11" s="58" t="s">
        <v>2583</v>
      </c>
      <c r="M11" s="58" t="s">
        <v>2583</v>
      </c>
      <c r="N11" s="23">
        <f>+N12</f>
        <v>4596.8180899999998</v>
      </c>
      <c r="O11" s="58" t="s">
        <v>2583</v>
      </c>
      <c r="P11" s="20">
        <f t="shared" ref="P11:Q13" si="0">+P12</f>
        <v>1</v>
      </c>
      <c r="Q11" s="65">
        <f t="shared" si="0"/>
        <v>9.6029170263488186E-4</v>
      </c>
    </row>
    <row r="12" spans="2:17" ht="12.75" customHeight="1" x14ac:dyDescent="0.2">
      <c r="B12" s="61" t="s">
        <v>1732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23">
        <v>2.7014777277130002</v>
      </c>
      <c r="I12" s="58" t="s">
        <v>2583</v>
      </c>
      <c r="J12" s="58" t="s">
        <v>2583</v>
      </c>
      <c r="K12" s="58" t="s">
        <v>2583</v>
      </c>
      <c r="L12" s="58" t="s">
        <v>2583</v>
      </c>
      <c r="M12" s="58" t="s">
        <v>2583</v>
      </c>
      <c r="N12" s="23">
        <f t="shared" ref="N12:N13" si="1">+N13</f>
        <v>4596.8180899999998</v>
      </c>
      <c r="O12" s="58" t="s">
        <v>2583</v>
      </c>
      <c r="P12" s="20">
        <f t="shared" si="0"/>
        <v>1</v>
      </c>
      <c r="Q12" s="65">
        <f t="shared" si="0"/>
        <v>9.6029170263488186E-4</v>
      </c>
    </row>
    <row r="13" spans="2:17" ht="12.75" customHeight="1" x14ac:dyDescent="0.2">
      <c r="B13" s="61" t="s">
        <v>1733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23">
        <v>2.7014777277130002</v>
      </c>
      <c r="I13" s="58" t="s">
        <v>2583</v>
      </c>
      <c r="J13" s="58" t="s">
        <v>2583</v>
      </c>
      <c r="K13" s="58" t="s">
        <v>2583</v>
      </c>
      <c r="L13" s="58" t="s">
        <v>2583</v>
      </c>
      <c r="M13" s="58" t="s">
        <v>2583</v>
      </c>
      <c r="N13" s="23">
        <f t="shared" si="1"/>
        <v>4596.8180899999998</v>
      </c>
      <c r="O13" s="58" t="s">
        <v>2583</v>
      </c>
      <c r="P13" s="20">
        <f t="shared" si="0"/>
        <v>1</v>
      </c>
      <c r="Q13" s="65">
        <f t="shared" si="0"/>
        <v>9.6029170263488186E-4</v>
      </c>
    </row>
    <row r="14" spans="2:17" ht="12.75" customHeight="1" x14ac:dyDescent="0.2">
      <c r="B14" s="87" t="s">
        <v>2583</v>
      </c>
      <c r="C14" s="58" t="s">
        <v>2583</v>
      </c>
      <c r="D14" s="58" t="s">
        <v>2583</v>
      </c>
      <c r="E14" s="58" t="s">
        <v>2583</v>
      </c>
      <c r="F14" s="58" t="s">
        <v>2583</v>
      </c>
      <c r="G14" s="58" t="s">
        <v>2583</v>
      </c>
      <c r="H14" s="58" t="s">
        <v>2583</v>
      </c>
      <c r="I14" s="58" t="s">
        <v>2583</v>
      </c>
      <c r="J14" s="58" t="s">
        <v>2583</v>
      </c>
      <c r="K14" s="58" t="s">
        <v>2583</v>
      </c>
      <c r="L14" s="58" t="s">
        <v>2583</v>
      </c>
      <c r="M14" s="58" t="s">
        <v>2583</v>
      </c>
      <c r="N14" s="23">
        <f>SUM(N15:N16)</f>
        <v>4596.8180899999998</v>
      </c>
      <c r="O14" s="58" t="s">
        <v>2583</v>
      </c>
      <c r="P14" s="20">
        <f t="shared" ref="P14:Q14" si="2">SUM(P15:P16)</f>
        <v>1</v>
      </c>
      <c r="Q14" s="65">
        <f t="shared" si="2"/>
        <v>9.6029170263488186E-4</v>
      </c>
    </row>
    <row r="15" spans="2:17" ht="12.75" customHeight="1" x14ac:dyDescent="0.2">
      <c r="B15" s="62" t="s">
        <v>1734</v>
      </c>
      <c r="C15" s="14" t="s">
        <v>1735</v>
      </c>
      <c r="D15" s="14" t="s">
        <v>65</v>
      </c>
      <c r="E15" s="14" t="s">
        <v>95</v>
      </c>
      <c r="F15" s="14" t="s">
        <v>96</v>
      </c>
      <c r="G15" s="28">
        <v>44054</v>
      </c>
      <c r="H15" s="25">
        <v>3.5</v>
      </c>
      <c r="I15" s="14" t="s">
        <v>49</v>
      </c>
      <c r="J15" s="13">
        <v>5.0000000000000001E-4</v>
      </c>
      <c r="K15" s="13">
        <v>2.12E-2</v>
      </c>
      <c r="L15" s="24">
        <v>4071932.91</v>
      </c>
      <c r="M15" s="24">
        <v>103.01</v>
      </c>
      <c r="N15" s="24">
        <v>4194.49809</v>
      </c>
      <c r="O15" s="13">
        <v>3.4489851309999998E-3</v>
      </c>
      <c r="P15" s="13">
        <f>+N15/$N$11</f>
        <v>0.91247859016322319</v>
      </c>
      <c r="Q15" s="66">
        <f>+N15/'סכום נכסי הקרן'!$C$42</f>
        <v>8.7624561896571809E-4</v>
      </c>
    </row>
    <row r="16" spans="2:17" ht="12.75" customHeight="1" x14ac:dyDescent="0.2">
      <c r="B16" s="82" t="s">
        <v>1021</v>
      </c>
      <c r="C16" s="36" t="s">
        <v>1022</v>
      </c>
      <c r="D16" s="36" t="s">
        <v>65</v>
      </c>
      <c r="E16" s="36" t="s">
        <v>234</v>
      </c>
      <c r="F16" s="36" t="s">
        <v>235</v>
      </c>
      <c r="G16" s="37">
        <v>45260</v>
      </c>
      <c r="H16" s="38">
        <v>9.92</v>
      </c>
      <c r="I16" s="36" t="s">
        <v>49</v>
      </c>
      <c r="J16" s="39">
        <v>4.9099999999999998E-2</v>
      </c>
      <c r="K16" s="39">
        <v>4.9099999999999998E-2</v>
      </c>
      <c r="L16" s="40">
        <v>400000</v>
      </c>
      <c r="M16" s="40">
        <v>100.58</v>
      </c>
      <c r="N16" s="40">
        <v>402.32</v>
      </c>
      <c r="O16" s="39">
        <v>7.5597217999999998E-4</v>
      </c>
      <c r="P16" s="13">
        <f>+N16/$N$11</f>
        <v>8.7521409836776906E-2</v>
      </c>
      <c r="Q16" s="66">
        <f>+N16/'סכום נכסי הקרן'!$C$42</f>
        <v>8.4046083669163775E-5</v>
      </c>
    </row>
    <row r="17" spans="2:17" ht="12.75" customHeight="1" x14ac:dyDescent="0.2">
      <c r="B17" s="61" t="s">
        <v>1736</v>
      </c>
      <c r="C17" s="58" t="s">
        <v>2583</v>
      </c>
      <c r="D17" s="58" t="s">
        <v>2583</v>
      </c>
      <c r="E17" s="58" t="s">
        <v>2583</v>
      </c>
      <c r="F17" s="58" t="s">
        <v>2583</v>
      </c>
      <c r="G17" s="58" t="s">
        <v>2583</v>
      </c>
      <c r="H17" s="58" t="s">
        <v>2583</v>
      </c>
      <c r="I17" s="58" t="s">
        <v>2583</v>
      </c>
      <c r="J17" s="58" t="s">
        <v>2583</v>
      </c>
      <c r="K17" s="58" t="s">
        <v>2583</v>
      </c>
      <c r="L17" s="58" t="s">
        <v>2583</v>
      </c>
      <c r="M17" s="58" t="s">
        <v>2583</v>
      </c>
      <c r="N17" s="58" t="s">
        <v>2583</v>
      </c>
      <c r="O17" s="58" t="s">
        <v>2583</v>
      </c>
      <c r="P17" s="58" t="s">
        <v>2583</v>
      </c>
      <c r="Q17" s="72" t="s">
        <v>2583</v>
      </c>
    </row>
    <row r="18" spans="2:17" ht="12.75" customHeight="1" x14ac:dyDescent="0.2">
      <c r="B18" s="87" t="s">
        <v>2583</v>
      </c>
      <c r="C18" s="58" t="s">
        <v>2583</v>
      </c>
      <c r="D18" s="58" t="s">
        <v>2583</v>
      </c>
      <c r="E18" s="58" t="s">
        <v>2583</v>
      </c>
      <c r="F18" s="58" t="s">
        <v>2583</v>
      </c>
      <c r="G18" s="58" t="s">
        <v>2583</v>
      </c>
      <c r="H18" s="58" t="s">
        <v>2583</v>
      </c>
      <c r="I18" s="58" t="s">
        <v>2583</v>
      </c>
      <c r="J18" s="58" t="s">
        <v>2583</v>
      </c>
      <c r="K18" s="58" t="s">
        <v>2583</v>
      </c>
      <c r="L18" s="58" t="s">
        <v>2583</v>
      </c>
      <c r="M18" s="58" t="s">
        <v>2583</v>
      </c>
      <c r="N18" s="58" t="s">
        <v>2583</v>
      </c>
      <c r="O18" s="58" t="s">
        <v>2583</v>
      </c>
      <c r="P18" s="88" t="s">
        <v>2583</v>
      </c>
      <c r="Q18" s="89" t="s">
        <v>2583</v>
      </c>
    </row>
    <row r="19" spans="2:17" ht="12.75" customHeight="1" x14ac:dyDescent="0.2">
      <c r="B19" s="61" t="s">
        <v>1737</v>
      </c>
      <c r="C19" s="58" t="s">
        <v>2583</v>
      </c>
      <c r="D19" s="58" t="s">
        <v>2583</v>
      </c>
      <c r="E19" s="58" t="s">
        <v>2583</v>
      </c>
      <c r="F19" s="58" t="s">
        <v>2583</v>
      </c>
      <c r="G19" s="58" t="s">
        <v>2583</v>
      </c>
      <c r="H19" s="58" t="s">
        <v>2583</v>
      </c>
      <c r="I19" s="58" t="s">
        <v>2583</v>
      </c>
      <c r="J19" s="58" t="s">
        <v>2583</v>
      </c>
      <c r="K19" s="58" t="s">
        <v>2583</v>
      </c>
      <c r="L19" s="58" t="s">
        <v>2583</v>
      </c>
      <c r="M19" s="58" t="s">
        <v>2583</v>
      </c>
      <c r="N19" s="58" t="s">
        <v>2583</v>
      </c>
      <c r="O19" s="58" t="s">
        <v>2583</v>
      </c>
      <c r="P19" s="58" t="s">
        <v>2583</v>
      </c>
      <c r="Q19" s="72" t="s">
        <v>2583</v>
      </c>
    </row>
    <row r="20" spans="2:17" ht="12.75" customHeight="1" x14ac:dyDescent="0.2">
      <c r="B20" s="61" t="s">
        <v>1738</v>
      </c>
      <c r="C20" s="58" t="s">
        <v>2583</v>
      </c>
      <c r="D20" s="58" t="s">
        <v>2583</v>
      </c>
      <c r="E20" s="58" t="s">
        <v>2583</v>
      </c>
      <c r="F20" s="58" t="s">
        <v>2583</v>
      </c>
      <c r="G20" s="58" t="s">
        <v>2583</v>
      </c>
      <c r="H20" s="58" t="s">
        <v>2583</v>
      </c>
      <c r="I20" s="58" t="s">
        <v>2583</v>
      </c>
      <c r="J20" s="58" t="s">
        <v>2583</v>
      </c>
      <c r="K20" s="58" t="s">
        <v>2583</v>
      </c>
      <c r="L20" s="58" t="s">
        <v>2583</v>
      </c>
      <c r="M20" s="58" t="s">
        <v>2583</v>
      </c>
      <c r="N20" s="58" t="s">
        <v>2583</v>
      </c>
      <c r="O20" s="58" t="s">
        <v>2583</v>
      </c>
      <c r="P20" s="58" t="s">
        <v>2583</v>
      </c>
      <c r="Q20" s="72" t="s">
        <v>2583</v>
      </c>
    </row>
    <row r="21" spans="2:17" ht="12.75" customHeight="1" x14ac:dyDescent="0.2">
      <c r="B21" s="61" t="s">
        <v>1739</v>
      </c>
      <c r="C21" s="58" t="s">
        <v>2583</v>
      </c>
      <c r="D21" s="58" t="s">
        <v>2583</v>
      </c>
      <c r="E21" s="58" t="s">
        <v>2583</v>
      </c>
      <c r="F21" s="58" t="s">
        <v>2583</v>
      </c>
      <c r="G21" s="58" t="s">
        <v>2583</v>
      </c>
      <c r="H21" s="58" t="s">
        <v>2583</v>
      </c>
      <c r="I21" s="58" t="s">
        <v>2583</v>
      </c>
      <c r="J21" s="58" t="s">
        <v>2583</v>
      </c>
      <c r="K21" s="58" t="s">
        <v>2583</v>
      </c>
      <c r="L21" s="58" t="s">
        <v>2583</v>
      </c>
      <c r="M21" s="58" t="s">
        <v>2583</v>
      </c>
      <c r="N21" s="58" t="s">
        <v>2583</v>
      </c>
      <c r="O21" s="58" t="s">
        <v>2583</v>
      </c>
      <c r="P21" s="58" t="s">
        <v>2583</v>
      </c>
      <c r="Q21" s="72" t="s">
        <v>2583</v>
      </c>
    </row>
    <row r="22" spans="2:17" ht="12.75" customHeight="1" x14ac:dyDescent="0.2">
      <c r="B22" s="61" t="s">
        <v>1740</v>
      </c>
      <c r="C22" s="58" t="s">
        <v>2583</v>
      </c>
      <c r="D22" s="58" t="s">
        <v>2583</v>
      </c>
      <c r="E22" s="58" t="s">
        <v>2583</v>
      </c>
      <c r="F22" s="58" t="s">
        <v>2583</v>
      </c>
      <c r="G22" s="58" t="s">
        <v>2583</v>
      </c>
      <c r="H22" s="58" t="s">
        <v>2583</v>
      </c>
      <c r="I22" s="58" t="s">
        <v>2583</v>
      </c>
      <c r="J22" s="58" t="s">
        <v>2583</v>
      </c>
      <c r="K22" s="58" t="s">
        <v>2583</v>
      </c>
      <c r="L22" s="58" t="s">
        <v>2583</v>
      </c>
      <c r="M22" s="58" t="s">
        <v>2583</v>
      </c>
      <c r="N22" s="58" t="s">
        <v>2583</v>
      </c>
      <c r="O22" s="58" t="s">
        <v>2583</v>
      </c>
      <c r="P22" s="58" t="s">
        <v>2583</v>
      </c>
      <c r="Q22" s="72" t="s">
        <v>2583</v>
      </c>
    </row>
    <row r="23" spans="2:17" ht="12.75" customHeight="1" x14ac:dyDescent="0.2">
      <c r="B23" s="61" t="s">
        <v>1741</v>
      </c>
      <c r="C23" s="58" t="s">
        <v>2583</v>
      </c>
      <c r="D23" s="58" t="s">
        <v>2583</v>
      </c>
      <c r="E23" s="58" t="s">
        <v>2583</v>
      </c>
      <c r="F23" s="58" t="s">
        <v>2583</v>
      </c>
      <c r="G23" s="58" t="s">
        <v>2583</v>
      </c>
      <c r="H23" s="58" t="s">
        <v>2583</v>
      </c>
      <c r="I23" s="58" t="s">
        <v>2583</v>
      </c>
      <c r="J23" s="58" t="s">
        <v>2583</v>
      </c>
      <c r="K23" s="58" t="s">
        <v>2583</v>
      </c>
      <c r="L23" s="58" t="s">
        <v>2583</v>
      </c>
      <c r="M23" s="58" t="s">
        <v>2583</v>
      </c>
      <c r="N23" s="58" t="s">
        <v>2583</v>
      </c>
      <c r="O23" s="58" t="s">
        <v>2583</v>
      </c>
      <c r="P23" s="58" t="s">
        <v>2583</v>
      </c>
      <c r="Q23" s="72" t="s">
        <v>2583</v>
      </c>
    </row>
    <row r="24" spans="2:17" ht="12.75" customHeight="1" x14ac:dyDescent="0.2">
      <c r="B24" s="61" t="s">
        <v>1742</v>
      </c>
      <c r="C24" s="58" t="s">
        <v>2583</v>
      </c>
      <c r="D24" s="58" t="s">
        <v>2583</v>
      </c>
      <c r="E24" s="58" t="s">
        <v>2583</v>
      </c>
      <c r="F24" s="58" t="s">
        <v>2583</v>
      </c>
      <c r="G24" s="58" t="s">
        <v>2583</v>
      </c>
      <c r="H24" s="58" t="s">
        <v>2583</v>
      </c>
      <c r="I24" s="58" t="s">
        <v>2583</v>
      </c>
      <c r="J24" s="58" t="s">
        <v>2583</v>
      </c>
      <c r="K24" s="58" t="s">
        <v>2583</v>
      </c>
      <c r="L24" s="58" t="s">
        <v>2583</v>
      </c>
      <c r="M24" s="58" t="s">
        <v>2583</v>
      </c>
      <c r="N24" s="58" t="s">
        <v>2583</v>
      </c>
      <c r="O24" s="58" t="s">
        <v>2583</v>
      </c>
      <c r="P24" s="58" t="s">
        <v>2583</v>
      </c>
      <c r="Q24" s="72" t="s">
        <v>2583</v>
      </c>
    </row>
    <row r="25" spans="2:17" ht="12.75" customHeight="1" x14ac:dyDescent="0.2">
      <c r="B25" s="61" t="s">
        <v>1743</v>
      </c>
      <c r="C25" s="58" t="s">
        <v>2583</v>
      </c>
      <c r="D25" s="58" t="s">
        <v>2583</v>
      </c>
      <c r="E25" s="58" t="s">
        <v>2583</v>
      </c>
      <c r="F25" s="58" t="s">
        <v>2583</v>
      </c>
      <c r="G25" s="58" t="s">
        <v>2583</v>
      </c>
      <c r="H25" s="58" t="s">
        <v>2583</v>
      </c>
      <c r="I25" s="58" t="s">
        <v>2583</v>
      </c>
      <c r="J25" s="58" t="s">
        <v>2583</v>
      </c>
      <c r="K25" s="58" t="s">
        <v>2583</v>
      </c>
      <c r="L25" s="58" t="s">
        <v>2583</v>
      </c>
      <c r="M25" s="58" t="s">
        <v>2583</v>
      </c>
      <c r="N25" s="58" t="s">
        <v>2583</v>
      </c>
      <c r="O25" s="58" t="s">
        <v>2583</v>
      </c>
      <c r="P25" s="58" t="s">
        <v>2583</v>
      </c>
      <c r="Q25" s="72" t="s">
        <v>2583</v>
      </c>
    </row>
    <row r="26" spans="2:17" ht="12.75" customHeight="1" x14ac:dyDescent="0.2">
      <c r="B26" s="87" t="s">
        <v>2583</v>
      </c>
      <c r="C26" s="58" t="s">
        <v>2583</v>
      </c>
      <c r="D26" s="58" t="s">
        <v>2583</v>
      </c>
      <c r="E26" s="58" t="s">
        <v>2583</v>
      </c>
      <c r="F26" s="58" t="s">
        <v>2583</v>
      </c>
      <c r="G26" s="58" t="s">
        <v>2583</v>
      </c>
      <c r="H26" s="58" t="s">
        <v>2583</v>
      </c>
      <c r="I26" s="58" t="s">
        <v>2583</v>
      </c>
      <c r="J26" s="58" t="s">
        <v>2583</v>
      </c>
      <c r="K26" s="58" t="s">
        <v>2583</v>
      </c>
      <c r="L26" s="58" t="s">
        <v>2583</v>
      </c>
      <c r="M26" s="58" t="s">
        <v>2583</v>
      </c>
      <c r="N26" s="58" t="s">
        <v>2583</v>
      </c>
      <c r="O26" s="58" t="s">
        <v>2583</v>
      </c>
      <c r="P26" s="58" t="s">
        <v>2583</v>
      </c>
      <c r="Q26" s="72" t="s">
        <v>2583</v>
      </c>
    </row>
    <row r="27" spans="2:17" ht="12.75" customHeight="1" x14ac:dyDescent="0.2">
      <c r="B27" s="61" t="s">
        <v>1744</v>
      </c>
      <c r="C27" s="58" t="s">
        <v>2583</v>
      </c>
      <c r="D27" s="58" t="s">
        <v>2583</v>
      </c>
      <c r="E27" s="58" t="s">
        <v>2583</v>
      </c>
      <c r="F27" s="58" t="s">
        <v>2583</v>
      </c>
      <c r="G27" s="58" t="s">
        <v>2583</v>
      </c>
      <c r="H27" s="58" t="s">
        <v>2583</v>
      </c>
      <c r="I27" s="58" t="s">
        <v>2583</v>
      </c>
      <c r="J27" s="58" t="s">
        <v>2583</v>
      </c>
      <c r="K27" s="58" t="s">
        <v>2583</v>
      </c>
      <c r="L27" s="58" t="s">
        <v>2583</v>
      </c>
      <c r="M27" s="58" t="s">
        <v>2583</v>
      </c>
      <c r="N27" s="58" t="s">
        <v>2583</v>
      </c>
      <c r="O27" s="58" t="s">
        <v>2583</v>
      </c>
      <c r="P27" s="58" t="s">
        <v>2583</v>
      </c>
      <c r="Q27" s="72" t="s">
        <v>2583</v>
      </c>
    </row>
    <row r="28" spans="2:17" ht="12.75" customHeight="1" x14ac:dyDescent="0.2">
      <c r="B28" s="87" t="s">
        <v>2583</v>
      </c>
      <c r="C28" s="58" t="s">
        <v>2583</v>
      </c>
      <c r="D28" s="58" t="s">
        <v>2583</v>
      </c>
      <c r="E28" s="58" t="s">
        <v>2583</v>
      </c>
      <c r="F28" s="58" t="s">
        <v>2583</v>
      </c>
      <c r="G28" s="58" t="s">
        <v>2583</v>
      </c>
      <c r="H28" s="58" t="s">
        <v>2583</v>
      </c>
      <c r="I28" s="58" t="s">
        <v>2583</v>
      </c>
      <c r="J28" s="58" t="s">
        <v>2583</v>
      </c>
      <c r="K28" s="58" t="s">
        <v>2583</v>
      </c>
      <c r="L28" s="58" t="s">
        <v>2583</v>
      </c>
      <c r="M28" s="58" t="s">
        <v>2583</v>
      </c>
      <c r="N28" s="58" t="s">
        <v>2583</v>
      </c>
      <c r="O28" s="58" t="s">
        <v>2583</v>
      </c>
      <c r="P28" s="58" t="s">
        <v>2583</v>
      </c>
      <c r="Q28" s="72" t="s">
        <v>2583</v>
      </c>
    </row>
    <row r="29" spans="2:17" ht="12.75" customHeight="1" x14ac:dyDescent="0.2">
      <c r="B29" s="61" t="s">
        <v>1745</v>
      </c>
      <c r="C29" s="58" t="s">
        <v>2583</v>
      </c>
      <c r="D29" s="58" t="s">
        <v>2583</v>
      </c>
      <c r="E29" s="58" t="s">
        <v>2583</v>
      </c>
      <c r="F29" s="58" t="s">
        <v>2583</v>
      </c>
      <c r="G29" s="58" t="s">
        <v>2583</v>
      </c>
      <c r="H29" s="58" t="s">
        <v>2583</v>
      </c>
      <c r="I29" s="58" t="s">
        <v>2583</v>
      </c>
      <c r="J29" s="58" t="s">
        <v>2583</v>
      </c>
      <c r="K29" s="58" t="s">
        <v>2583</v>
      </c>
      <c r="L29" s="58" t="s">
        <v>2583</v>
      </c>
      <c r="M29" s="58" t="s">
        <v>2583</v>
      </c>
      <c r="N29" s="58" t="s">
        <v>2583</v>
      </c>
      <c r="O29" s="58" t="s">
        <v>2583</v>
      </c>
      <c r="P29" s="58" t="s">
        <v>2583</v>
      </c>
      <c r="Q29" s="72" t="s">
        <v>2583</v>
      </c>
    </row>
    <row r="30" spans="2:17" ht="12.75" customHeight="1" x14ac:dyDescent="0.2">
      <c r="B30" s="61" t="s">
        <v>1746</v>
      </c>
      <c r="C30" s="58" t="s">
        <v>2583</v>
      </c>
      <c r="D30" s="58" t="s">
        <v>2583</v>
      </c>
      <c r="E30" s="58" t="s">
        <v>2583</v>
      </c>
      <c r="F30" s="58" t="s">
        <v>2583</v>
      </c>
      <c r="G30" s="58" t="s">
        <v>2583</v>
      </c>
      <c r="H30" s="58" t="s">
        <v>2583</v>
      </c>
      <c r="I30" s="58" t="s">
        <v>2583</v>
      </c>
      <c r="J30" s="58" t="s">
        <v>2583</v>
      </c>
      <c r="K30" s="58" t="s">
        <v>2583</v>
      </c>
      <c r="L30" s="58" t="s">
        <v>2583</v>
      </c>
      <c r="M30" s="58" t="s">
        <v>2583</v>
      </c>
      <c r="N30" s="58" t="s">
        <v>2583</v>
      </c>
      <c r="O30" s="58" t="s">
        <v>2583</v>
      </c>
      <c r="P30" s="58" t="s">
        <v>2583</v>
      </c>
      <c r="Q30" s="72" t="s">
        <v>2583</v>
      </c>
    </row>
    <row r="31" spans="2:17" ht="12.75" customHeight="1" x14ac:dyDescent="0.2">
      <c r="B31" s="61" t="s">
        <v>1747</v>
      </c>
      <c r="C31" s="58" t="s">
        <v>2583</v>
      </c>
      <c r="D31" s="58" t="s">
        <v>2583</v>
      </c>
      <c r="E31" s="58" t="s">
        <v>2583</v>
      </c>
      <c r="F31" s="58" t="s">
        <v>2583</v>
      </c>
      <c r="G31" s="58" t="s">
        <v>2583</v>
      </c>
      <c r="H31" s="58" t="s">
        <v>2583</v>
      </c>
      <c r="I31" s="58" t="s">
        <v>2583</v>
      </c>
      <c r="J31" s="58" t="s">
        <v>2583</v>
      </c>
      <c r="K31" s="58" t="s">
        <v>2583</v>
      </c>
      <c r="L31" s="58" t="s">
        <v>2583</v>
      </c>
      <c r="M31" s="58" t="s">
        <v>2583</v>
      </c>
      <c r="N31" s="58" t="s">
        <v>2583</v>
      </c>
      <c r="O31" s="58" t="s">
        <v>2583</v>
      </c>
      <c r="P31" s="58" t="s">
        <v>2583</v>
      </c>
      <c r="Q31" s="72" t="s">
        <v>2583</v>
      </c>
    </row>
    <row r="32" spans="2:17" ht="12.75" customHeight="1" thickBot="1" x14ac:dyDescent="0.25">
      <c r="B32" s="61" t="s">
        <v>1748</v>
      </c>
      <c r="C32" s="58" t="s">
        <v>2583</v>
      </c>
      <c r="D32" s="58" t="s">
        <v>2583</v>
      </c>
      <c r="E32" s="58" t="s">
        <v>2583</v>
      </c>
      <c r="F32" s="58" t="s">
        <v>2583</v>
      </c>
      <c r="G32" s="58" t="s">
        <v>2583</v>
      </c>
      <c r="H32" s="58" t="s">
        <v>2583</v>
      </c>
      <c r="I32" s="58" t="s">
        <v>2583</v>
      </c>
      <c r="J32" s="58" t="s">
        <v>2583</v>
      </c>
      <c r="K32" s="58" t="s">
        <v>2583</v>
      </c>
      <c r="L32" s="58" t="s">
        <v>2583</v>
      </c>
      <c r="M32" s="58" t="s">
        <v>2583</v>
      </c>
      <c r="N32" s="58" t="s">
        <v>2583</v>
      </c>
      <c r="O32" s="58" t="s">
        <v>2583</v>
      </c>
      <c r="P32" s="58" t="s">
        <v>2583</v>
      </c>
      <c r="Q32" s="72" t="s">
        <v>2583</v>
      </c>
    </row>
    <row r="33" spans="2:17" ht="12.75" customHeight="1" x14ac:dyDescent="0.2">
      <c r="B33" s="68" t="s">
        <v>1749</v>
      </c>
      <c r="C33" s="73" t="s">
        <v>2583</v>
      </c>
      <c r="D33" s="73" t="s">
        <v>2583</v>
      </c>
      <c r="E33" s="73" t="s">
        <v>2583</v>
      </c>
      <c r="F33" s="73" t="s">
        <v>2583</v>
      </c>
      <c r="G33" s="73" t="s">
        <v>2583</v>
      </c>
      <c r="H33" s="73" t="s">
        <v>2583</v>
      </c>
      <c r="I33" s="73" t="s">
        <v>2583</v>
      </c>
      <c r="J33" s="73" t="s">
        <v>2583</v>
      </c>
      <c r="K33" s="73" t="s">
        <v>2583</v>
      </c>
      <c r="L33" s="73" t="s">
        <v>2583</v>
      </c>
      <c r="M33" s="73" t="s">
        <v>2583</v>
      </c>
      <c r="N33" s="73" t="s">
        <v>2583</v>
      </c>
      <c r="O33" s="73" t="s">
        <v>2583</v>
      </c>
      <c r="P33" s="73" t="s">
        <v>2583</v>
      </c>
      <c r="Q33" s="74" t="s">
        <v>2583</v>
      </c>
    </row>
    <row r="34" spans="2:17" ht="12.75" hidden="1" customHeight="1" x14ac:dyDescent="0.2"/>
    <row r="35" spans="2:17" ht="12.75" hidden="1" customHeight="1" x14ac:dyDescent="0.2"/>
    <row r="36" spans="2:17" ht="12.75" hidden="1" customHeight="1" x14ac:dyDescent="0.2"/>
    <row r="37" spans="2:17" ht="12.75" hidden="1" customHeight="1" x14ac:dyDescent="0.2"/>
    <row r="38" spans="2:17" ht="12.75" hidden="1" customHeight="1" x14ac:dyDescent="0.2"/>
    <row r="39" spans="2:17" ht="12.75" hidden="1" customHeight="1" x14ac:dyDescent="0.2"/>
    <row r="40" spans="2:17" ht="12.75" hidden="1" customHeight="1" x14ac:dyDescent="0.2"/>
    <row r="41" spans="2:17" ht="12.75" hidden="1" customHeight="1" x14ac:dyDescent="0.2"/>
    <row r="42" spans="2:17" ht="12.75" hidden="1" customHeight="1" x14ac:dyDescent="0.2"/>
    <row r="43" spans="2:17" ht="12.75" hidden="1" customHeight="1" x14ac:dyDescent="0.2"/>
    <row r="44" spans="2:17" ht="12.75" hidden="1" customHeight="1" x14ac:dyDescent="0.2"/>
    <row r="45" spans="2:17" ht="12.75" hidden="1" customHeight="1" x14ac:dyDescent="0.2"/>
    <row r="46" spans="2:17" ht="12.75" hidden="1" customHeight="1" x14ac:dyDescent="0.2"/>
    <row r="47" spans="2:17" ht="12.75" hidden="1" customHeight="1" x14ac:dyDescent="0.2"/>
    <row r="48" spans="2:17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16"/>
  <sheetViews>
    <sheetView rightToLeft="1" workbookViewId="0"/>
  </sheetViews>
  <sheetFormatPr defaultRowHeight="12.75" customHeight="1" x14ac:dyDescent="0.2"/>
  <cols>
    <col min="2" max="2" width="69.42578125" bestFit="1" customWidth="1"/>
    <col min="3" max="3" width="35.28515625" bestFit="1" customWidth="1"/>
    <col min="4" max="4" width="7.42578125" bestFit="1" customWidth="1"/>
    <col min="5" max="5" width="12.42578125" bestFit="1" customWidth="1"/>
    <col min="6" max="6" width="17.5703125" bestFit="1" customWidth="1"/>
    <col min="7" max="7" width="8.7109375" bestFit="1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12532</v>
      </c>
    </row>
    <row r="6" spans="2:16" ht="12.75" customHeight="1" x14ac:dyDescent="0.2">
      <c r="B6" s="49" t="s">
        <v>1750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1"/>
    </row>
    <row r="7" spans="2:16" ht="12.75" customHeight="1" x14ac:dyDescent="0.2">
      <c r="B7" s="52" t="s">
        <v>1751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4"/>
    </row>
    <row r="8" spans="2:16" ht="12.75" customHeight="1" x14ac:dyDescent="0.2">
      <c r="B8" s="4" t="s">
        <v>71</v>
      </c>
      <c r="C8" s="4" t="s">
        <v>72</v>
      </c>
      <c r="D8" s="4" t="s">
        <v>74</v>
      </c>
      <c r="E8" s="4" t="s">
        <v>75</v>
      </c>
      <c r="F8" s="4" t="s">
        <v>137</v>
      </c>
      <c r="G8" s="4" t="s">
        <v>138</v>
      </c>
      <c r="H8" s="4" t="s">
        <v>76</v>
      </c>
      <c r="I8" s="4" t="s">
        <v>77</v>
      </c>
      <c r="J8" s="4" t="s">
        <v>78</v>
      </c>
      <c r="K8" s="4" t="s">
        <v>139</v>
      </c>
      <c r="L8" s="4" t="s">
        <v>140</v>
      </c>
      <c r="M8" s="4" t="s">
        <v>9</v>
      </c>
      <c r="N8" s="4" t="s">
        <v>142</v>
      </c>
      <c r="O8" s="4" t="s">
        <v>80</v>
      </c>
      <c r="P8" s="4" t="s">
        <v>143</v>
      </c>
    </row>
    <row r="9" spans="2:16" ht="12.75" customHeight="1" x14ac:dyDescent="0.2">
      <c r="B9" s="5"/>
      <c r="C9" s="5"/>
      <c r="D9" s="5"/>
      <c r="E9" s="5"/>
      <c r="F9" s="6" t="s">
        <v>144</v>
      </c>
      <c r="G9" s="6" t="s">
        <v>145</v>
      </c>
      <c r="H9" s="5"/>
      <c r="I9" s="6" t="s">
        <v>12</v>
      </c>
      <c r="J9" s="6" t="s">
        <v>12</v>
      </c>
      <c r="K9" s="6" t="s">
        <v>146</v>
      </c>
      <c r="L9" s="6" t="s">
        <v>147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1752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1753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1754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1755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1756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1757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</sheetData>
  <mergeCells count="2">
    <mergeCell ref="B6:P6"/>
    <mergeCell ref="B7:P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35.28515625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12532</v>
      </c>
    </row>
    <row r="5" spans="2:19" ht="12.75" customHeight="1" x14ac:dyDescent="0.2"/>
    <row r="6" spans="2:19" ht="12.75" customHeight="1" thickBot="1" x14ac:dyDescent="0.25">
      <c r="B6" s="67" t="s">
        <v>1758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  <c r="N6" s="69" t="s">
        <v>2594</v>
      </c>
      <c r="O6" s="69" t="s">
        <v>2595</v>
      </c>
      <c r="P6" s="69" t="s">
        <v>2596</v>
      </c>
      <c r="Q6" s="69" t="s">
        <v>2597</v>
      </c>
      <c r="R6" s="69" t="s">
        <v>2598</v>
      </c>
      <c r="S6" s="69" t="s">
        <v>2599</v>
      </c>
    </row>
    <row r="7" spans="2:19" ht="12.75" customHeight="1" thickBot="1" x14ac:dyDescent="0.25">
      <c r="B7" s="75" t="s">
        <v>1759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  <c r="N7" s="81" t="s">
        <v>2583</v>
      </c>
      <c r="O7" s="81" t="s">
        <v>2583</v>
      </c>
      <c r="P7" s="81" t="s">
        <v>2583</v>
      </c>
      <c r="Q7" s="81" t="s">
        <v>2583</v>
      </c>
      <c r="R7" s="81" t="s">
        <v>2583</v>
      </c>
      <c r="S7" s="81" t="s">
        <v>2583</v>
      </c>
    </row>
    <row r="8" spans="2:19" ht="12.75" customHeight="1" x14ac:dyDescent="0.2">
      <c r="B8" s="60" t="s">
        <v>71</v>
      </c>
      <c r="C8" s="4" t="s">
        <v>72</v>
      </c>
      <c r="D8" s="4" t="s">
        <v>220</v>
      </c>
      <c r="E8" s="4" t="s">
        <v>73</v>
      </c>
      <c r="F8" s="4" t="s">
        <v>221</v>
      </c>
      <c r="G8" s="4" t="s">
        <v>74</v>
      </c>
      <c r="H8" s="4" t="s">
        <v>75</v>
      </c>
      <c r="I8" s="4" t="s">
        <v>137</v>
      </c>
      <c r="J8" s="4" t="s">
        <v>138</v>
      </c>
      <c r="K8" s="4" t="s">
        <v>76</v>
      </c>
      <c r="L8" s="4" t="s">
        <v>222</v>
      </c>
      <c r="M8" s="4" t="s">
        <v>78</v>
      </c>
      <c r="N8" s="4" t="s">
        <v>139</v>
      </c>
      <c r="O8" s="4" t="s">
        <v>140</v>
      </c>
      <c r="P8" s="4" t="s">
        <v>9</v>
      </c>
      <c r="Q8" s="4" t="s">
        <v>142</v>
      </c>
      <c r="R8" s="4" t="s">
        <v>80</v>
      </c>
      <c r="S8" s="63" t="s">
        <v>223</v>
      </c>
    </row>
    <row r="9" spans="2:19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57" t="s">
        <v>2583</v>
      </c>
      <c r="H9" s="57" t="s">
        <v>2583</v>
      </c>
      <c r="I9" s="6" t="s">
        <v>144</v>
      </c>
      <c r="J9" s="6" t="s">
        <v>145</v>
      </c>
      <c r="K9" s="57" t="s">
        <v>2583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" t="s">
        <v>12</v>
      </c>
      <c r="S9" s="64" t="s">
        <v>12</v>
      </c>
    </row>
    <row r="10" spans="2:19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4" t="s">
        <v>224</v>
      </c>
    </row>
    <row r="11" spans="2:19" ht="12.75" customHeight="1" x14ac:dyDescent="0.2">
      <c r="B11" s="90" t="s">
        <v>1760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58" t="s">
        <v>2583</v>
      </c>
      <c r="J11" s="23">
        <v>3.8340353011999999E-2</v>
      </c>
      <c r="K11" s="58" t="s">
        <v>2583</v>
      </c>
      <c r="L11" s="58" t="s">
        <v>2583</v>
      </c>
      <c r="M11" s="58" t="s">
        <v>2583</v>
      </c>
      <c r="N11" s="58" t="s">
        <v>2583</v>
      </c>
      <c r="O11" s="58" t="s">
        <v>2583</v>
      </c>
      <c r="P11" s="23">
        <v>13439.1</v>
      </c>
      <c r="Q11" s="58" t="s">
        <v>2583</v>
      </c>
      <c r="R11" s="20">
        <v>1</v>
      </c>
      <c r="S11" s="65">
        <v>2.806609183E-3</v>
      </c>
    </row>
    <row r="12" spans="2:19" ht="12.75" customHeight="1" x14ac:dyDescent="0.2">
      <c r="B12" s="90" t="s">
        <v>1761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58" t="s">
        <v>2583</v>
      </c>
      <c r="J12" s="23">
        <v>3.8340353011999999E-2</v>
      </c>
      <c r="K12" s="58" t="s">
        <v>2583</v>
      </c>
      <c r="L12" s="58" t="s">
        <v>2583</v>
      </c>
      <c r="M12" s="58" t="s">
        <v>2583</v>
      </c>
      <c r="N12" s="58" t="s">
        <v>2583</v>
      </c>
      <c r="O12" s="58" t="s">
        <v>2583</v>
      </c>
      <c r="P12" s="23">
        <v>13439.1</v>
      </c>
      <c r="Q12" s="58" t="s">
        <v>2583</v>
      </c>
      <c r="R12" s="20">
        <v>1</v>
      </c>
      <c r="S12" s="65">
        <v>2.806609183E-3</v>
      </c>
    </row>
    <row r="13" spans="2:19" ht="12.75" customHeight="1" x14ac:dyDescent="0.2">
      <c r="B13" s="90" t="s">
        <v>1762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58" t="s">
        <v>2583</v>
      </c>
      <c r="J13" s="58" t="s">
        <v>2583</v>
      </c>
      <c r="K13" s="58" t="s">
        <v>2583</v>
      </c>
      <c r="L13" s="58" t="s">
        <v>2583</v>
      </c>
      <c r="M13" s="58" t="s">
        <v>2583</v>
      </c>
      <c r="N13" s="58" t="s">
        <v>2583</v>
      </c>
      <c r="O13" s="58" t="s">
        <v>2583</v>
      </c>
      <c r="P13" s="58" t="s">
        <v>2583</v>
      </c>
      <c r="Q13" s="58" t="s">
        <v>2583</v>
      </c>
      <c r="R13" s="58" t="s">
        <v>2583</v>
      </c>
      <c r="S13" s="72" t="s">
        <v>2583</v>
      </c>
    </row>
    <row r="14" spans="2:19" ht="12.75" customHeight="1" x14ac:dyDescent="0.2">
      <c r="B14" s="90" t="s">
        <v>1763</v>
      </c>
      <c r="C14" s="58" t="s">
        <v>2583</v>
      </c>
      <c r="D14" s="58" t="s">
        <v>2583</v>
      </c>
      <c r="E14" s="58" t="s">
        <v>2583</v>
      </c>
      <c r="F14" s="58" t="s">
        <v>2583</v>
      </c>
      <c r="G14" s="58" t="s">
        <v>2583</v>
      </c>
      <c r="H14" s="58" t="s">
        <v>2583</v>
      </c>
      <c r="I14" s="58" t="s">
        <v>2583</v>
      </c>
      <c r="J14" s="23">
        <v>3.8340353011999999E-2</v>
      </c>
      <c r="K14" s="58" t="s">
        <v>2583</v>
      </c>
      <c r="L14" s="58" t="s">
        <v>2583</v>
      </c>
      <c r="M14" s="58" t="s">
        <v>2583</v>
      </c>
      <c r="N14" s="58" t="s">
        <v>2583</v>
      </c>
      <c r="O14" s="58" t="s">
        <v>2583</v>
      </c>
      <c r="P14" s="23">
        <v>13439.1</v>
      </c>
      <c r="Q14" s="58" t="s">
        <v>2583</v>
      </c>
      <c r="R14" s="20">
        <v>1</v>
      </c>
      <c r="S14" s="65">
        <v>2.806609183E-3</v>
      </c>
    </row>
    <row r="15" spans="2:19" ht="12.75" customHeight="1" x14ac:dyDescent="0.2">
      <c r="B15" s="91" t="s">
        <v>1764</v>
      </c>
      <c r="C15" s="14" t="s">
        <v>1765</v>
      </c>
      <c r="D15" s="14" t="s">
        <v>1766</v>
      </c>
      <c r="E15" s="22">
        <v>520036070</v>
      </c>
      <c r="F15" s="14" t="s">
        <v>1025</v>
      </c>
      <c r="G15" s="14" t="s">
        <v>234</v>
      </c>
      <c r="H15" s="14" t="s">
        <v>235</v>
      </c>
      <c r="I15" s="28">
        <v>44678</v>
      </c>
      <c r="J15" s="25">
        <v>0.09</v>
      </c>
      <c r="K15" s="14" t="s">
        <v>49</v>
      </c>
      <c r="L15" s="13">
        <v>4.9000000000000002E-2</v>
      </c>
      <c r="M15" s="13">
        <v>9.0800000000000006E-2</v>
      </c>
      <c r="N15" s="24">
        <v>10500000</v>
      </c>
      <c r="O15" s="24">
        <v>108.1</v>
      </c>
      <c r="P15" s="24">
        <v>11350.5</v>
      </c>
      <c r="Q15" s="13">
        <v>1.7500000000000002E-2</v>
      </c>
      <c r="R15" s="13">
        <v>0.84458780721899995</v>
      </c>
      <c r="S15" s="66">
        <v>2.3704278949999999E-3</v>
      </c>
    </row>
    <row r="16" spans="2:19" ht="12.75" customHeight="1" x14ac:dyDescent="0.2">
      <c r="B16" s="91" t="s">
        <v>1767</v>
      </c>
      <c r="C16" s="14" t="s">
        <v>1768</v>
      </c>
      <c r="D16" s="14" t="s">
        <v>1766</v>
      </c>
      <c r="E16" s="22">
        <v>520036104</v>
      </c>
      <c r="F16" s="14" t="s">
        <v>1025</v>
      </c>
      <c r="G16" s="14" t="s">
        <v>234</v>
      </c>
      <c r="H16" s="14" t="s">
        <v>235</v>
      </c>
      <c r="I16" s="28">
        <v>45077</v>
      </c>
      <c r="J16" s="25">
        <v>0.41</v>
      </c>
      <c r="K16" s="14" t="s">
        <v>49</v>
      </c>
      <c r="L16" s="13">
        <v>3.6499999999999998E-2</v>
      </c>
      <c r="M16" s="13">
        <v>6.8900000000000003E-2</v>
      </c>
      <c r="N16" s="24">
        <v>2000000</v>
      </c>
      <c r="O16" s="24">
        <v>104.43</v>
      </c>
      <c r="P16" s="24">
        <v>2088.6</v>
      </c>
      <c r="Q16" s="13">
        <v>1.3565217389999999E-3</v>
      </c>
      <c r="R16" s="13">
        <v>0.15541219278000001</v>
      </c>
      <c r="S16" s="66">
        <v>4.36181287E-4</v>
      </c>
    </row>
    <row r="17" spans="2:19" ht="12.75" customHeight="1" x14ac:dyDescent="0.2">
      <c r="B17" s="90" t="s">
        <v>1769</v>
      </c>
      <c r="C17" s="58" t="s">
        <v>2583</v>
      </c>
      <c r="D17" s="58" t="s">
        <v>2583</v>
      </c>
      <c r="E17" s="58" t="s">
        <v>2583</v>
      </c>
      <c r="F17" s="58" t="s">
        <v>2583</v>
      </c>
      <c r="G17" s="58" t="s">
        <v>2583</v>
      </c>
      <c r="H17" s="58" t="s">
        <v>2583</v>
      </c>
      <c r="I17" s="58" t="s">
        <v>2583</v>
      </c>
      <c r="J17" s="58" t="s">
        <v>2583</v>
      </c>
      <c r="K17" s="58" t="s">
        <v>2583</v>
      </c>
      <c r="L17" s="58" t="s">
        <v>2583</v>
      </c>
      <c r="M17" s="58" t="s">
        <v>2583</v>
      </c>
      <c r="N17" s="58" t="s">
        <v>2583</v>
      </c>
      <c r="O17" s="58" t="s">
        <v>2583</v>
      </c>
      <c r="P17" s="58" t="s">
        <v>2583</v>
      </c>
      <c r="Q17" s="58" t="s">
        <v>2583</v>
      </c>
      <c r="R17" s="58" t="s">
        <v>2583</v>
      </c>
      <c r="S17" s="72" t="s">
        <v>2583</v>
      </c>
    </row>
    <row r="18" spans="2:19" ht="12.75" customHeight="1" x14ac:dyDescent="0.2">
      <c r="B18" s="90" t="s">
        <v>1770</v>
      </c>
      <c r="C18" s="58" t="s">
        <v>2583</v>
      </c>
      <c r="D18" s="58" t="s">
        <v>2583</v>
      </c>
      <c r="E18" s="58" t="s">
        <v>2583</v>
      </c>
      <c r="F18" s="58" t="s">
        <v>2583</v>
      </c>
      <c r="G18" s="58" t="s">
        <v>2583</v>
      </c>
      <c r="H18" s="58" t="s">
        <v>2583</v>
      </c>
      <c r="I18" s="58" t="s">
        <v>2583</v>
      </c>
      <c r="J18" s="58" t="s">
        <v>2583</v>
      </c>
      <c r="K18" s="58" t="s">
        <v>2583</v>
      </c>
      <c r="L18" s="58" t="s">
        <v>2583</v>
      </c>
      <c r="M18" s="58" t="s">
        <v>2583</v>
      </c>
      <c r="N18" s="58" t="s">
        <v>2583</v>
      </c>
      <c r="O18" s="58" t="s">
        <v>2583</v>
      </c>
      <c r="P18" s="58" t="s">
        <v>2583</v>
      </c>
      <c r="Q18" s="58" t="s">
        <v>2583</v>
      </c>
      <c r="R18" s="58" t="s">
        <v>2583</v>
      </c>
      <c r="S18" s="72" t="s">
        <v>2583</v>
      </c>
    </row>
    <row r="19" spans="2:19" ht="12.75" customHeight="1" thickBot="1" x14ac:dyDescent="0.25">
      <c r="B19" s="90" t="s">
        <v>1771</v>
      </c>
      <c r="C19" s="58" t="s">
        <v>2583</v>
      </c>
      <c r="D19" s="58" t="s">
        <v>2583</v>
      </c>
      <c r="E19" s="58" t="s">
        <v>2583</v>
      </c>
      <c r="F19" s="58" t="s">
        <v>2583</v>
      </c>
      <c r="G19" s="58" t="s">
        <v>2583</v>
      </c>
      <c r="H19" s="58" t="s">
        <v>2583</v>
      </c>
      <c r="I19" s="58" t="s">
        <v>2583</v>
      </c>
      <c r="J19" s="58" t="s">
        <v>2583</v>
      </c>
      <c r="K19" s="58" t="s">
        <v>2583</v>
      </c>
      <c r="L19" s="58" t="s">
        <v>2583</v>
      </c>
      <c r="M19" s="58" t="s">
        <v>2583</v>
      </c>
      <c r="N19" s="58" t="s">
        <v>2583</v>
      </c>
      <c r="O19" s="58" t="s">
        <v>2583</v>
      </c>
      <c r="P19" s="58" t="s">
        <v>2583</v>
      </c>
      <c r="Q19" s="58" t="s">
        <v>2583</v>
      </c>
      <c r="R19" s="58" t="s">
        <v>2583</v>
      </c>
      <c r="S19" s="72" t="s">
        <v>2583</v>
      </c>
    </row>
    <row r="20" spans="2:19" ht="12.75" customHeight="1" x14ac:dyDescent="0.2">
      <c r="B20" s="92" t="s">
        <v>1772</v>
      </c>
      <c r="C20" s="73" t="s">
        <v>2583</v>
      </c>
      <c r="D20" s="73" t="s">
        <v>2583</v>
      </c>
      <c r="E20" s="73" t="s">
        <v>2583</v>
      </c>
      <c r="F20" s="73" t="s">
        <v>2583</v>
      </c>
      <c r="G20" s="73" t="s">
        <v>2583</v>
      </c>
      <c r="H20" s="73" t="s">
        <v>2583</v>
      </c>
      <c r="I20" s="73" t="s">
        <v>2583</v>
      </c>
      <c r="J20" s="73" t="s">
        <v>2583</v>
      </c>
      <c r="K20" s="73" t="s">
        <v>2583</v>
      </c>
      <c r="L20" s="73" t="s">
        <v>2583</v>
      </c>
      <c r="M20" s="73" t="s">
        <v>2583</v>
      </c>
      <c r="N20" s="73" t="s">
        <v>2583</v>
      </c>
      <c r="O20" s="73" t="s">
        <v>2583</v>
      </c>
      <c r="P20" s="73" t="s">
        <v>2583</v>
      </c>
      <c r="Q20" s="73" t="s">
        <v>2583</v>
      </c>
      <c r="R20" s="73" t="s">
        <v>2583</v>
      </c>
      <c r="S20" s="74" t="s">
        <v>2583</v>
      </c>
    </row>
    <row r="21" spans="2:19" ht="12.75" hidden="1" customHeight="1" x14ac:dyDescent="0.2"/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35.28515625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12532</v>
      </c>
    </row>
    <row r="5" spans="2:19" ht="12.75" customHeight="1" x14ac:dyDescent="0.2"/>
    <row r="6" spans="2:19" ht="12.75" customHeight="1" thickBot="1" x14ac:dyDescent="0.25">
      <c r="B6" s="67" t="s">
        <v>1773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  <c r="N6" s="69" t="s">
        <v>2594</v>
      </c>
      <c r="O6" s="69" t="s">
        <v>2595</v>
      </c>
      <c r="P6" s="69" t="s">
        <v>2596</v>
      </c>
      <c r="Q6" s="69" t="s">
        <v>2597</v>
      </c>
      <c r="R6" s="69" t="s">
        <v>2598</v>
      </c>
      <c r="S6" s="69" t="s">
        <v>2599</v>
      </c>
    </row>
    <row r="7" spans="2:19" ht="12.75" customHeight="1" thickBot="1" x14ac:dyDescent="0.25">
      <c r="B7" s="75" t="s">
        <v>1774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  <c r="N7" s="81" t="s">
        <v>2583</v>
      </c>
      <c r="O7" s="81" t="s">
        <v>2583</v>
      </c>
      <c r="P7" s="81" t="s">
        <v>2583</v>
      </c>
      <c r="Q7" s="81" t="s">
        <v>2583</v>
      </c>
      <c r="R7" s="81" t="s">
        <v>2583</v>
      </c>
      <c r="S7" s="81" t="s">
        <v>2583</v>
      </c>
    </row>
    <row r="8" spans="2:19" ht="12.75" customHeight="1" x14ac:dyDescent="0.2">
      <c r="B8" s="60" t="s">
        <v>71</v>
      </c>
      <c r="C8" s="4" t="s">
        <v>72</v>
      </c>
      <c r="D8" s="4" t="s">
        <v>1775</v>
      </c>
      <c r="E8" s="4" t="s">
        <v>73</v>
      </c>
      <c r="F8" s="4" t="s">
        <v>221</v>
      </c>
      <c r="G8" s="4" t="s">
        <v>74</v>
      </c>
      <c r="H8" s="4" t="s">
        <v>75</v>
      </c>
      <c r="I8" s="4" t="s">
        <v>137</v>
      </c>
      <c r="J8" s="4" t="s">
        <v>138</v>
      </c>
      <c r="K8" s="4" t="s">
        <v>76</v>
      </c>
      <c r="L8" s="4" t="s">
        <v>77</v>
      </c>
      <c r="M8" s="4" t="s">
        <v>242</v>
      </c>
      <c r="N8" s="4" t="s">
        <v>139</v>
      </c>
      <c r="O8" s="4" t="s">
        <v>140</v>
      </c>
      <c r="P8" s="4" t="s">
        <v>9</v>
      </c>
      <c r="Q8" s="4" t="s">
        <v>142</v>
      </c>
      <c r="R8" s="4" t="s">
        <v>80</v>
      </c>
      <c r="S8" s="63" t="s">
        <v>223</v>
      </c>
    </row>
    <row r="9" spans="2:19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57" t="s">
        <v>2583</v>
      </c>
      <c r="H9" s="57" t="s">
        <v>2583</v>
      </c>
      <c r="I9" s="6" t="s">
        <v>144</v>
      </c>
      <c r="J9" s="6" t="s">
        <v>145</v>
      </c>
      <c r="K9" s="57" t="s">
        <v>2583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" t="s">
        <v>12</v>
      </c>
      <c r="S9" s="64" t="s">
        <v>12</v>
      </c>
    </row>
    <row r="10" spans="2:19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4" t="s">
        <v>224</v>
      </c>
    </row>
    <row r="11" spans="2:19" ht="12.75" customHeight="1" x14ac:dyDescent="0.2">
      <c r="B11" s="61" t="s">
        <v>1776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58" t="s">
        <v>2583</v>
      </c>
      <c r="J11" s="23">
        <v>3.9739562270280002</v>
      </c>
      <c r="K11" s="58" t="s">
        <v>2583</v>
      </c>
      <c r="L11" s="58" t="s">
        <v>2583</v>
      </c>
      <c r="M11" s="58" t="s">
        <v>2583</v>
      </c>
      <c r="N11" s="58" t="s">
        <v>2583</v>
      </c>
      <c r="O11" s="58" t="s">
        <v>2583</v>
      </c>
      <c r="P11" s="23">
        <v>37388.533159999999</v>
      </c>
      <c r="Q11" s="58" t="s">
        <v>2583</v>
      </c>
      <c r="R11" s="20">
        <v>1</v>
      </c>
      <c r="S11" s="65">
        <v>7.8081865969999997E-3</v>
      </c>
    </row>
    <row r="12" spans="2:19" ht="12.75" customHeight="1" x14ac:dyDescent="0.2">
      <c r="B12" s="61" t="s">
        <v>1777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58" t="s">
        <v>2583</v>
      </c>
      <c r="J12" s="23">
        <v>3.9739562270280002</v>
      </c>
      <c r="K12" s="58" t="s">
        <v>2583</v>
      </c>
      <c r="L12" s="58" t="s">
        <v>2583</v>
      </c>
      <c r="M12" s="58" t="s">
        <v>2583</v>
      </c>
      <c r="N12" s="58" t="s">
        <v>2583</v>
      </c>
      <c r="O12" s="58" t="s">
        <v>2583</v>
      </c>
      <c r="P12" s="23">
        <v>37388.533159999999</v>
      </c>
      <c r="Q12" s="58" t="s">
        <v>2583</v>
      </c>
      <c r="R12" s="20">
        <v>1</v>
      </c>
      <c r="S12" s="65">
        <v>7.8081865969999997E-3</v>
      </c>
    </row>
    <row r="13" spans="2:19" ht="12.75" customHeight="1" x14ac:dyDescent="0.2">
      <c r="B13" s="61" t="s">
        <v>1778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58" t="s">
        <v>2583</v>
      </c>
      <c r="J13" s="23">
        <v>6.7725925289450002</v>
      </c>
      <c r="K13" s="58" t="s">
        <v>2583</v>
      </c>
      <c r="L13" s="58" t="s">
        <v>2583</v>
      </c>
      <c r="M13" s="58" t="s">
        <v>2583</v>
      </c>
      <c r="N13" s="58" t="s">
        <v>2583</v>
      </c>
      <c r="O13" s="58" t="s">
        <v>2583</v>
      </c>
      <c r="P13" s="23">
        <v>15208.601189999999</v>
      </c>
      <c r="Q13" s="58" t="s">
        <v>2583</v>
      </c>
      <c r="R13" s="20">
        <v>0.40677180687699999</v>
      </c>
      <c r="S13" s="65">
        <v>3.1761501700000002E-3</v>
      </c>
    </row>
    <row r="14" spans="2:19" ht="12.75" customHeight="1" x14ac:dyDescent="0.2">
      <c r="B14" s="62" t="s">
        <v>1779</v>
      </c>
      <c r="C14" s="14" t="s">
        <v>1780</v>
      </c>
      <c r="D14" s="14" t="s">
        <v>1766</v>
      </c>
      <c r="E14" s="22">
        <v>1150</v>
      </c>
      <c r="F14" s="14" t="s">
        <v>712</v>
      </c>
      <c r="G14" s="14" t="s">
        <v>95</v>
      </c>
      <c r="H14" s="14" t="s">
        <v>96</v>
      </c>
      <c r="I14" s="28">
        <v>44944</v>
      </c>
      <c r="J14" s="24">
        <v>6.12</v>
      </c>
      <c r="K14" s="14" t="s">
        <v>49</v>
      </c>
      <c r="L14" s="13">
        <v>4.9000000000000002E-2</v>
      </c>
      <c r="M14" s="13">
        <v>2.6599999999999999E-2</v>
      </c>
      <c r="N14" s="24">
        <v>1950000.18</v>
      </c>
      <c r="O14" s="24">
        <v>153.22999999999999</v>
      </c>
      <c r="P14" s="24">
        <v>2987.9852799999999</v>
      </c>
      <c r="Q14" s="13">
        <v>1.298967729E-3</v>
      </c>
      <c r="R14" s="13">
        <v>7.9917157145000001E-2</v>
      </c>
      <c r="S14" s="66">
        <v>6.2400807500000003E-4</v>
      </c>
    </row>
    <row r="15" spans="2:19" ht="12.75" customHeight="1" x14ac:dyDescent="0.2">
      <c r="B15" s="62" t="s">
        <v>1781</v>
      </c>
      <c r="C15" s="14" t="s">
        <v>1782</v>
      </c>
      <c r="D15" s="14" t="s">
        <v>1766</v>
      </c>
      <c r="E15" s="22">
        <v>1150</v>
      </c>
      <c r="F15" s="14" t="s">
        <v>1783</v>
      </c>
      <c r="G15" s="14" t="s">
        <v>95</v>
      </c>
      <c r="H15" s="14" t="s">
        <v>96</v>
      </c>
      <c r="I15" s="28">
        <v>44930</v>
      </c>
      <c r="J15" s="24">
        <v>9.7899999999999991</v>
      </c>
      <c r="K15" s="14" t="s">
        <v>49</v>
      </c>
      <c r="L15" s="13">
        <v>4.1000000000000002E-2</v>
      </c>
      <c r="M15" s="13">
        <v>2.8299999999999999E-2</v>
      </c>
      <c r="N15" s="24">
        <v>3557692.49</v>
      </c>
      <c r="O15" s="24">
        <v>132.19</v>
      </c>
      <c r="P15" s="24">
        <v>4702.9137000000001</v>
      </c>
      <c r="Q15" s="13">
        <v>9.7973428700000005E-4</v>
      </c>
      <c r="R15" s="13">
        <v>0.12578492127099999</v>
      </c>
      <c r="S15" s="66">
        <v>9.8215213599999992E-4</v>
      </c>
    </row>
    <row r="16" spans="2:19" ht="12.75" customHeight="1" x14ac:dyDescent="0.2">
      <c r="B16" s="62" t="s">
        <v>1784</v>
      </c>
      <c r="C16" s="14" t="s">
        <v>1785</v>
      </c>
      <c r="D16" s="14" t="s">
        <v>1766</v>
      </c>
      <c r="E16" s="22">
        <v>1315</v>
      </c>
      <c r="F16" s="14" t="s">
        <v>681</v>
      </c>
      <c r="G16" s="14" t="s">
        <v>276</v>
      </c>
      <c r="H16" s="14" t="s">
        <v>277</v>
      </c>
      <c r="I16" s="28">
        <v>44320</v>
      </c>
      <c r="J16" s="24">
        <v>5.29</v>
      </c>
      <c r="K16" s="14" t="s">
        <v>49</v>
      </c>
      <c r="L16" s="13">
        <v>2.1399999999999999E-2</v>
      </c>
      <c r="M16" s="13">
        <v>2.1499999999999998E-2</v>
      </c>
      <c r="N16" s="24">
        <v>2600688.2400000002</v>
      </c>
      <c r="O16" s="24">
        <v>113.7</v>
      </c>
      <c r="P16" s="24">
        <v>2956.9825300000002</v>
      </c>
      <c r="Q16" s="13">
        <v>6.6686877009999998E-3</v>
      </c>
      <c r="R16" s="13">
        <v>7.9087952375999998E-2</v>
      </c>
      <c r="S16" s="66">
        <v>6.1753348899999997E-4</v>
      </c>
    </row>
    <row r="17" spans="2:19" ht="12.75" customHeight="1" x14ac:dyDescent="0.2">
      <c r="B17" s="62" t="s">
        <v>1786</v>
      </c>
      <c r="C17" s="14" t="s">
        <v>1787</v>
      </c>
      <c r="D17" s="14" t="s">
        <v>1766</v>
      </c>
      <c r="E17" s="22">
        <v>2388</v>
      </c>
      <c r="F17" s="14" t="s">
        <v>1783</v>
      </c>
      <c r="G17" s="14" t="s">
        <v>276</v>
      </c>
      <c r="H17" s="14" t="s">
        <v>277</v>
      </c>
      <c r="I17" s="28">
        <v>44741</v>
      </c>
      <c r="J17" s="24">
        <v>4.5999999999999996</v>
      </c>
      <c r="K17" s="14" t="s">
        <v>49</v>
      </c>
      <c r="L17" s="13">
        <v>1.55E-2</v>
      </c>
      <c r="M17" s="13">
        <v>2.7099999999999999E-2</v>
      </c>
      <c r="N17" s="24">
        <v>2850000</v>
      </c>
      <c r="O17" s="24">
        <v>100.13</v>
      </c>
      <c r="P17" s="24">
        <v>2853.7049999999999</v>
      </c>
      <c r="Q17" s="13">
        <v>5.0000000000000001E-3</v>
      </c>
      <c r="R17" s="13">
        <v>7.6325674178E-2</v>
      </c>
      <c r="S17" s="66">
        <v>5.9596510599999996E-4</v>
      </c>
    </row>
    <row r="18" spans="2:19" ht="12.75" customHeight="1" x14ac:dyDescent="0.2">
      <c r="B18" s="62" t="s">
        <v>1788</v>
      </c>
      <c r="C18" s="14" t="s">
        <v>1789</v>
      </c>
      <c r="D18" s="14" t="s">
        <v>1766</v>
      </c>
      <c r="E18" s="22">
        <v>1809</v>
      </c>
      <c r="F18" s="14" t="s">
        <v>712</v>
      </c>
      <c r="G18" s="14" t="s">
        <v>276</v>
      </c>
      <c r="H18" s="14" t="s">
        <v>277</v>
      </c>
      <c r="I18" s="28">
        <v>44060</v>
      </c>
      <c r="J18" s="24">
        <v>7.93</v>
      </c>
      <c r="K18" s="14" t="s">
        <v>49</v>
      </c>
      <c r="L18" s="13">
        <v>8.3000000000000001E-3</v>
      </c>
      <c r="M18" s="13">
        <v>2.6700000000000002E-2</v>
      </c>
      <c r="N18" s="24">
        <v>1083060.58</v>
      </c>
      <c r="O18" s="24">
        <v>96.33</v>
      </c>
      <c r="P18" s="24">
        <v>1043.3122599999999</v>
      </c>
      <c r="Q18" s="13">
        <v>3.276639983E-3</v>
      </c>
      <c r="R18" s="13">
        <v>2.7904605284E-2</v>
      </c>
      <c r="S18" s="66">
        <v>2.1788436500000001E-4</v>
      </c>
    </row>
    <row r="19" spans="2:19" ht="12.75" customHeight="1" x14ac:dyDescent="0.2">
      <c r="B19" s="62" t="s">
        <v>1790</v>
      </c>
      <c r="C19" s="14" t="s">
        <v>1791</v>
      </c>
      <c r="D19" s="14" t="s">
        <v>1766</v>
      </c>
      <c r="E19" s="22">
        <v>1418</v>
      </c>
      <c r="F19" s="14" t="s">
        <v>712</v>
      </c>
      <c r="G19" s="14" t="s">
        <v>308</v>
      </c>
      <c r="H19" s="14" t="s">
        <v>277</v>
      </c>
      <c r="I19" s="28">
        <v>44951</v>
      </c>
      <c r="J19" s="24">
        <v>1.65</v>
      </c>
      <c r="K19" s="14" t="s">
        <v>49</v>
      </c>
      <c r="L19" s="13">
        <v>5.6000000000000001E-2</v>
      </c>
      <c r="M19" s="13">
        <v>2.35E-2</v>
      </c>
      <c r="N19" s="24">
        <v>259223.58</v>
      </c>
      <c r="O19" s="24">
        <v>141.88</v>
      </c>
      <c r="P19" s="24">
        <v>367.78642000000002</v>
      </c>
      <c r="Q19" s="13">
        <v>6.8352461700000005E-4</v>
      </c>
      <c r="R19" s="13">
        <v>9.8368774830000002E-3</v>
      </c>
      <c r="S19" s="66">
        <v>7.6808174935775298E-5</v>
      </c>
    </row>
    <row r="20" spans="2:19" ht="12.75" customHeight="1" x14ac:dyDescent="0.2">
      <c r="B20" s="62" t="s">
        <v>1792</v>
      </c>
      <c r="C20" s="14" t="s">
        <v>1793</v>
      </c>
      <c r="D20" s="14" t="s">
        <v>1766</v>
      </c>
      <c r="E20" s="22">
        <v>2422</v>
      </c>
      <c r="F20" s="14" t="s">
        <v>681</v>
      </c>
      <c r="G20" s="14" t="s">
        <v>430</v>
      </c>
      <c r="H20" s="14" t="s">
        <v>96</v>
      </c>
      <c r="I20" s="28">
        <v>45154</v>
      </c>
      <c r="J20" s="24">
        <v>3.46</v>
      </c>
      <c r="K20" s="14" t="s">
        <v>49</v>
      </c>
      <c r="L20" s="13">
        <v>3.6400000000000002E-2</v>
      </c>
      <c r="M20" s="13">
        <v>3.2399999999999998E-2</v>
      </c>
      <c r="N20" s="24">
        <v>290000</v>
      </c>
      <c r="O20" s="24">
        <v>102.04</v>
      </c>
      <c r="P20" s="24">
        <v>295.916</v>
      </c>
      <c r="Q20" s="13">
        <v>5.8675709399999998E-4</v>
      </c>
      <c r="R20" s="13">
        <v>7.9146191350000002E-3</v>
      </c>
      <c r="S20" s="66">
        <v>6.1798823062294894E-5</v>
      </c>
    </row>
    <row r="21" spans="2:19" ht="12.75" customHeight="1" x14ac:dyDescent="0.2">
      <c r="B21" s="61" t="s">
        <v>1794</v>
      </c>
      <c r="C21" s="58" t="s">
        <v>2583</v>
      </c>
      <c r="D21" s="58" t="s">
        <v>2583</v>
      </c>
      <c r="E21" s="58" t="s">
        <v>2583</v>
      </c>
      <c r="F21" s="58" t="s">
        <v>2583</v>
      </c>
      <c r="G21" s="58" t="s">
        <v>2583</v>
      </c>
      <c r="H21" s="58" t="s">
        <v>2583</v>
      </c>
      <c r="I21" s="58" t="s">
        <v>2583</v>
      </c>
      <c r="J21" s="23">
        <v>2.4213894396670002</v>
      </c>
      <c r="K21" s="58" t="s">
        <v>2583</v>
      </c>
      <c r="L21" s="58" t="s">
        <v>2583</v>
      </c>
      <c r="M21" s="58" t="s">
        <v>2583</v>
      </c>
      <c r="N21" s="58" t="s">
        <v>2583</v>
      </c>
      <c r="O21" s="58" t="s">
        <v>2583</v>
      </c>
      <c r="P21" s="23">
        <v>22179.931970000001</v>
      </c>
      <c r="Q21" s="58" t="s">
        <v>2583</v>
      </c>
      <c r="R21" s="20">
        <v>0.59322819312200004</v>
      </c>
      <c r="S21" s="65">
        <v>4.6320364270000004E-3</v>
      </c>
    </row>
    <row r="22" spans="2:19" ht="12.75" customHeight="1" x14ac:dyDescent="0.2">
      <c r="B22" s="62" t="s">
        <v>1795</v>
      </c>
      <c r="C22" s="14" t="s">
        <v>1796</v>
      </c>
      <c r="D22" s="14" t="s">
        <v>1766</v>
      </c>
      <c r="E22" s="22">
        <v>1315</v>
      </c>
      <c r="F22" s="14" t="s">
        <v>681</v>
      </c>
      <c r="G22" s="14" t="s">
        <v>276</v>
      </c>
      <c r="H22" s="14" t="s">
        <v>277</v>
      </c>
      <c r="I22" s="28">
        <v>44320</v>
      </c>
      <c r="J22" s="24">
        <v>4.8899999999999997</v>
      </c>
      <c r="K22" s="14" t="s">
        <v>49</v>
      </c>
      <c r="L22" s="13">
        <v>3.7400000000000003E-2</v>
      </c>
      <c r="M22" s="13">
        <v>4.9200000000000001E-2</v>
      </c>
      <c r="N22" s="24">
        <v>5501607.04</v>
      </c>
      <c r="O22" s="24">
        <v>95.74</v>
      </c>
      <c r="P22" s="24">
        <v>5267.2385800000002</v>
      </c>
      <c r="Q22" s="13">
        <v>8.8417426449999992E-3</v>
      </c>
      <c r="R22" s="13">
        <v>0.14087844948200001</v>
      </c>
      <c r="S22" s="66">
        <v>1.100005221E-3</v>
      </c>
    </row>
    <row r="23" spans="2:19" ht="12.75" customHeight="1" x14ac:dyDescent="0.2">
      <c r="B23" s="62" t="s">
        <v>1797</v>
      </c>
      <c r="C23" s="14" t="s">
        <v>1798</v>
      </c>
      <c r="D23" s="14" t="s">
        <v>1766</v>
      </c>
      <c r="E23" s="22">
        <v>1315</v>
      </c>
      <c r="F23" s="14" t="s">
        <v>681</v>
      </c>
      <c r="G23" s="14" t="s">
        <v>276</v>
      </c>
      <c r="H23" s="14" t="s">
        <v>277</v>
      </c>
      <c r="I23" s="28">
        <v>44320</v>
      </c>
      <c r="J23" s="24">
        <v>1.17</v>
      </c>
      <c r="K23" s="14" t="s">
        <v>49</v>
      </c>
      <c r="L23" s="13">
        <v>2.5000000000000001E-2</v>
      </c>
      <c r="M23" s="13">
        <v>4.41E-2</v>
      </c>
      <c r="N23" s="24">
        <v>4198823.8600000003</v>
      </c>
      <c r="O23" s="24">
        <v>98.59</v>
      </c>
      <c r="P23" s="24">
        <v>4139.6204399999997</v>
      </c>
      <c r="Q23" s="13">
        <v>1.0290086320000001E-2</v>
      </c>
      <c r="R23" s="13">
        <v>0.110718984943</v>
      </c>
      <c r="S23" s="66">
        <v>8.6451449400000002E-4</v>
      </c>
    </row>
    <row r="24" spans="2:19" ht="12.75" customHeight="1" x14ac:dyDescent="0.2">
      <c r="B24" s="62" t="s">
        <v>1799</v>
      </c>
      <c r="C24" s="14" t="s">
        <v>1800</v>
      </c>
      <c r="D24" s="14" t="s">
        <v>1766</v>
      </c>
      <c r="E24" s="22">
        <v>1666</v>
      </c>
      <c r="F24" s="14" t="s">
        <v>1801</v>
      </c>
      <c r="G24" s="14" t="s">
        <v>705</v>
      </c>
      <c r="H24" s="14" t="s">
        <v>277</v>
      </c>
      <c r="I24" s="28">
        <v>44039</v>
      </c>
      <c r="J24" s="24">
        <v>2.2400000000000002</v>
      </c>
      <c r="K24" s="14" t="s">
        <v>49</v>
      </c>
      <c r="L24" s="13">
        <v>3.1E-2</v>
      </c>
      <c r="M24" s="13">
        <v>4.7500000000000001E-2</v>
      </c>
      <c r="N24" s="24">
        <v>829081.5</v>
      </c>
      <c r="O24" s="24">
        <v>96.57</v>
      </c>
      <c r="P24" s="24">
        <v>800.64400000000001</v>
      </c>
      <c r="Q24" s="13">
        <v>1.1757836529999999E-3</v>
      </c>
      <c r="R24" s="13">
        <v>2.1414159164E-2</v>
      </c>
      <c r="S24" s="66">
        <v>1.6720575000000001E-4</v>
      </c>
    </row>
    <row r="25" spans="2:19" ht="12.75" customHeight="1" x14ac:dyDescent="0.2">
      <c r="B25" s="62" t="s">
        <v>1802</v>
      </c>
      <c r="C25" s="14" t="s">
        <v>1803</v>
      </c>
      <c r="D25" s="14" t="s">
        <v>1766</v>
      </c>
      <c r="E25" s="22">
        <v>2250</v>
      </c>
      <c r="F25" s="14" t="s">
        <v>1804</v>
      </c>
      <c r="G25" s="14" t="s">
        <v>430</v>
      </c>
      <c r="H25" s="14" t="s">
        <v>96</v>
      </c>
      <c r="I25" s="28">
        <v>44013</v>
      </c>
      <c r="J25" s="24">
        <v>3.52</v>
      </c>
      <c r="K25" s="14" t="s">
        <v>49</v>
      </c>
      <c r="L25" s="13">
        <v>3.3500000000000002E-2</v>
      </c>
      <c r="M25" s="13">
        <v>6.2399999999999997E-2</v>
      </c>
      <c r="N25" s="24">
        <v>475479.11</v>
      </c>
      <c r="O25" s="24">
        <v>90.79</v>
      </c>
      <c r="P25" s="24">
        <v>431.68747999999999</v>
      </c>
      <c r="Q25" s="13">
        <v>5.94348887E-4</v>
      </c>
      <c r="R25" s="13">
        <v>1.1545985987999999E-2</v>
      </c>
      <c r="S25" s="66">
        <v>9.0153213056164497E-5</v>
      </c>
    </row>
    <row r="26" spans="2:19" ht="12.75" customHeight="1" x14ac:dyDescent="0.2">
      <c r="B26" s="62" t="s">
        <v>1805</v>
      </c>
      <c r="C26" s="14" t="s">
        <v>1806</v>
      </c>
      <c r="D26" s="14" t="s">
        <v>1766</v>
      </c>
      <c r="E26" s="22">
        <v>2419</v>
      </c>
      <c r="F26" s="14" t="s">
        <v>1025</v>
      </c>
      <c r="G26" s="14" t="s">
        <v>446</v>
      </c>
      <c r="H26" s="14" t="s">
        <v>277</v>
      </c>
      <c r="I26" s="28">
        <v>45096</v>
      </c>
      <c r="J26" s="24">
        <v>1.18</v>
      </c>
      <c r="K26" s="14" t="s">
        <v>49</v>
      </c>
      <c r="L26" s="13">
        <v>7.2499999999999995E-2</v>
      </c>
      <c r="M26" s="13">
        <v>7.6499999999999999E-2</v>
      </c>
      <c r="N26" s="24">
        <v>582120.42000000004</v>
      </c>
      <c r="O26" s="24">
        <v>98.53</v>
      </c>
      <c r="P26" s="24">
        <v>573.56325000000004</v>
      </c>
      <c r="Q26" s="13">
        <v>8.1159421129999992E-3</v>
      </c>
      <c r="R26" s="13">
        <v>1.5340619208999999E-2</v>
      </c>
      <c r="S26" s="66">
        <v>1.19782417E-4</v>
      </c>
    </row>
    <row r="27" spans="2:19" ht="12.75" customHeight="1" x14ac:dyDescent="0.2">
      <c r="B27" s="62" t="s">
        <v>1807</v>
      </c>
      <c r="C27" s="14" t="s">
        <v>1808</v>
      </c>
      <c r="D27" s="14" t="s">
        <v>1766</v>
      </c>
      <c r="E27" s="22">
        <v>318</v>
      </c>
      <c r="F27" s="14" t="s">
        <v>1659</v>
      </c>
      <c r="G27" s="14" t="s">
        <v>499</v>
      </c>
      <c r="H27" s="14" t="s">
        <v>277</v>
      </c>
      <c r="I27" s="28">
        <v>44256</v>
      </c>
      <c r="J27" s="24">
        <v>1.97</v>
      </c>
      <c r="K27" s="14" t="s">
        <v>49</v>
      </c>
      <c r="L27" s="13">
        <v>2.1000000000000001E-2</v>
      </c>
      <c r="M27" s="13">
        <v>6.3500000000000001E-2</v>
      </c>
      <c r="N27" s="24">
        <v>1623572.08</v>
      </c>
      <c r="O27" s="24">
        <v>93.83</v>
      </c>
      <c r="P27" s="24">
        <v>1523.39768</v>
      </c>
      <c r="Q27" s="13">
        <v>2.5865622782999999E-2</v>
      </c>
      <c r="R27" s="13">
        <v>4.0745050721000001E-2</v>
      </c>
      <c r="S27" s="66">
        <v>3.1814495799999999E-4</v>
      </c>
    </row>
    <row r="28" spans="2:19" ht="12.75" customHeight="1" x14ac:dyDescent="0.2">
      <c r="B28" s="62" t="s">
        <v>1809</v>
      </c>
      <c r="C28" s="14" t="s">
        <v>1810</v>
      </c>
      <c r="D28" s="14" t="s">
        <v>1766</v>
      </c>
      <c r="E28" s="22">
        <v>1763</v>
      </c>
      <c r="F28" s="14" t="s">
        <v>1025</v>
      </c>
      <c r="G28" s="14" t="s">
        <v>499</v>
      </c>
      <c r="H28" s="14" t="s">
        <v>277</v>
      </c>
      <c r="I28" s="28">
        <v>45124</v>
      </c>
      <c r="J28" s="24">
        <v>4.1399999999999997</v>
      </c>
      <c r="K28" s="14" t="s">
        <v>49</v>
      </c>
      <c r="L28" s="13">
        <v>7.3099999999999998E-2</v>
      </c>
      <c r="M28" s="13">
        <v>7.3700000000000002E-2</v>
      </c>
      <c r="N28" s="24">
        <v>60</v>
      </c>
      <c r="O28" s="24">
        <v>5156460</v>
      </c>
      <c r="P28" s="24">
        <v>3093.8760000000002</v>
      </c>
      <c r="Q28" s="13">
        <v>1.2E-2</v>
      </c>
      <c r="R28" s="13">
        <v>8.2749328162999999E-2</v>
      </c>
      <c r="S28" s="66">
        <v>6.4612219500000004E-4</v>
      </c>
    </row>
    <row r="29" spans="2:19" ht="12.75" customHeight="1" x14ac:dyDescent="0.2">
      <c r="B29" s="62" t="s">
        <v>1811</v>
      </c>
      <c r="C29" s="14" t="s">
        <v>1812</v>
      </c>
      <c r="D29" s="14" t="s">
        <v>1766</v>
      </c>
      <c r="E29" s="22">
        <v>1700</v>
      </c>
      <c r="F29" s="14" t="s">
        <v>1025</v>
      </c>
      <c r="G29" s="14" t="s">
        <v>542</v>
      </c>
      <c r="H29" s="14" t="s">
        <v>277</v>
      </c>
      <c r="I29" s="28">
        <v>43850</v>
      </c>
      <c r="J29" s="24">
        <v>1.37</v>
      </c>
      <c r="K29" s="14" t="s">
        <v>49</v>
      </c>
      <c r="L29" s="13">
        <v>4.1000000000000002E-2</v>
      </c>
      <c r="M29" s="13">
        <v>6.5799999999999997E-2</v>
      </c>
      <c r="N29" s="24">
        <v>192344.94</v>
      </c>
      <c r="O29" s="24">
        <v>98</v>
      </c>
      <c r="P29" s="24">
        <v>188.49804</v>
      </c>
      <c r="Q29" s="13">
        <v>3.5470085799999999E-4</v>
      </c>
      <c r="R29" s="13">
        <v>5.0416002999999999E-3</v>
      </c>
      <c r="S29" s="66">
        <v>3.9365755895420997E-5</v>
      </c>
    </row>
    <row r="30" spans="2:19" ht="12.75" customHeight="1" x14ac:dyDescent="0.2">
      <c r="B30" s="62" t="s">
        <v>1813</v>
      </c>
      <c r="C30" s="14" t="s">
        <v>1814</v>
      </c>
      <c r="D30" s="14" t="s">
        <v>1766</v>
      </c>
      <c r="E30" s="22">
        <v>1089</v>
      </c>
      <c r="F30" s="14" t="s">
        <v>1659</v>
      </c>
      <c r="G30" s="14" t="s">
        <v>542</v>
      </c>
      <c r="H30" s="14" t="s">
        <v>277</v>
      </c>
      <c r="I30" s="28">
        <v>43941</v>
      </c>
      <c r="J30" s="24">
        <v>2.77</v>
      </c>
      <c r="K30" s="14" t="s">
        <v>49</v>
      </c>
      <c r="L30" s="13">
        <v>4.5999999999999999E-2</v>
      </c>
      <c r="M30" s="13">
        <v>6.3700000000000007E-2</v>
      </c>
      <c r="N30" s="24">
        <v>230487.8</v>
      </c>
      <c r="O30" s="24">
        <v>95.56</v>
      </c>
      <c r="P30" s="24">
        <v>220.25414000000001</v>
      </c>
      <c r="Q30" s="13">
        <v>5.2351898100000004E-4</v>
      </c>
      <c r="R30" s="13">
        <v>5.890954294E-3</v>
      </c>
      <c r="S30" s="66">
        <v>4.5997670374694002E-5</v>
      </c>
    </row>
    <row r="31" spans="2:19" ht="12.75" customHeight="1" x14ac:dyDescent="0.2">
      <c r="B31" s="62" t="s">
        <v>1815</v>
      </c>
      <c r="C31" s="14" t="s">
        <v>1816</v>
      </c>
      <c r="D31" s="14" t="s">
        <v>1766</v>
      </c>
      <c r="E31" s="22">
        <v>1721</v>
      </c>
      <c r="F31" s="14" t="s">
        <v>517</v>
      </c>
      <c r="G31" s="14" t="s">
        <v>558</v>
      </c>
      <c r="H31" s="14" t="s">
        <v>96</v>
      </c>
      <c r="I31" s="28">
        <v>44517</v>
      </c>
      <c r="J31" s="24">
        <v>2.82</v>
      </c>
      <c r="K31" s="14" t="s">
        <v>49</v>
      </c>
      <c r="L31" s="13">
        <v>2.86E-2</v>
      </c>
      <c r="M31" s="13">
        <v>6.6299999999999998E-2</v>
      </c>
      <c r="N31" s="24">
        <v>892857.25</v>
      </c>
      <c r="O31" s="24">
        <v>90.22</v>
      </c>
      <c r="P31" s="24">
        <v>805.53580999999997</v>
      </c>
      <c r="Q31" s="13">
        <v>7.8101570010000003E-3</v>
      </c>
      <c r="R31" s="13">
        <v>2.1544996337000001E-2</v>
      </c>
      <c r="S31" s="66">
        <v>1.6822735099999999E-4</v>
      </c>
    </row>
    <row r="32" spans="2:19" ht="12.75" customHeight="1" x14ac:dyDescent="0.2">
      <c r="B32" s="62" t="s">
        <v>1817</v>
      </c>
      <c r="C32" s="14" t="s">
        <v>1818</v>
      </c>
      <c r="D32" s="14" t="s">
        <v>1766</v>
      </c>
      <c r="E32" s="22">
        <v>608</v>
      </c>
      <c r="F32" s="14" t="s">
        <v>1659</v>
      </c>
      <c r="G32" s="14" t="s">
        <v>542</v>
      </c>
      <c r="H32" s="14" t="s">
        <v>277</v>
      </c>
      <c r="I32" s="28">
        <v>43933</v>
      </c>
      <c r="J32" s="24">
        <v>2.65</v>
      </c>
      <c r="K32" s="14" t="s">
        <v>49</v>
      </c>
      <c r="L32" s="13">
        <v>4.4699999999999997E-2</v>
      </c>
      <c r="M32" s="13">
        <v>7.0999999999999994E-2</v>
      </c>
      <c r="N32" s="24">
        <v>1289777.8600000001</v>
      </c>
      <c r="O32" s="24">
        <v>93.71</v>
      </c>
      <c r="P32" s="24">
        <v>1208.65083</v>
      </c>
      <c r="Q32" s="13">
        <v>2.6736686700000001E-3</v>
      </c>
      <c r="R32" s="13">
        <v>3.2326778501999998E-2</v>
      </c>
      <c r="S32" s="66">
        <v>2.5241351799999999E-4</v>
      </c>
    </row>
    <row r="33" spans="2:19" ht="12.75" customHeight="1" x14ac:dyDescent="0.2">
      <c r="B33" s="62" t="s">
        <v>1819</v>
      </c>
      <c r="C33" s="14" t="s">
        <v>1820</v>
      </c>
      <c r="D33" s="14" t="s">
        <v>1766</v>
      </c>
      <c r="E33" s="22">
        <v>209</v>
      </c>
      <c r="F33" s="14" t="s">
        <v>1025</v>
      </c>
      <c r="G33" s="14" t="s">
        <v>940</v>
      </c>
      <c r="H33" s="14" t="s">
        <v>277</v>
      </c>
      <c r="I33" s="28">
        <v>45069</v>
      </c>
      <c r="J33" s="24">
        <v>3.51</v>
      </c>
      <c r="K33" s="14" t="s">
        <v>49</v>
      </c>
      <c r="L33" s="13">
        <v>7.7499999999999999E-2</v>
      </c>
      <c r="M33" s="13">
        <v>8.8200000000000001E-2</v>
      </c>
      <c r="N33" s="24">
        <v>450000</v>
      </c>
      <c r="O33" s="24">
        <v>97.04</v>
      </c>
      <c r="P33" s="24">
        <v>436.68</v>
      </c>
      <c r="Q33" s="13">
        <v>1.2857142857000001E-2</v>
      </c>
      <c r="R33" s="13">
        <v>1.1679516768E-2</v>
      </c>
      <c r="S33" s="66">
        <v>9.1195846303825898E-5</v>
      </c>
    </row>
    <row r="34" spans="2:19" ht="12.75" customHeight="1" x14ac:dyDescent="0.2">
      <c r="B34" s="62" t="s">
        <v>1821</v>
      </c>
      <c r="C34" s="14" t="s">
        <v>1822</v>
      </c>
      <c r="D34" s="14" t="s">
        <v>1766</v>
      </c>
      <c r="E34" s="22">
        <v>604</v>
      </c>
      <c r="F34" s="14" t="s">
        <v>1025</v>
      </c>
      <c r="G34" s="14" t="s">
        <v>234</v>
      </c>
      <c r="H34" s="14" t="s">
        <v>235</v>
      </c>
      <c r="I34" s="28">
        <v>45145</v>
      </c>
      <c r="J34" s="24">
        <v>2.73</v>
      </c>
      <c r="K34" s="14" t="s">
        <v>49</v>
      </c>
      <c r="L34" s="13">
        <v>9.35E-2</v>
      </c>
      <c r="M34" s="13">
        <v>6.13E-2</v>
      </c>
      <c r="N34" s="24">
        <v>2937046</v>
      </c>
      <c r="O34" s="24">
        <v>100</v>
      </c>
      <c r="P34" s="24">
        <v>2937.0459999999998</v>
      </c>
      <c r="Q34" s="13">
        <v>7.0000000000000001E-3</v>
      </c>
      <c r="R34" s="13">
        <v>7.8554726589999999E-2</v>
      </c>
      <c r="S34" s="66">
        <v>6.1336996299999995E-4</v>
      </c>
    </row>
    <row r="35" spans="2:19" ht="12.75" customHeight="1" x14ac:dyDescent="0.2">
      <c r="B35" s="62" t="s">
        <v>1823</v>
      </c>
      <c r="C35" s="14" t="s">
        <v>1824</v>
      </c>
      <c r="D35" s="14" t="s">
        <v>1766</v>
      </c>
      <c r="E35" s="22">
        <v>599</v>
      </c>
      <c r="F35" s="14" t="s">
        <v>524</v>
      </c>
      <c r="G35" s="14" t="s">
        <v>234</v>
      </c>
      <c r="H35" s="14" t="s">
        <v>235</v>
      </c>
      <c r="I35" s="28">
        <v>44426</v>
      </c>
      <c r="J35" s="24">
        <v>0.16</v>
      </c>
      <c r="K35" s="14" t="s">
        <v>49</v>
      </c>
      <c r="L35" s="13">
        <v>4.1500000000000002E-2</v>
      </c>
      <c r="M35" s="13">
        <v>0.1167</v>
      </c>
      <c r="N35" s="24">
        <v>551750</v>
      </c>
      <c r="O35" s="24">
        <v>100.27</v>
      </c>
      <c r="P35" s="24">
        <v>553.23972000000003</v>
      </c>
      <c r="Q35" s="13">
        <v>1.379375E-2</v>
      </c>
      <c r="R35" s="13">
        <v>1.4797042655E-2</v>
      </c>
      <c r="S35" s="66">
        <v>1.1553807E-4</v>
      </c>
    </row>
    <row r="36" spans="2:19" ht="12.75" customHeight="1" x14ac:dyDescent="0.2">
      <c r="B36" s="61" t="s">
        <v>1825</v>
      </c>
      <c r="C36" s="58" t="s">
        <v>2583</v>
      </c>
      <c r="D36" s="58" t="s">
        <v>2583</v>
      </c>
      <c r="E36" s="58" t="s">
        <v>2583</v>
      </c>
      <c r="F36" s="58" t="s">
        <v>2583</v>
      </c>
      <c r="G36" s="58" t="s">
        <v>2583</v>
      </c>
      <c r="H36" s="58" t="s">
        <v>2583</v>
      </c>
      <c r="I36" s="58" t="s">
        <v>2583</v>
      </c>
      <c r="J36" s="58" t="s">
        <v>2583</v>
      </c>
      <c r="K36" s="58" t="s">
        <v>2583</v>
      </c>
      <c r="L36" s="58" t="s">
        <v>2583</v>
      </c>
      <c r="M36" s="58" t="s">
        <v>2583</v>
      </c>
      <c r="N36" s="58" t="s">
        <v>2583</v>
      </c>
      <c r="O36" s="58" t="s">
        <v>2583</v>
      </c>
      <c r="P36" s="58" t="s">
        <v>2583</v>
      </c>
      <c r="Q36" s="58" t="s">
        <v>2583</v>
      </c>
      <c r="R36" s="58" t="s">
        <v>2583</v>
      </c>
      <c r="S36" s="72" t="s">
        <v>2583</v>
      </c>
    </row>
    <row r="37" spans="2:19" ht="12.75" customHeight="1" x14ac:dyDescent="0.2">
      <c r="B37" s="61" t="s">
        <v>1826</v>
      </c>
      <c r="C37" s="58" t="s">
        <v>2583</v>
      </c>
      <c r="D37" s="58" t="s">
        <v>2583</v>
      </c>
      <c r="E37" s="58" t="s">
        <v>2583</v>
      </c>
      <c r="F37" s="58" t="s">
        <v>2583</v>
      </c>
      <c r="G37" s="58" t="s">
        <v>2583</v>
      </c>
      <c r="H37" s="58" t="s">
        <v>2583</v>
      </c>
      <c r="I37" s="58" t="s">
        <v>2583</v>
      </c>
      <c r="J37" s="58" t="s">
        <v>2583</v>
      </c>
      <c r="K37" s="58" t="s">
        <v>2583</v>
      </c>
      <c r="L37" s="58" t="s">
        <v>2583</v>
      </c>
      <c r="M37" s="58" t="s">
        <v>2583</v>
      </c>
      <c r="N37" s="58" t="s">
        <v>2583</v>
      </c>
      <c r="O37" s="58" t="s">
        <v>2583</v>
      </c>
      <c r="P37" s="58" t="s">
        <v>2583</v>
      </c>
      <c r="Q37" s="58" t="s">
        <v>2583</v>
      </c>
      <c r="R37" s="58" t="s">
        <v>2583</v>
      </c>
      <c r="S37" s="72" t="s">
        <v>2583</v>
      </c>
    </row>
    <row r="38" spans="2:19" ht="12.75" customHeight="1" x14ac:dyDescent="0.2">
      <c r="B38" s="61" t="s">
        <v>1827</v>
      </c>
      <c r="C38" s="58" t="s">
        <v>2583</v>
      </c>
      <c r="D38" s="58" t="s">
        <v>2583</v>
      </c>
      <c r="E38" s="58" t="s">
        <v>2583</v>
      </c>
      <c r="F38" s="58" t="s">
        <v>2583</v>
      </c>
      <c r="G38" s="58" t="s">
        <v>2583</v>
      </c>
      <c r="H38" s="58" t="s">
        <v>2583</v>
      </c>
      <c r="I38" s="58" t="s">
        <v>2583</v>
      </c>
      <c r="J38" s="58" t="s">
        <v>2583</v>
      </c>
      <c r="K38" s="58" t="s">
        <v>2583</v>
      </c>
      <c r="L38" s="58" t="s">
        <v>2583</v>
      </c>
      <c r="M38" s="58" t="s">
        <v>2583</v>
      </c>
      <c r="N38" s="58" t="s">
        <v>2583</v>
      </c>
      <c r="O38" s="58" t="s">
        <v>2583</v>
      </c>
      <c r="P38" s="58" t="s">
        <v>2583</v>
      </c>
      <c r="Q38" s="58" t="s">
        <v>2583</v>
      </c>
      <c r="R38" s="58" t="s">
        <v>2583</v>
      </c>
      <c r="S38" s="72" t="s">
        <v>2583</v>
      </c>
    </row>
    <row r="39" spans="2:19" ht="12.75" customHeight="1" thickBot="1" x14ac:dyDescent="0.25">
      <c r="B39" s="61" t="s">
        <v>1828</v>
      </c>
      <c r="C39" s="58" t="s">
        <v>2583</v>
      </c>
      <c r="D39" s="58" t="s">
        <v>2583</v>
      </c>
      <c r="E39" s="58" t="s">
        <v>2583</v>
      </c>
      <c r="F39" s="58" t="s">
        <v>2583</v>
      </c>
      <c r="G39" s="58" t="s">
        <v>2583</v>
      </c>
      <c r="H39" s="58" t="s">
        <v>2583</v>
      </c>
      <c r="I39" s="58" t="s">
        <v>2583</v>
      </c>
      <c r="J39" s="58" t="s">
        <v>2583</v>
      </c>
      <c r="K39" s="58" t="s">
        <v>2583</v>
      </c>
      <c r="L39" s="58" t="s">
        <v>2583</v>
      </c>
      <c r="M39" s="58" t="s">
        <v>2583</v>
      </c>
      <c r="N39" s="58" t="s">
        <v>2583</v>
      </c>
      <c r="O39" s="58" t="s">
        <v>2583</v>
      </c>
      <c r="P39" s="58" t="s">
        <v>2583</v>
      </c>
      <c r="Q39" s="58" t="s">
        <v>2583</v>
      </c>
      <c r="R39" s="58" t="s">
        <v>2583</v>
      </c>
      <c r="S39" s="72" t="s">
        <v>2583</v>
      </c>
    </row>
    <row r="40" spans="2:19" ht="12.75" customHeight="1" x14ac:dyDescent="0.2">
      <c r="B40" s="68" t="s">
        <v>1829</v>
      </c>
      <c r="C40" s="73" t="s">
        <v>2583</v>
      </c>
      <c r="D40" s="73" t="s">
        <v>2583</v>
      </c>
      <c r="E40" s="73" t="s">
        <v>2583</v>
      </c>
      <c r="F40" s="73" t="s">
        <v>2583</v>
      </c>
      <c r="G40" s="73" t="s">
        <v>2583</v>
      </c>
      <c r="H40" s="73" t="s">
        <v>2583</v>
      </c>
      <c r="I40" s="73" t="s">
        <v>2583</v>
      </c>
      <c r="J40" s="73" t="s">
        <v>2583</v>
      </c>
      <c r="K40" s="73" t="s">
        <v>2583</v>
      </c>
      <c r="L40" s="73" t="s">
        <v>2583</v>
      </c>
      <c r="M40" s="73" t="s">
        <v>2583</v>
      </c>
      <c r="N40" s="73" t="s">
        <v>2583</v>
      </c>
      <c r="O40" s="73" t="s">
        <v>2583</v>
      </c>
      <c r="P40" s="73" t="s">
        <v>2583</v>
      </c>
      <c r="Q40" s="73" t="s">
        <v>2583</v>
      </c>
      <c r="R40" s="73" t="s">
        <v>2583</v>
      </c>
      <c r="S40" s="74" t="s">
        <v>2583</v>
      </c>
    </row>
    <row r="41" spans="2:19" ht="12.75" hidden="1" customHeight="1" x14ac:dyDescent="0.2"/>
    <row r="42" spans="2:19" ht="12.75" hidden="1" customHeight="1" x14ac:dyDescent="0.2"/>
    <row r="43" spans="2:19" ht="12.75" hidden="1" customHeight="1" x14ac:dyDescent="0.2"/>
    <row r="44" spans="2:19" ht="12.75" hidden="1" customHeight="1" x14ac:dyDescent="0.2"/>
    <row r="45" spans="2:19" ht="12.75" hidden="1" customHeight="1" x14ac:dyDescent="0.2"/>
    <row r="46" spans="2:19" ht="12.75" hidden="1" customHeight="1" x14ac:dyDescent="0.2"/>
    <row r="47" spans="2:19" ht="12.75" hidden="1" customHeight="1" x14ac:dyDescent="0.2"/>
    <row r="48" spans="2:19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I1" workbookViewId="0">
      <selection activeCell="N1" sqref="N1:XFD1048576"/>
    </sheetView>
  </sheetViews>
  <sheetFormatPr defaultColWidth="0" defaultRowHeight="12.75" customHeight="1" zeroHeight="1" x14ac:dyDescent="0.2"/>
  <cols>
    <col min="1" max="1" width="9.140625" customWidth="1"/>
    <col min="2" max="2" width="73.28515625" bestFit="1" customWidth="1"/>
    <col min="3" max="3" width="35.28515625" bestFit="1" customWidth="1"/>
    <col min="4" max="4" width="13.7109375" bestFit="1" customWidth="1"/>
    <col min="5" max="5" width="16.28515625" bestFit="1" customWidth="1"/>
    <col min="6" max="6" width="35.28515625" bestFit="1" customWidth="1"/>
    <col min="7" max="7" width="15" bestFit="1" customWidth="1"/>
    <col min="8" max="8" width="13.7109375" bestFit="1" customWidth="1"/>
    <col min="9" max="9" width="12.42578125" bestFit="1" customWidth="1"/>
    <col min="10" max="10" width="15" bestFit="1" customWidth="1"/>
    <col min="11" max="11" width="29" bestFit="1" customWidth="1"/>
    <col min="12" max="12" width="34" bestFit="1" customWidth="1"/>
    <col min="13" max="13" width="30.140625" bestFit="1" customWidth="1"/>
    <col min="53" max="16384" width="9.140625" hidden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12532</v>
      </c>
    </row>
    <row r="5" spans="2:13" ht="12.75" customHeight="1" x14ac:dyDescent="0.2"/>
    <row r="6" spans="2:13" ht="12.75" customHeight="1" thickBot="1" x14ac:dyDescent="0.25">
      <c r="B6" s="67" t="s">
        <v>1830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</row>
    <row r="7" spans="2:13" ht="12.75" customHeight="1" thickBot="1" x14ac:dyDescent="0.25">
      <c r="B7" s="75" t="s">
        <v>1831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</row>
    <row r="8" spans="2:13" ht="12.75" customHeight="1" x14ac:dyDescent="0.2">
      <c r="B8" s="60" t="s">
        <v>71</v>
      </c>
      <c r="C8" s="4" t="s">
        <v>72</v>
      </c>
      <c r="D8" s="4" t="s">
        <v>220</v>
      </c>
      <c r="E8" s="4" t="s">
        <v>73</v>
      </c>
      <c r="F8" s="4" t="s">
        <v>221</v>
      </c>
      <c r="G8" s="4" t="s">
        <v>76</v>
      </c>
      <c r="H8" s="4" t="s">
        <v>139</v>
      </c>
      <c r="I8" s="4" t="s">
        <v>140</v>
      </c>
      <c r="J8" s="4" t="s">
        <v>9</v>
      </c>
      <c r="K8" s="4" t="s">
        <v>142</v>
      </c>
      <c r="L8" s="4" t="s">
        <v>80</v>
      </c>
      <c r="M8" s="63" t="s">
        <v>223</v>
      </c>
    </row>
    <row r="9" spans="2:13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57" t="s">
        <v>2583</v>
      </c>
      <c r="H9" s="6" t="s">
        <v>146</v>
      </c>
      <c r="I9" s="6" t="s">
        <v>147</v>
      </c>
      <c r="J9" s="6" t="s">
        <v>11</v>
      </c>
      <c r="K9" s="6" t="s">
        <v>12</v>
      </c>
      <c r="L9" s="6" t="s">
        <v>12</v>
      </c>
      <c r="M9" s="64" t="s">
        <v>12</v>
      </c>
    </row>
    <row r="10" spans="2:13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4" t="s">
        <v>148</v>
      </c>
    </row>
    <row r="11" spans="2:13" ht="12.75" customHeight="1" x14ac:dyDescent="0.2">
      <c r="B11" s="61" t="s">
        <v>1832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58" t="s">
        <v>2583</v>
      </c>
      <c r="J11" s="23">
        <v>175460.79113999999</v>
      </c>
      <c r="K11" s="58" t="s">
        <v>2583</v>
      </c>
      <c r="L11" s="20">
        <v>1</v>
      </c>
      <c r="M11" s="65">
        <v>3.6643068931E-2</v>
      </c>
    </row>
    <row r="12" spans="2:13" ht="12.75" customHeight="1" x14ac:dyDescent="0.2">
      <c r="B12" s="61" t="s">
        <v>1833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58" t="s">
        <v>2583</v>
      </c>
      <c r="J12" s="23">
        <v>93782.356499999994</v>
      </c>
      <c r="K12" s="58" t="s">
        <v>2583</v>
      </c>
      <c r="L12" s="20">
        <v>0.53449181375800003</v>
      </c>
      <c r="M12" s="65">
        <v>1.9585420374999999E-2</v>
      </c>
    </row>
    <row r="13" spans="2:13" ht="12.75" customHeight="1" x14ac:dyDescent="0.2">
      <c r="B13" s="61" t="s">
        <v>1834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58" t="s">
        <v>2583</v>
      </c>
      <c r="J13" s="23">
        <v>93782.356499999994</v>
      </c>
      <c r="K13" s="58" t="s">
        <v>2583</v>
      </c>
      <c r="L13" s="20">
        <v>0.53449181375800003</v>
      </c>
      <c r="M13" s="65">
        <v>1.9585420374999999E-2</v>
      </c>
    </row>
    <row r="14" spans="2:13" ht="12.75" customHeight="1" x14ac:dyDescent="0.2">
      <c r="B14" s="62" t="s">
        <v>1835</v>
      </c>
      <c r="C14" s="14" t="s">
        <v>1836</v>
      </c>
      <c r="D14" s="14" t="s">
        <v>1766</v>
      </c>
      <c r="E14" s="22">
        <v>994</v>
      </c>
      <c r="F14" s="14" t="s">
        <v>1837</v>
      </c>
      <c r="G14" s="14" t="s">
        <v>50</v>
      </c>
      <c r="H14" s="24">
        <v>720.46</v>
      </c>
      <c r="I14" s="24">
        <v>193476</v>
      </c>
      <c r="J14" s="24">
        <v>5055.73765</v>
      </c>
      <c r="K14" s="13">
        <v>1.3683646276357301E-5</v>
      </c>
      <c r="L14" s="13">
        <v>2.8814059352000002E-2</v>
      </c>
      <c r="M14" s="66">
        <v>1.0558355629999999E-3</v>
      </c>
    </row>
    <row r="15" spans="2:13" ht="12.75" customHeight="1" x14ac:dyDescent="0.2">
      <c r="B15" s="62" t="s">
        <v>1838</v>
      </c>
      <c r="C15" s="14" t="s">
        <v>1839</v>
      </c>
      <c r="D15" s="14" t="s">
        <v>1766</v>
      </c>
      <c r="E15" s="22">
        <v>823</v>
      </c>
      <c r="F15" s="14" t="s">
        <v>1840</v>
      </c>
      <c r="G15" s="14" t="s">
        <v>49</v>
      </c>
      <c r="H15" s="24">
        <v>3300000</v>
      </c>
      <c r="I15" s="24">
        <v>128.3938</v>
      </c>
      <c r="J15" s="24">
        <v>4236.9953999999998</v>
      </c>
      <c r="K15" s="13">
        <v>5.823614974E-3</v>
      </c>
      <c r="L15" s="13">
        <v>2.4147818851000001E-2</v>
      </c>
      <c r="M15" s="66">
        <v>8.8485018999999996E-4</v>
      </c>
    </row>
    <row r="16" spans="2:13" ht="12.75" customHeight="1" x14ac:dyDescent="0.2">
      <c r="B16" s="62" t="s">
        <v>1841</v>
      </c>
      <c r="C16" s="14" t="s">
        <v>1842</v>
      </c>
      <c r="D16" s="14" t="s">
        <v>1766</v>
      </c>
      <c r="E16" s="22">
        <v>994</v>
      </c>
      <c r="F16" s="14" t="s">
        <v>1843</v>
      </c>
      <c r="G16" s="14" t="s">
        <v>50</v>
      </c>
      <c r="H16" s="24">
        <v>28555.24</v>
      </c>
      <c r="I16" s="24">
        <v>4425.12</v>
      </c>
      <c r="J16" s="24">
        <v>4583.0903900000003</v>
      </c>
      <c r="K16" s="13">
        <v>5.7110481100000002E-4</v>
      </c>
      <c r="L16" s="13">
        <v>2.6120310755000001E-2</v>
      </c>
      <c r="M16" s="66">
        <v>9.5712834700000004E-4</v>
      </c>
    </row>
    <row r="17" spans="2:13" ht="12.75" customHeight="1" x14ac:dyDescent="0.2">
      <c r="B17" s="62" t="s">
        <v>1844</v>
      </c>
      <c r="C17" s="14" t="s">
        <v>1845</v>
      </c>
      <c r="D17" s="14" t="s">
        <v>1766</v>
      </c>
      <c r="E17" s="22">
        <v>994</v>
      </c>
      <c r="F17" s="14" t="s">
        <v>1843</v>
      </c>
      <c r="G17" s="14" t="s">
        <v>50</v>
      </c>
      <c r="H17" s="24">
        <v>233333.34</v>
      </c>
      <c r="I17" s="24">
        <v>424</v>
      </c>
      <c r="J17" s="24">
        <v>3588.3121000000001</v>
      </c>
      <c r="K17" s="13">
        <v>6.7162821439999999E-3</v>
      </c>
      <c r="L17" s="13">
        <v>2.0450791749999999E-2</v>
      </c>
      <c r="M17" s="66">
        <v>7.4937977099999995E-4</v>
      </c>
    </row>
    <row r="18" spans="2:13" ht="12.75" customHeight="1" x14ac:dyDescent="0.2">
      <c r="B18" s="62" t="s">
        <v>1846</v>
      </c>
      <c r="C18" s="14" t="s">
        <v>1847</v>
      </c>
      <c r="D18" s="14" t="s">
        <v>1766</v>
      </c>
      <c r="E18" s="22">
        <v>994</v>
      </c>
      <c r="F18" s="14" t="s">
        <v>1848</v>
      </c>
      <c r="G18" s="14" t="s">
        <v>50</v>
      </c>
      <c r="H18" s="24">
        <v>540111.82999999996</v>
      </c>
      <c r="I18" s="24">
        <v>337.77</v>
      </c>
      <c r="J18" s="24">
        <v>6616.8656899999996</v>
      </c>
      <c r="K18" s="13">
        <v>3.6981296129999998E-3</v>
      </c>
      <c r="L18" s="13">
        <v>3.7711363587000002E-2</v>
      </c>
      <c r="M18" s="66">
        <v>1.381860095E-3</v>
      </c>
    </row>
    <row r="19" spans="2:13" ht="12.75" customHeight="1" x14ac:dyDescent="0.2">
      <c r="B19" s="62" t="s">
        <v>1849</v>
      </c>
      <c r="C19" s="14" t="s">
        <v>1850</v>
      </c>
      <c r="D19" s="14" t="s">
        <v>1766</v>
      </c>
      <c r="E19" s="22">
        <v>994</v>
      </c>
      <c r="F19" s="14" t="s">
        <v>1848</v>
      </c>
      <c r="G19" s="14" t="s">
        <v>50</v>
      </c>
      <c r="H19" s="24">
        <v>10797.46</v>
      </c>
      <c r="I19" s="24">
        <v>6483.0325999999995</v>
      </c>
      <c r="J19" s="24">
        <v>2538.9103399999999</v>
      </c>
      <c r="K19" s="13">
        <v>4.1167959599999998E-4</v>
      </c>
      <c r="L19" s="13">
        <v>1.4469958349999999E-2</v>
      </c>
      <c r="M19" s="66">
        <v>5.3022368100000001E-4</v>
      </c>
    </row>
    <row r="20" spans="2:13" ht="12.75" customHeight="1" x14ac:dyDescent="0.2">
      <c r="B20" s="62" t="s">
        <v>1851</v>
      </c>
      <c r="C20" s="14" t="s">
        <v>1852</v>
      </c>
      <c r="D20" s="14" t="s">
        <v>1766</v>
      </c>
      <c r="E20" s="22">
        <v>993</v>
      </c>
      <c r="F20" s="14" t="s">
        <v>1848</v>
      </c>
      <c r="G20" s="14" t="s">
        <v>50</v>
      </c>
      <c r="H20" s="24">
        <v>319762.69</v>
      </c>
      <c r="I20" s="24">
        <v>830.05280000000005</v>
      </c>
      <c r="J20" s="24">
        <v>9626.7803600000007</v>
      </c>
      <c r="K20" s="13">
        <v>1.2790509134000001E-2</v>
      </c>
      <c r="L20" s="13">
        <v>5.4865707017999997E-2</v>
      </c>
      <c r="M20" s="66">
        <v>2.0104478840000002E-3</v>
      </c>
    </row>
    <row r="21" spans="2:13" ht="12.75" customHeight="1" x14ac:dyDescent="0.2">
      <c r="B21" s="62" t="s">
        <v>1853</v>
      </c>
      <c r="C21" s="14" t="s">
        <v>1854</v>
      </c>
      <c r="D21" s="14" t="s">
        <v>1766</v>
      </c>
      <c r="E21" s="22">
        <v>994</v>
      </c>
      <c r="F21" s="14" t="s">
        <v>1848</v>
      </c>
      <c r="G21" s="14" t="s">
        <v>50</v>
      </c>
      <c r="H21" s="24">
        <v>12790.23</v>
      </c>
      <c r="I21" s="24">
        <v>20229.371999999999</v>
      </c>
      <c r="J21" s="24">
        <v>9384.4388899999994</v>
      </c>
      <c r="K21" s="13">
        <v>6.2047558800000003E-4</v>
      </c>
      <c r="L21" s="13">
        <v>5.3484535371000001E-2</v>
      </c>
      <c r="M21" s="66">
        <v>1.959837516E-3</v>
      </c>
    </row>
    <row r="22" spans="2:13" ht="12.75" customHeight="1" x14ac:dyDescent="0.2">
      <c r="B22" s="62" t="s">
        <v>1855</v>
      </c>
      <c r="C22" s="14" t="s">
        <v>1856</v>
      </c>
      <c r="D22" s="14" t="s">
        <v>1766</v>
      </c>
      <c r="E22" s="22">
        <v>994</v>
      </c>
      <c r="F22" s="14" t="s">
        <v>65</v>
      </c>
      <c r="G22" s="14" t="s">
        <v>50</v>
      </c>
      <c r="H22" s="24">
        <v>16538.560000000001</v>
      </c>
      <c r="I22" s="24">
        <v>3341.93</v>
      </c>
      <c r="J22" s="24">
        <v>2004.6686500000001</v>
      </c>
      <c r="K22" s="13">
        <v>6.6804245300000004E-3</v>
      </c>
      <c r="L22" s="13">
        <v>1.1425165912000001E-2</v>
      </c>
      <c r="M22" s="66">
        <v>4.1865314199999998E-4</v>
      </c>
    </row>
    <row r="23" spans="2:13" ht="12.75" customHeight="1" x14ac:dyDescent="0.2">
      <c r="B23" s="62" t="s">
        <v>1857</v>
      </c>
      <c r="C23" s="14" t="s">
        <v>1858</v>
      </c>
      <c r="D23" s="14" t="s">
        <v>1766</v>
      </c>
      <c r="E23" s="22">
        <v>994</v>
      </c>
      <c r="F23" s="14" t="s">
        <v>366</v>
      </c>
      <c r="G23" s="14" t="s">
        <v>50</v>
      </c>
      <c r="H23" s="24">
        <v>392307.36</v>
      </c>
      <c r="I23" s="24">
        <v>57.216000000000001</v>
      </c>
      <c r="J23" s="24">
        <v>814.12576999999999</v>
      </c>
      <c r="K23" s="13">
        <v>7.4510661880000002E-3</v>
      </c>
      <c r="L23" s="13">
        <v>4.6399298929999996E-3</v>
      </c>
      <c r="M23" s="66">
        <v>1.7002127E-4</v>
      </c>
    </row>
    <row r="24" spans="2:13" ht="12.75" customHeight="1" x14ac:dyDescent="0.2">
      <c r="B24" s="62" t="s">
        <v>1859</v>
      </c>
      <c r="C24" s="14" t="s">
        <v>1860</v>
      </c>
      <c r="D24" s="14" t="s">
        <v>1766</v>
      </c>
      <c r="E24" s="22">
        <v>994</v>
      </c>
      <c r="F24" s="14" t="s">
        <v>1450</v>
      </c>
      <c r="G24" s="14" t="s">
        <v>50</v>
      </c>
      <c r="H24" s="24">
        <v>19020.650000000001</v>
      </c>
      <c r="I24" s="24">
        <v>3541</v>
      </c>
      <c r="J24" s="24">
        <v>2442.8614499999999</v>
      </c>
      <c r="K24" s="13">
        <v>3.6950140189999999E-3</v>
      </c>
      <c r="L24" s="13">
        <v>1.392254893E-2</v>
      </c>
      <c r="M24" s="66">
        <v>5.1016492000000003E-4</v>
      </c>
    </row>
    <row r="25" spans="2:13" ht="12.75" customHeight="1" x14ac:dyDescent="0.2">
      <c r="B25" s="62" t="s">
        <v>1861</v>
      </c>
      <c r="C25" s="14" t="s">
        <v>1862</v>
      </c>
      <c r="D25" s="14" t="s">
        <v>1766</v>
      </c>
      <c r="E25" s="22">
        <v>994</v>
      </c>
      <c r="F25" s="14" t="s">
        <v>1450</v>
      </c>
      <c r="G25" s="14" t="s">
        <v>50</v>
      </c>
      <c r="H25" s="24">
        <v>224258.25</v>
      </c>
      <c r="I25" s="24">
        <v>547.85</v>
      </c>
      <c r="J25" s="24">
        <v>4456.1279299999997</v>
      </c>
      <c r="K25" s="13">
        <v>1.9820508367E-2</v>
      </c>
      <c r="L25" s="13">
        <v>2.5396716275000002E-2</v>
      </c>
      <c r="M25" s="66">
        <v>9.3061362500000005E-4</v>
      </c>
    </row>
    <row r="26" spans="2:13" ht="12.75" customHeight="1" x14ac:dyDescent="0.2">
      <c r="B26" s="62" t="s">
        <v>1863</v>
      </c>
      <c r="C26" s="14" t="s">
        <v>1864</v>
      </c>
      <c r="D26" s="14" t="s">
        <v>1766</v>
      </c>
      <c r="E26" s="22">
        <v>994</v>
      </c>
      <c r="F26" s="14" t="s">
        <v>465</v>
      </c>
      <c r="G26" s="14" t="s">
        <v>50</v>
      </c>
      <c r="H26" s="24">
        <v>196404.83</v>
      </c>
      <c r="I26" s="24">
        <v>100</v>
      </c>
      <c r="J26" s="24">
        <v>712.36032</v>
      </c>
      <c r="K26" s="13">
        <v>2.4630013993000001E-2</v>
      </c>
      <c r="L26" s="13">
        <v>4.0599402030000002E-3</v>
      </c>
      <c r="M26" s="66">
        <v>1.4876866800000001E-4</v>
      </c>
    </row>
    <row r="27" spans="2:13" ht="12.75" customHeight="1" x14ac:dyDescent="0.2">
      <c r="B27" s="62" t="s">
        <v>1865</v>
      </c>
      <c r="C27" s="14" t="s">
        <v>1866</v>
      </c>
      <c r="D27" s="14" t="s">
        <v>1766</v>
      </c>
      <c r="E27" s="22">
        <v>999</v>
      </c>
      <c r="F27" s="14" t="s">
        <v>465</v>
      </c>
      <c r="G27" s="14" t="s">
        <v>49</v>
      </c>
      <c r="H27" s="24">
        <v>6000000</v>
      </c>
      <c r="I27" s="24">
        <v>123.75</v>
      </c>
      <c r="J27" s="24">
        <v>7425</v>
      </c>
      <c r="K27" s="13">
        <v>1.1087420004000001E-2</v>
      </c>
      <c r="L27" s="13">
        <v>4.2317146478999999E-2</v>
      </c>
      <c r="M27" s="66">
        <v>1.5506301150000001E-3</v>
      </c>
    </row>
    <row r="28" spans="2:13" ht="12.75" customHeight="1" x14ac:dyDescent="0.2">
      <c r="B28" s="62" t="s">
        <v>1867</v>
      </c>
      <c r="C28" s="14" t="s">
        <v>1868</v>
      </c>
      <c r="D28" s="14" t="s">
        <v>1766</v>
      </c>
      <c r="E28" s="22">
        <v>999</v>
      </c>
      <c r="F28" s="14" t="s">
        <v>465</v>
      </c>
      <c r="G28" s="14" t="s">
        <v>49</v>
      </c>
      <c r="H28" s="24">
        <v>9509500</v>
      </c>
      <c r="I28" s="24">
        <v>84.715000000000003</v>
      </c>
      <c r="J28" s="24">
        <v>8055.9729200000002</v>
      </c>
      <c r="K28" s="13">
        <v>9.4999999999999998E-3</v>
      </c>
      <c r="L28" s="13">
        <v>4.5913237183E-2</v>
      </c>
      <c r="M28" s="66">
        <v>1.6824019140000001E-3</v>
      </c>
    </row>
    <row r="29" spans="2:13" ht="12.75" customHeight="1" x14ac:dyDescent="0.2">
      <c r="B29" s="62" t="s">
        <v>1869</v>
      </c>
      <c r="C29" s="14" t="s">
        <v>1870</v>
      </c>
      <c r="D29" s="14" t="s">
        <v>1766</v>
      </c>
      <c r="E29" s="22">
        <v>803</v>
      </c>
      <c r="F29" s="14" t="s">
        <v>1801</v>
      </c>
      <c r="G29" s="14" t="s">
        <v>50</v>
      </c>
      <c r="H29" s="24">
        <v>2900000</v>
      </c>
      <c r="I29" s="24">
        <v>107.3398</v>
      </c>
      <c r="J29" s="24">
        <v>11290.322179999999</v>
      </c>
      <c r="K29" s="13">
        <v>4.3935327500000001E-4</v>
      </c>
      <c r="L29" s="13">
        <v>6.4346695957000002E-2</v>
      </c>
      <c r="M29" s="66">
        <v>2.3578604149999999E-3</v>
      </c>
    </row>
    <row r="30" spans="2:13" ht="12.75" customHeight="1" x14ac:dyDescent="0.2">
      <c r="B30" s="62" t="s">
        <v>1871</v>
      </c>
      <c r="C30" s="14" t="s">
        <v>1872</v>
      </c>
      <c r="D30" s="14" t="s">
        <v>1766</v>
      </c>
      <c r="E30" s="22">
        <v>999</v>
      </c>
      <c r="F30" s="14" t="s">
        <v>1491</v>
      </c>
      <c r="G30" s="14" t="s">
        <v>49</v>
      </c>
      <c r="H30" s="24">
        <v>57836.9</v>
      </c>
      <c r="I30" s="24">
        <v>6280.45</v>
      </c>
      <c r="J30" s="24">
        <v>3632.41759</v>
      </c>
      <c r="K30" s="13">
        <v>1.997464976E-3</v>
      </c>
      <c r="L30" s="13">
        <v>2.0702161242E-2</v>
      </c>
      <c r="M30" s="66">
        <v>7.5859072100000001E-4</v>
      </c>
    </row>
    <row r="31" spans="2:13" ht="12.75" customHeight="1" x14ac:dyDescent="0.2">
      <c r="B31" s="62" t="s">
        <v>1873</v>
      </c>
      <c r="C31" s="14" t="s">
        <v>1874</v>
      </c>
      <c r="D31" s="14" t="s">
        <v>1766</v>
      </c>
      <c r="E31" s="22">
        <v>994</v>
      </c>
      <c r="F31" s="14" t="s">
        <v>1783</v>
      </c>
      <c r="G31" s="14" t="s">
        <v>50</v>
      </c>
      <c r="H31" s="24">
        <v>88795.99</v>
      </c>
      <c r="I31" s="24">
        <v>2046</v>
      </c>
      <c r="J31" s="24">
        <v>6589.4101199999996</v>
      </c>
      <c r="K31" s="13">
        <v>2.6906465200000002E-3</v>
      </c>
      <c r="L31" s="13">
        <v>3.7554886634000001E-2</v>
      </c>
      <c r="M31" s="66">
        <v>1.376126299E-3</v>
      </c>
    </row>
    <row r="32" spans="2:13" ht="12.75" customHeight="1" x14ac:dyDescent="0.2">
      <c r="B32" s="62" t="s">
        <v>1875</v>
      </c>
      <c r="C32" s="14" t="s">
        <v>1876</v>
      </c>
      <c r="D32" s="14" t="s">
        <v>1766</v>
      </c>
      <c r="E32" s="22">
        <v>999</v>
      </c>
      <c r="F32" s="14" t="s">
        <v>1877</v>
      </c>
      <c r="G32" s="14" t="s">
        <v>49</v>
      </c>
      <c r="H32" s="24">
        <v>584228.56999999995</v>
      </c>
      <c r="I32" s="24">
        <v>100</v>
      </c>
      <c r="J32" s="24">
        <v>584.22856999999999</v>
      </c>
      <c r="K32" s="13">
        <v>6.8571428402999998E-2</v>
      </c>
      <c r="L32" s="13">
        <v>3.3296816119999999E-3</v>
      </c>
      <c r="M32" s="66">
        <v>1.2200975199999999E-4</v>
      </c>
    </row>
    <row r="33" spans="2:13" ht="12.75" customHeight="1" x14ac:dyDescent="0.2">
      <c r="B33" s="62" t="s">
        <v>1878</v>
      </c>
      <c r="C33" s="14" t="s">
        <v>1879</v>
      </c>
      <c r="D33" s="14" t="s">
        <v>1766</v>
      </c>
      <c r="E33" s="22">
        <v>999</v>
      </c>
      <c r="F33" s="14" t="s">
        <v>1880</v>
      </c>
      <c r="G33" s="14" t="s">
        <v>50</v>
      </c>
      <c r="H33" s="24">
        <v>39627.839999999997</v>
      </c>
      <c r="I33" s="24">
        <v>100</v>
      </c>
      <c r="J33" s="24">
        <v>143.73017999999999</v>
      </c>
      <c r="K33" s="13">
        <v>4.6297023450000002E-3</v>
      </c>
      <c r="L33" s="13">
        <v>8.19158394E-4</v>
      </c>
      <c r="M33" s="66">
        <v>3.0016477522444901E-5</v>
      </c>
    </row>
    <row r="34" spans="2:13" ht="12.75" customHeight="1" x14ac:dyDescent="0.2">
      <c r="B34" s="61" t="s">
        <v>1881</v>
      </c>
      <c r="C34" s="58" t="s">
        <v>2583</v>
      </c>
      <c r="D34" s="58" t="s">
        <v>2583</v>
      </c>
      <c r="E34" s="58" t="s">
        <v>2583</v>
      </c>
      <c r="F34" s="58" t="s">
        <v>2583</v>
      </c>
      <c r="G34" s="58" t="s">
        <v>2583</v>
      </c>
      <c r="H34" s="58" t="s">
        <v>2583</v>
      </c>
      <c r="I34" s="58" t="s">
        <v>2583</v>
      </c>
      <c r="J34" s="23">
        <v>81678.434640000007</v>
      </c>
      <c r="K34" s="58" t="s">
        <v>2583</v>
      </c>
      <c r="L34" s="20">
        <v>0.46550818624099999</v>
      </c>
      <c r="M34" s="65">
        <v>1.7057648556000001E-2</v>
      </c>
    </row>
    <row r="35" spans="2:13" ht="12.75" customHeight="1" x14ac:dyDescent="0.2">
      <c r="B35" s="61" t="s">
        <v>1882</v>
      </c>
      <c r="C35" s="58" t="s">
        <v>2583</v>
      </c>
      <c r="D35" s="58" t="s">
        <v>2583</v>
      </c>
      <c r="E35" s="58" t="s">
        <v>2583</v>
      </c>
      <c r="F35" s="58" t="s">
        <v>2583</v>
      </c>
      <c r="G35" s="58" t="s">
        <v>2583</v>
      </c>
      <c r="H35" s="58" t="s">
        <v>2583</v>
      </c>
      <c r="I35" s="58" t="s">
        <v>2583</v>
      </c>
      <c r="J35" s="23">
        <v>37590.64445</v>
      </c>
      <c r="K35" s="58" t="s">
        <v>2583</v>
      </c>
      <c r="L35" s="20">
        <v>0.21423957002399999</v>
      </c>
      <c r="M35" s="65">
        <v>7.850395332E-3</v>
      </c>
    </row>
    <row r="36" spans="2:13" ht="12.75" customHeight="1" x14ac:dyDescent="0.2">
      <c r="B36" s="62" t="s">
        <v>1883</v>
      </c>
      <c r="C36" s="14" t="s">
        <v>1884</v>
      </c>
      <c r="D36" s="14" t="s">
        <v>1766</v>
      </c>
      <c r="E36" s="22">
        <v>994</v>
      </c>
      <c r="F36" s="14" t="s">
        <v>1144</v>
      </c>
      <c r="G36" s="14" t="s">
        <v>50</v>
      </c>
      <c r="H36" s="24">
        <v>92383.360000000001</v>
      </c>
      <c r="I36" s="24">
        <v>867.74519999999995</v>
      </c>
      <c r="J36" s="24">
        <v>2907.5924300000001</v>
      </c>
      <c r="K36" s="13">
        <v>3.2349569800000001E-4</v>
      </c>
      <c r="L36" s="13">
        <v>1.6571180439000001E-2</v>
      </c>
      <c r="M36" s="66">
        <v>6.0721890700000003E-4</v>
      </c>
    </row>
    <row r="37" spans="2:13" ht="12.75" customHeight="1" x14ac:dyDescent="0.2">
      <c r="B37" s="62" t="s">
        <v>1885</v>
      </c>
      <c r="C37" s="14" t="s">
        <v>1886</v>
      </c>
      <c r="D37" s="14" t="s">
        <v>1766</v>
      </c>
      <c r="E37" s="22">
        <v>994</v>
      </c>
      <c r="F37" s="14" t="s">
        <v>1113</v>
      </c>
      <c r="G37" s="14" t="s">
        <v>50</v>
      </c>
      <c r="H37" s="24">
        <v>605020.61</v>
      </c>
      <c r="I37" s="24">
        <v>128.77789999999999</v>
      </c>
      <c r="J37" s="24">
        <v>2825.9148</v>
      </c>
      <c r="K37" s="13">
        <v>4.3921403800000001E-4</v>
      </c>
      <c r="L37" s="13">
        <v>1.6105676837999999E-2</v>
      </c>
      <c r="M37" s="66">
        <v>5.90161426E-4</v>
      </c>
    </row>
    <row r="38" spans="2:13" ht="12.75" customHeight="1" x14ac:dyDescent="0.2">
      <c r="B38" s="62" t="s">
        <v>1887</v>
      </c>
      <c r="C38" s="14" t="s">
        <v>1888</v>
      </c>
      <c r="D38" s="14" t="s">
        <v>1766</v>
      </c>
      <c r="E38" s="22">
        <v>803</v>
      </c>
      <c r="F38" s="14" t="s">
        <v>1889</v>
      </c>
      <c r="G38" s="14" t="s">
        <v>50</v>
      </c>
      <c r="H38" s="24">
        <v>306422.90000000002</v>
      </c>
      <c r="I38" s="24">
        <v>228.44200000000001</v>
      </c>
      <c r="J38" s="24">
        <v>2538.8949299999999</v>
      </c>
      <c r="K38" s="13">
        <v>4.3665262370000003E-3</v>
      </c>
      <c r="L38" s="13">
        <v>1.4469870524000001E-2</v>
      </c>
      <c r="M38" s="66">
        <v>5.3022046299999997E-4</v>
      </c>
    </row>
    <row r="39" spans="2:13" ht="12.75" customHeight="1" x14ac:dyDescent="0.2">
      <c r="B39" s="62" t="s">
        <v>1890</v>
      </c>
      <c r="C39" s="14" t="s">
        <v>1891</v>
      </c>
      <c r="D39" s="14" t="s">
        <v>1766</v>
      </c>
      <c r="E39" s="22">
        <v>994</v>
      </c>
      <c r="F39" s="14" t="s">
        <v>211</v>
      </c>
      <c r="G39" s="14" t="s">
        <v>50</v>
      </c>
      <c r="H39" s="24">
        <v>1600000</v>
      </c>
      <c r="I39" s="24">
        <v>100</v>
      </c>
      <c r="J39" s="24">
        <v>5803.2</v>
      </c>
      <c r="K39" s="13">
        <v>1.4414414414E-2</v>
      </c>
      <c r="L39" s="13">
        <v>3.3074055817E-2</v>
      </c>
      <c r="M39" s="66">
        <v>1.2119349070000001E-3</v>
      </c>
    </row>
    <row r="40" spans="2:13" ht="12.75" customHeight="1" x14ac:dyDescent="0.2">
      <c r="B40" s="62" t="s">
        <v>1892</v>
      </c>
      <c r="C40" s="14" t="s">
        <v>1893</v>
      </c>
      <c r="D40" s="14" t="s">
        <v>1766</v>
      </c>
      <c r="E40" s="22">
        <v>994</v>
      </c>
      <c r="F40" s="14" t="s">
        <v>1150</v>
      </c>
      <c r="G40" s="14" t="s">
        <v>50</v>
      </c>
      <c r="H40" s="24">
        <v>5135.75</v>
      </c>
      <c r="I40" s="24">
        <v>6908.0465000000004</v>
      </c>
      <c r="J40" s="24">
        <v>1286.7870499999999</v>
      </c>
      <c r="K40" s="13">
        <v>2.0249862983000001E-2</v>
      </c>
      <c r="L40" s="13">
        <v>7.3337583940000003E-3</v>
      </c>
      <c r="M40" s="66">
        <v>2.68731414E-4</v>
      </c>
    </row>
    <row r="41" spans="2:13" ht="12.75" customHeight="1" x14ac:dyDescent="0.2">
      <c r="B41" s="62" t="s">
        <v>1894</v>
      </c>
      <c r="C41" s="14" t="s">
        <v>1895</v>
      </c>
      <c r="D41" s="14" t="s">
        <v>1766</v>
      </c>
      <c r="E41" s="22">
        <v>994</v>
      </c>
      <c r="F41" s="14" t="s">
        <v>1150</v>
      </c>
      <c r="G41" s="14" t="s">
        <v>50</v>
      </c>
      <c r="H41" s="24">
        <v>301438.03999999998</v>
      </c>
      <c r="I41" s="24">
        <v>458.00839999999999</v>
      </c>
      <c r="J41" s="24">
        <v>5007.4780700000001</v>
      </c>
      <c r="K41" s="13">
        <v>1.971617574E-3</v>
      </c>
      <c r="L41" s="13">
        <v>2.8539014541999998E-2</v>
      </c>
      <c r="M41" s="66">
        <v>1.0457570769999999E-3</v>
      </c>
    </row>
    <row r="42" spans="2:13" x14ac:dyDescent="0.2">
      <c r="B42" s="62" t="s">
        <v>1896</v>
      </c>
      <c r="C42" s="14" t="s">
        <v>1897</v>
      </c>
      <c r="D42" s="14" t="s">
        <v>1766</v>
      </c>
      <c r="E42" s="22">
        <v>999</v>
      </c>
      <c r="F42" s="14" t="s">
        <v>1150</v>
      </c>
      <c r="G42" s="14" t="s">
        <v>50</v>
      </c>
      <c r="H42" s="24">
        <v>65943.75</v>
      </c>
      <c r="I42" s="24">
        <v>1711</v>
      </c>
      <c r="J42" s="24">
        <v>4092.3352599999998</v>
      </c>
      <c r="K42" s="13">
        <v>4.9569972599999997E-4</v>
      </c>
      <c r="L42" s="13">
        <v>2.3323360354999999E-2</v>
      </c>
      <c r="M42" s="66">
        <v>8.5463950099999998E-4</v>
      </c>
    </row>
    <row r="43" spans="2:13" x14ac:dyDescent="0.2">
      <c r="B43" s="62" t="s">
        <v>1898</v>
      </c>
      <c r="C43" s="14" t="s">
        <v>1899</v>
      </c>
      <c r="D43" s="14" t="s">
        <v>1766</v>
      </c>
      <c r="E43" s="22">
        <v>994</v>
      </c>
      <c r="F43" s="14" t="s">
        <v>1150</v>
      </c>
      <c r="G43" s="14" t="s">
        <v>50</v>
      </c>
      <c r="H43" s="24">
        <v>111404.39</v>
      </c>
      <c r="I43" s="24">
        <v>1948.9755</v>
      </c>
      <c r="J43" s="24">
        <v>7875.1029600000002</v>
      </c>
      <c r="K43" s="13">
        <v>7.5224826199999999E-4</v>
      </c>
      <c r="L43" s="13">
        <v>4.4882408819999997E-2</v>
      </c>
      <c r="M43" s="66">
        <v>1.6446292E-3</v>
      </c>
    </row>
    <row r="44" spans="2:13" x14ac:dyDescent="0.2">
      <c r="B44" s="62" t="s">
        <v>1900</v>
      </c>
      <c r="C44" s="14" t="s">
        <v>1901</v>
      </c>
      <c r="D44" s="14" t="s">
        <v>1766</v>
      </c>
      <c r="E44" s="22">
        <v>994</v>
      </c>
      <c r="F44" s="14" t="s">
        <v>1150</v>
      </c>
      <c r="G44" s="14" t="s">
        <v>50</v>
      </c>
      <c r="H44" s="24">
        <v>407317.95</v>
      </c>
      <c r="I44" s="24">
        <v>93</v>
      </c>
      <c r="J44" s="24">
        <v>1373.9282499999999</v>
      </c>
      <c r="K44" s="13">
        <v>2.3135659299999998E-3</v>
      </c>
      <c r="L44" s="13">
        <v>7.8304004039999996E-3</v>
      </c>
      <c r="M44" s="66">
        <v>2.8692990099999998E-4</v>
      </c>
    </row>
    <row r="45" spans="2:13" x14ac:dyDescent="0.2">
      <c r="B45" s="62" t="s">
        <v>1902</v>
      </c>
      <c r="C45" s="14" t="s">
        <v>1903</v>
      </c>
      <c r="D45" s="14" t="s">
        <v>1766</v>
      </c>
      <c r="E45" s="22">
        <v>994</v>
      </c>
      <c r="F45" s="14" t="s">
        <v>1150</v>
      </c>
      <c r="G45" s="14" t="s">
        <v>50</v>
      </c>
      <c r="H45" s="24">
        <v>92123.68</v>
      </c>
      <c r="I45" s="24">
        <v>93</v>
      </c>
      <c r="J45" s="24">
        <v>310.74331000000001</v>
      </c>
      <c r="K45" s="13">
        <v>2.0157295800000001E-4</v>
      </c>
      <c r="L45" s="13">
        <v>1.771012817E-3</v>
      </c>
      <c r="M45" s="66">
        <v>6.4895344734593093E-5</v>
      </c>
    </row>
    <row r="46" spans="2:13" x14ac:dyDescent="0.2">
      <c r="B46" s="62" t="s">
        <v>1904</v>
      </c>
      <c r="C46" s="14" t="s">
        <v>1905</v>
      </c>
      <c r="D46" s="14" t="s">
        <v>1766</v>
      </c>
      <c r="E46" s="22">
        <v>994</v>
      </c>
      <c r="F46" s="14" t="s">
        <v>1150</v>
      </c>
      <c r="G46" s="14" t="s">
        <v>50</v>
      </c>
      <c r="H46" s="24">
        <v>213793.1</v>
      </c>
      <c r="I46" s="24">
        <v>93</v>
      </c>
      <c r="J46" s="24">
        <v>721.14764000000002</v>
      </c>
      <c r="K46" s="13">
        <v>8.0691704600000002E-4</v>
      </c>
      <c r="L46" s="13">
        <v>4.110021591E-3</v>
      </c>
      <c r="M46" s="66">
        <v>1.5060380400000001E-4</v>
      </c>
    </row>
    <row r="47" spans="2:13" x14ac:dyDescent="0.2">
      <c r="B47" s="62" t="s">
        <v>1906</v>
      </c>
      <c r="C47" s="14" t="s">
        <v>1907</v>
      </c>
      <c r="D47" s="14" t="s">
        <v>1766</v>
      </c>
      <c r="E47" s="22">
        <v>994</v>
      </c>
      <c r="F47" s="14" t="s">
        <v>1569</v>
      </c>
      <c r="G47" s="14" t="s">
        <v>50</v>
      </c>
      <c r="H47" s="24">
        <v>74321.34</v>
      </c>
      <c r="I47" s="24">
        <v>1056.3447000000001</v>
      </c>
      <c r="J47" s="24">
        <v>2847.5197499999999</v>
      </c>
      <c r="K47" s="13">
        <v>3.6290562039999999E-3</v>
      </c>
      <c r="L47" s="13">
        <v>1.6228809476E-2</v>
      </c>
      <c r="M47" s="66">
        <v>5.9467338399999997E-4</v>
      </c>
    </row>
    <row r="48" spans="2:13" x14ac:dyDescent="0.2">
      <c r="B48" s="61" t="s">
        <v>1908</v>
      </c>
      <c r="C48" s="58" t="s">
        <v>2583</v>
      </c>
      <c r="D48" s="58" t="s">
        <v>2583</v>
      </c>
      <c r="E48" s="58" t="s">
        <v>2583</v>
      </c>
      <c r="F48" s="58" t="s">
        <v>2583</v>
      </c>
      <c r="G48" s="58" t="s">
        <v>2583</v>
      </c>
      <c r="H48" s="58" t="s">
        <v>2583</v>
      </c>
      <c r="I48" s="58" t="s">
        <v>2583</v>
      </c>
      <c r="J48" s="23">
        <v>44087.79019</v>
      </c>
      <c r="K48" s="58" t="s">
        <v>2583</v>
      </c>
      <c r="L48" s="20">
        <v>0.251268616216</v>
      </c>
      <c r="M48" s="65">
        <v>9.2072532239999994E-3</v>
      </c>
    </row>
    <row r="49" spans="2:13" x14ac:dyDescent="0.2">
      <c r="B49" s="62" t="s">
        <v>1909</v>
      </c>
      <c r="C49" s="14" t="s">
        <v>1910</v>
      </c>
      <c r="D49" s="14" t="s">
        <v>1766</v>
      </c>
      <c r="E49" s="22">
        <v>994</v>
      </c>
      <c r="F49" s="14" t="s">
        <v>1113</v>
      </c>
      <c r="G49" s="14" t="s">
        <v>50</v>
      </c>
      <c r="H49" s="24">
        <v>17875.32</v>
      </c>
      <c r="I49" s="24">
        <v>10514</v>
      </c>
      <c r="J49" s="24">
        <v>6816.6242199999997</v>
      </c>
      <c r="K49" s="13">
        <v>6.6804646406271994E-5</v>
      </c>
      <c r="L49" s="13">
        <v>3.8849843178999997E-2</v>
      </c>
      <c r="M49" s="66">
        <v>1.4235774809999999E-3</v>
      </c>
    </row>
    <row r="50" spans="2:13" x14ac:dyDescent="0.2">
      <c r="B50" s="62" t="s">
        <v>1911</v>
      </c>
      <c r="C50" s="14" t="s">
        <v>1912</v>
      </c>
      <c r="D50" s="14" t="s">
        <v>1766</v>
      </c>
      <c r="E50" s="22">
        <v>994</v>
      </c>
      <c r="F50" s="14" t="s">
        <v>1554</v>
      </c>
      <c r="G50" s="14" t="s">
        <v>50</v>
      </c>
      <c r="H50" s="24">
        <v>214285.71</v>
      </c>
      <c r="I50" s="24">
        <v>100</v>
      </c>
      <c r="J50" s="24">
        <v>777.21427000000006</v>
      </c>
      <c r="K50" s="13">
        <v>4.0955364100000004E-3</v>
      </c>
      <c r="L50" s="13">
        <v>4.429560957E-3</v>
      </c>
      <c r="M50" s="66">
        <v>1.6231270700000001E-4</v>
      </c>
    </row>
    <row r="51" spans="2:13" x14ac:dyDescent="0.2">
      <c r="B51" s="62" t="s">
        <v>1913</v>
      </c>
      <c r="C51" s="14" t="s">
        <v>1914</v>
      </c>
      <c r="D51" s="14" t="s">
        <v>1766</v>
      </c>
      <c r="E51" s="22">
        <v>994</v>
      </c>
      <c r="F51" s="14" t="s">
        <v>1554</v>
      </c>
      <c r="G51" s="14" t="s">
        <v>50</v>
      </c>
      <c r="H51" s="24">
        <v>4874.74</v>
      </c>
      <c r="I51" s="24">
        <v>17223</v>
      </c>
      <c r="J51" s="24">
        <v>3045.1438600000001</v>
      </c>
      <c r="K51" s="13">
        <v>5.3963791563828303E-5</v>
      </c>
      <c r="L51" s="13">
        <v>1.7355124412999998E-2</v>
      </c>
      <c r="M51" s="66">
        <v>6.3594501999999999E-4</v>
      </c>
    </row>
    <row r="52" spans="2:13" x14ac:dyDescent="0.2">
      <c r="B52" s="62" t="s">
        <v>1915</v>
      </c>
      <c r="C52" s="14" t="s">
        <v>1916</v>
      </c>
      <c r="D52" s="14" t="s">
        <v>1766</v>
      </c>
      <c r="E52" s="22">
        <v>994</v>
      </c>
      <c r="F52" s="14" t="s">
        <v>1917</v>
      </c>
      <c r="G52" s="14" t="s">
        <v>50</v>
      </c>
      <c r="H52" s="24">
        <v>649311.98</v>
      </c>
      <c r="I52" s="24">
        <v>87.23</v>
      </c>
      <c r="J52" s="24">
        <v>2054.3140899999999</v>
      </c>
      <c r="K52" s="13">
        <v>1.7317450749999999E-3</v>
      </c>
      <c r="L52" s="13">
        <v>1.1708109124999999E-2</v>
      </c>
      <c r="M52" s="66">
        <v>4.2902104899999999E-4</v>
      </c>
    </row>
    <row r="53" spans="2:13" x14ac:dyDescent="0.2">
      <c r="B53" s="62" t="s">
        <v>1918</v>
      </c>
      <c r="C53" s="14" t="s">
        <v>1919</v>
      </c>
      <c r="D53" s="14" t="s">
        <v>1766</v>
      </c>
      <c r="E53" s="22">
        <v>995</v>
      </c>
      <c r="F53" s="14" t="s">
        <v>1097</v>
      </c>
      <c r="G53" s="14" t="s">
        <v>50</v>
      </c>
      <c r="H53" s="24">
        <v>112770</v>
      </c>
      <c r="I53" s="24">
        <v>2500</v>
      </c>
      <c r="J53" s="24">
        <v>10225.419749999999</v>
      </c>
      <c r="K53" s="13">
        <v>3.5635663591941202E-6</v>
      </c>
      <c r="L53" s="13">
        <v>5.8277519914999999E-2</v>
      </c>
      <c r="M53" s="66">
        <v>2.135467179E-3</v>
      </c>
    </row>
    <row r="54" spans="2:13" x14ac:dyDescent="0.2">
      <c r="B54" s="62" t="s">
        <v>1920</v>
      </c>
      <c r="C54" s="14" t="s">
        <v>1921</v>
      </c>
      <c r="D54" s="14" t="s">
        <v>1766</v>
      </c>
      <c r="E54" s="22">
        <v>999</v>
      </c>
      <c r="F54" s="14" t="s">
        <v>1125</v>
      </c>
      <c r="G54" s="14" t="s">
        <v>49</v>
      </c>
      <c r="H54" s="24">
        <v>2317950</v>
      </c>
      <c r="I54" s="24">
        <v>100</v>
      </c>
      <c r="J54" s="24">
        <v>2317.9499999999998</v>
      </c>
      <c r="K54" s="13">
        <v>8.0819190100000007E-3</v>
      </c>
      <c r="L54" s="13">
        <v>1.3210643728E-2</v>
      </c>
      <c r="M54" s="66">
        <v>4.8407852799999999E-4</v>
      </c>
    </row>
    <row r="55" spans="2:13" x14ac:dyDescent="0.2">
      <c r="B55" s="62" t="s">
        <v>1922</v>
      </c>
      <c r="C55" s="14" t="s">
        <v>1923</v>
      </c>
      <c r="D55" s="14" t="s">
        <v>1766</v>
      </c>
      <c r="E55" s="22">
        <v>994</v>
      </c>
      <c r="F55" s="14" t="s">
        <v>1150</v>
      </c>
      <c r="G55" s="14" t="s">
        <v>50</v>
      </c>
      <c r="H55" s="24">
        <v>1389429.2</v>
      </c>
      <c r="I55" s="24">
        <v>40.484299999999998</v>
      </c>
      <c r="J55" s="24">
        <v>2040.1899900000001</v>
      </c>
      <c r="K55" s="13">
        <v>4.3499999790000002E-3</v>
      </c>
      <c r="L55" s="13">
        <v>1.1627611939000001E-2</v>
      </c>
      <c r="M55" s="66">
        <v>4.2607138500000001E-4</v>
      </c>
    </row>
    <row r="56" spans="2:13" x14ac:dyDescent="0.2">
      <c r="B56" s="62" t="s">
        <v>1924</v>
      </c>
      <c r="C56" s="14" t="s">
        <v>1925</v>
      </c>
      <c r="D56" s="14" t="s">
        <v>1766</v>
      </c>
      <c r="E56" s="22">
        <v>994</v>
      </c>
      <c r="F56" s="14" t="s">
        <v>1150</v>
      </c>
      <c r="G56" s="14" t="s">
        <v>50</v>
      </c>
      <c r="H56" s="24">
        <v>12441.35</v>
      </c>
      <c r="I56" s="24">
        <v>11512</v>
      </c>
      <c r="J56" s="24">
        <v>5194.7642599999999</v>
      </c>
      <c r="K56" s="13">
        <v>4.8162885920000004E-3</v>
      </c>
      <c r="L56" s="13">
        <v>2.9606410789E-2</v>
      </c>
      <c r="M56" s="66">
        <v>1.0848697510000001E-3</v>
      </c>
    </row>
    <row r="57" spans="2:13" x14ac:dyDescent="0.2">
      <c r="B57" s="62" t="s">
        <v>1926</v>
      </c>
      <c r="C57" s="14" t="s">
        <v>1927</v>
      </c>
      <c r="D57" s="14" t="s">
        <v>1766</v>
      </c>
      <c r="E57" s="22">
        <v>993</v>
      </c>
      <c r="F57" s="14" t="s">
        <v>1569</v>
      </c>
      <c r="G57" s="14" t="s">
        <v>50</v>
      </c>
      <c r="H57" s="24">
        <v>234475.11</v>
      </c>
      <c r="I57" s="24">
        <v>878.7</v>
      </c>
      <c r="J57" s="24">
        <v>7472.8270400000001</v>
      </c>
      <c r="K57" s="13">
        <v>2.2755555289999999E-3</v>
      </c>
      <c r="L57" s="13">
        <v>4.2589726123E-2</v>
      </c>
      <c r="M57" s="66">
        <v>1.5606182699999999E-3</v>
      </c>
    </row>
    <row r="58" spans="2:13" x14ac:dyDescent="0.2">
      <c r="B58" s="62" t="s">
        <v>1928</v>
      </c>
      <c r="C58" s="14" t="s">
        <v>1929</v>
      </c>
      <c r="D58" s="14" t="s">
        <v>1766</v>
      </c>
      <c r="E58" s="22">
        <v>994</v>
      </c>
      <c r="F58" s="14" t="s">
        <v>1569</v>
      </c>
      <c r="G58" s="14" t="s">
        <v>50</v>
      </c>
      <c r="H58" s="24">
        <v>17035.47</v>
      </c>
      <c r="I58" s="24">
        <v>141</v>
      </c>
      <c r="J58" s="24">
        <v>87.120590000000007</v>
      </c>
      <c r="K58" s="13">
        <v>9.6668032500000004E-4</v>
      </c>
      <c r="L58" s="13">
        <v>4.9652454700000001E-4</v>
      </c>
      <c r="M58" s="66">
        <v>1.8194183236096502E-5</v>
      </c>
    </row>
    <row r="59" spans="2:13" ht="13.5" thickBot="1" x14ac:dyDescent="0.25">
      <c r="B59" s="62" t="s">
        <v>1930</v>
      </c>
      <c r="C59" s="14" t="s">
        <v>1931</v>
      </c>
      <c r="D59" s="14" t="s">
        <v>1766</v>
      </c>
      <c r="E59" s="22">
        <v>994</v>
      </c>
      <c r="F59" s="14" t="s">
        <v>1932</v>
      </c>
      <c r="G59" s="14" t="s">
        <v>50</v>
      </c>
      <c r="H59" s="24">
        <v>185515.23</v>
      </c>
      <c r="I59" s="24">
        <v>333.31</v>
      </c>
      <c r="J59" s="24">
        <v>2242.7221300000001</v>
      </c>
      <c r="K59" s="13">
        <v>2.02960052E-4</v>
      </c>
      <c r="L59" s="13">
        <v>1.2781899108999999E-2</v>
      </c>
      <c r="M59" s="66">
        <v>4.6836801E-4</v>
      </c>
    </row>
    <row r="60" spans="2:13" x14ac:dyDescent="0.2">
      <c r="B60" s="76" t="s">
        <v>1911</v>
      </c>
      <c r="C60" s="77" t="s">
        <v>1933</v>
      </c>
      <c r="D60" s="77" t="s">
        <v>1766</v>
      </c>
      <c r="E60" s="86">
        <v>999</v>
      </c>
      <c r="F60" s="77" t="s">
        <v>1932</v>
      </c>
      <c r="G60" s="77" t="s">
        <v>50</v>
      </c>
      <c r="H60" s="78">
        <v>300018.3</v>
      </c>
      <c r="I60" s="78">
        <v>166.65649999999999</v>
      </c>
      <c r="J60" s="78">
        <v>1813.49999</v>
      </c>
      <c r="K60" s="79">
        <v>4.1425215529999997E-3</v>
      </c>
      <c r="L60" s="79">
        <v>1.0335642386E-2</v>
      </c>
      <c r="M60" s="80">
        <v>3.7872965599999999E-4</v>
      </c>
    </row>
    <row r="61" spans="2:13" ht="12.75" hidden="1" customHeight="1" x14ac:dyDescent="0.2"/>
    <row r="62" spans="2:13" ht="12.75" hidden="1" customHeight="1" x14ac:dyDescent="0.2"/>
    <row r="63" spans="2:13" ht="12.75" hidden="1" customHeight="1" x14ac:dyDescent="0.2"/>
    <row r="64" spans="2:13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41.5703125" bestFit="1" customWidth="1"/>
    <col min="3" max="3" width="35.28515625" bestFit="1" customWidth="1"/>
    <col min="4" max="4" width="15" bestFit="1" customWidth="1"/>
    <col min="5" max="5" width="17.5703125" bestFit="1" customWidth="1"/>
    <col min="6" max="6" width="13.7109375" bestFit="1" customWidth="1"/>
    <col min="7" max="7" width="10.85546875" customWidth="1"/>
    <col min="8" max="8" width="1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12532</v>
      </c>
    </row>
    <row r="5" spans="2:11" ht="12.75" customHeight="1" x14ac:dyDescent="0.2"/>
    <row r="6" spans="2:11" ht="12.75" customHeight="1" thickBot="1" x14ac:dyDescent="0.25">
      <c r="B6" s="67" t="s">
        <v>1934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</row>
    <row r="7" spans="2:11" ht="12.75" customHeight="1" thickBot="1" x14ac:dyDescent="0.25">
      <c r="B7" s="75" t="s">
        <v>1935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</row>
    <row r="8" spans="2:11" ht="12.75" customHeight="1" x14ac:dyDescent="0.2">
      <c r="B8" s="60" t="s">
        <v>71</v>
      </c>
      <c r="C8" s="4" t="s">
        <v>72</v>
      </c>
      <c r="D8" s="4" t="s">
        <v>76</v>
      </c>
      <c r="E8" s="4" t="s">
        <v>137</v>
      </c>
      <c r="F8" s="4" t="s">
        <v>139</v>
      </c>
      <c r="G8" s="4" t="s">
        <v>140</v>
      </c>
      <c r="H8" s="4" t="s">
        <v>9</v>
      </c>
      <c r="I8" s="4" t="s">
        <v>142</v>
      </c>
      <c r="J8" s="4" t="s">
        <v>80</v>
      </c>
      <c r="K8" s="63" t="s">
        <v>223</v>
      </c>
    </row>
    <row r="9" spans="2:11" ht="12.75" customHeight="1" x14ac:dyDescent="0.2">
      <c r="B9" s="71" t="s">
        <v>2583</v>
      </c>
      <c r="C9" s="57" t="s">
        <v>2583</v>
      </c>
      <c r="D9" s="57" t="s">
        <v>2583</v>
      </c>
      <c r="E9" s="6" t="s">
        <v>144</v>
      </c>
      <c r="F9" s="6" t="s">
        <v>146</v>
      </c>
      <c r="G9" s="6" t="s">
        <v>147</v>
      </c>
      <c r="H9" s="6" t="s">
        <v>11</v>
      </c>
      <c r="I9" s="6" t="s">
        <v>12</v>
      </c>
      <c r="J9" s="6" t="s">
        <v>12</v>
      </c>
      <c r="K9" s="64" t="s">
        <v>12</v>
      </c>
    </row>
    <row r="10" spans="2:11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4" t="s">
        <v>88</v>
      </c>
    </row>
    <row r="11" spans="2:11" ht="12.75" customHeight="1" x14ac:dyDescent="0.2">
      <c r="B11" s="61" t="s">
        <v>1936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23">
        <v>443631.86284000002</v>
      </c>
      <c r="I11" s="58" t="s">
        <v>2583</v>
      </c>
      <c r="J11" s="20">
        <v>1</v>
      </c>
      <c r="K11" s="65">
        <v>9.2647666892999997E-2</v>
      </c>
    </row>
    <row r="12" spans="2:11" ht="12.75" customHeight="1" x14ac:dyDescent="0.2">
      <c r="B12" s="61" t="s">
        <v>1937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23">
        <v>29755.01211</v>
      </c>
      <c r="I12" s="58" t="s">
        <v>2583</v>
      </c>
      <c r="J12" s="20">
        <v>6.7071404473000001E-2</v>
      </c>
      <c r="K12" s="65">
        <v>6.2140091390000003E-3</v>
      </c>
    </row>
    <row r="13" spans="2:11" ht="12.75" customHeight="1" x14ac:dyDescent="0.2">
      <c r="B13" s="61" t="s">
        <v>1938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23">
        <v>22602.34722</v>
      </c>
      <c r="I13" s="58" t="s">
        <v>2583</v>
      </c>
      <c r="J13" s="20">
        <v>5.0948430699E-2</v>
      </c>
      <c r="K13" s="65">
        <v>4.7202532359999997E-3</v>
      </c>
    </row>
    <row r="14" spans="2:11" ht="12.75" customHeight="1" x14ac:dyDescent="0.2">
      <c r="B14" s="62" t="s">
        <v>1939</v>
      </c>
      <c r="C14" s="14" t="s">
        <v>1940</v>
      </c>
      <c r="D14" s="14" t="s">
        <v>50</v>
      </c>
      <c r="E14" s="28">
        <v>44487</v>
      </c>
      <c r="F14" s="24">
        <v>270000</v>
      </c>
      <c r="G14" s="24">
        <v>97.458600000000004</v>
      </c>
      <c r="H14" s="24">
        <v>954.40232000000003</v>
      </c>
      <c r="I14" s="13">
        <v>3.3430322500000001E-4</v>
      </c>
      <c r="J14" s="13">
        <v>2.1513385300000001E-3</v>
      </c>
      <c r="K14" s="66">
        <v>1.99316495E-4</v>
      </c>
    </row>
    <row r="15" spans="2:11" ht="12.75" customHeight="1" x14ac:dyDescent="0.2">
      <c r="B15" s="62" t="s">
        <v>1941</v>
      </c>
      <c r="C15" s="14" t="s">
        <v>1942</v>
      </c>
      <c r="D15" s="14" t="s">
        <v>50</v>
      </c>
      <c r="E15" s="28">
        <v>44356</v>
      </c>
      <c r="F15" s="24">
        <v>920833.66</v>
      </c>
      <c r="G15" s="24">
        <v>85.842200000000005</v>
      </c>
      <c r="H15" s="24">
        <v>2867.0124599999999</v>
      </c>
      <c r="I15" s="13">
        <v>4.4671190962999999E-2</v>
      </c>
      <c r="J15" s="13">
        <v>6.46259365E-3</v>
      </c>
      <c r="K15" s="66">
        <v>5.9874422299999999E-4</v>
      </c>
    </row>
    <row r="16" spans="2:11" ht="12.75" customHeight="1" x14ac:dyDescent="0.2">
      <c r="B16" s="62" t="s">
        <v>1943</v>
      </c>
      <c r="C16" s="14" t="s">
        <v>1944</v>
      </c>
      <c r="D16" s="14" t="s">
        <v>50</v>
      </c>
      <c r="E16" s="28">
        <v>44385</v>
      </c>
      <c r="F16" s="24">
        <v>627150.6</v>
      </c>
      <c r="G16" s="24">
        <v>109.0912</v>
      </c>
      <c r="H16" s="24">
        <v>2481.4704999999999</v>
      </c>
      <c r="I16" s="13">
        <v>1.0786990482999999E-2</v>
      </c>
      <c r="J16" s="13">
        <v>5.5935353330000001E-3</v>
      </c>
      <c r="K16" s="66">
        <v>5.1822799800000003E-4</v>
      </c>
    </row>
    <row r="17" spans="2:11" ht="12.75" customHeight="1" x14ac:dyDescent="0.2">
      <c r="B17" s="62" t="s">
        <v>1945</v>
      </c>
      <c r="C17" s="14" t="s">
        <v>1946</v>
      </c>
      <c r="D17" s="14" t="s">
        <v>50</v>
      </c>
      <c r="E17" s="28">
        <v>44326</v>
      </c>
      <c r="F17" s="24">
        <v>743589.74</v>
      </c>
      <c r="G17" s="24">
        <v>90.474800000000002</v>
      </c>
      <c r="H17" s="24">
        <v>2440.1053400000001</v>
      </c>
      <c r="I17" s="13">
        <v>4.2598290749999998E-3</v>
      </c>
      <c r="J17" s="13">
        <v>5.5002932479999997E-3</v>
      </c>
      <c r="K17" s="66">
        <v>5.0958933600000003E-4</v>
      </c>
    </row>
    <row r="18" spans="2:11" ht="12.75" customHeight="1" x14ac:dyDescent="0.2">
      <c r="B18" s="62" t="s">
        <v>1947</v>
      </c>
      <c r="C18" s="14" t="s">
        <v>1948</v>
      </c>
      <c r="D18" s="14" t="s">
        <v>50</v>
      </c>
      <c r="E18" s="28">
        <v>44249</v>
      </c>
      <c r="F18" s="24">
        <v>559999.99</v>
      </c>
      <c r="G18" s="24">
        <v>66.161900000000003</v>
      </c>
      <c r="H18" s="24">
        <v>1343.8275599999999</v>
      </c>
      <c r="I18" s="13">
        <v>0.143548148869</v>
      </c>
      <c r="J18" s="13">
        <v>3.0291502309999999E-3</v>
      </c>
      <c r="K18" s="66">
        <v>2.8064370099999998E-4</v>
      </c>
    </row>
    <row r="19" spans="2:11" ht="12.75" customHeight="1" x14ac:dyDescent="0.2">
      <c r="B19" s="62" t="s">
        <v>1949</v>
      </c>
      <c r="C19" s="14" t="s">
        <v>1950</v>
      </c>
      <c r="D19" s="14" t="s">
        <v>50</v>
      </c>
      <c r="E19" s="28">
        <v>44783</v>
      </c>
      <c r="F19" s="24">
        <v>513903</v>
      </c>
      <c r="G19" s="24">
        <v>124.98399999999999</v>
      </c>
      <c r="H19" s="24">
        <v>2329.6095</v>
      </c>
      <c r="I19" s="13">
        <v>4.5420040116000003E-2</v>
      </c>
      <c r="J19" s="13">
        <v>5.2512222290000002E-3</v>
      </c>
      <c r="K19" s="66">
        <v>4.86513487E-4</v>
      </c>
    </row>
    <row r="20" spans="2:11" ht="12.75" customHeight="1" x14ac:dyDescent="0.2">
      <c r="B20" s="62" t="s">
        <v>1951</v>
      </c>
      <c r="C20" s="14" t="s">
        <v>1952</v>
      </c>
      <c r="D20" s="14" t="s">
        <v>50</v>
      </c>
      <c r="E20" s="28">
        <v>44426</v>
      </c>
      <c r="F20" s="24">
        <v>850000</v>
      </c>
      <c r="G20" s="24">
        <v>104.8526</v>
      </c>
      <c r="H20" s="24">
        <v>3232.55323</v>
      </c>
      <c r="I20" s="13">
        <v>4.0865384300000003E-4</v>
      </c>
      <c r="J20" s="13">
        <v>7.2865668600000004E-3</v>
      </c>
      <c r="K20" s="66">
        <v>6.7508341899999999E-4</v>
      </c>
    </row>
    <row r="21" spans="2:11" ht="12.75" customHeight="1" x14ac:dyDescent="0.2">
      <c r="B21" s="62" t="s">
        <v>1953</v>
      </c>
      <c r="C21" s="14" t="s">
        <v>1954</v>
      </c>
      <c r="D21" s="14" t="s">
        <v>50</v>
      </c>
      <c r="E21" s="28">
        <v>44788</v>
      </c>
      <c r="F21" s="24">
        <v>1506334.8</v>
      </c>
      <c r="G21" s="24">
        <v>127.27</v>
      </c>
      <c r="H21" s="24">
        <v>6953.3663100000003</v>
      </c>
      <c r="I21" s="13">
        <v>4.2431966197000001E-2</v>
      </c>
      <c r="J21" s="13">
        <v>1.5673730614E-2</v>
      </c>
      <c r="K21" s="66">
        <v>1.452134572E-3</v>
      </c>
    </row>
    <row r="22" spans="2:11" ht="12.75" customHeight="1" x14ac:dyDescent="0.2">
      <c r="B22" s="61" t="s">
        <v>1955</v>
      </c>
      <c r="C22" s="58" t="s">
        <v>2583</v>
      </c>
      <c r="D22" s="58" t="s">
        <v>2583</v>
      </c>
      <c r="E22" s="58" t="s">
        <v>2583</v>
      </c>
      <c r="F22" s="58" t="s">
        <v>2583</v>
      </c>
      <c r="G22" s="58" t="s">
        <v>2583</v>
      </c>
      <c r="H22" s="58" t="s">
        <v>2583</v>
      </c>
      <c r="I22" s="58" t="s">
        <v>2583</v>
      </c>
      <c r="J22" s="58" t="s">
        <v>2583</v>
      </c>
      <c r="K22" s="72" t="s">
        <v>2583</v>
      </c>
    </row>
    <row r="23" spans="2:11" ht="12.75" customHeight="1" x14ac:dyDescent="0.2">
      <c r="B23" s="61" t="s">
        <v>1956</v>
      </c>
      <c r="C23" s="58" t="s">
        <v>2583</v>
      </c>
      <c r="D23" s="58" t="s">
        <v>2583</v>
      </c>
      <c r="E23" s="58" t="s">
        <v>2583</v>
      </c>
      <c r="F23" s="58" t="s">
        <v>2583</v>
      </c>
      <c r="G23" s="58" t="s">
        <v>2583</v>
      </c>
      <c r="H23" s="58" t="s">
        <v>2583</v>
      </c>
      <c r="I23" s="58" t="s">
        <v>2583</v>
      </c>
      <c r="J23" s="58" t="s">
        <v>2583</v>
      </c>
      <c r="K23" s="72" t="s">
        <v>2583</v>
      </c>
    </row>
    <row r="24" spans="2:11" ht="12.75" customHeight="1" x14ac:dyDescent="0.2">
      <c r="B24" s="61" t="s">
        <v>1957</v>
      </c>
      <c r="C24" s="58" t="s">
        <v>2583</v>
      </c>
      <c r="D24" s="58" t="s">
        <v>2583</v>
      </c>
      <c r="E24" s="58" t="s">
        <v>2583</v>
      </c>
      <c r="F24" s="58" t="s">
        <v>2583</v>
      </c>
      <c r="G24" s="58" t="s">
        <v>2583</v>
      </c>
      <c r="H24" s="23">
        <v>7152.66489</v>
      </c>
      <c r="I24" s="58" t="s">
        <v>2583</v>
      </c>
      <c r="J24" s="20">
        <v>1.6122973773999998E-2</v>
      </c>
      <c r="K24" s="65">
        <v>1.4937559029999999E-3</v>
      </c>
    </row>
    <row r="25" spans="2:11" ht="12.75" customHeight="1" x14ac:dyDescent="0.2">
      <c r="B25" s="62" t="s">
        <v>1958</v>
      </c>
      <c r="C25" s="14" t="s">
        <v>1959</v>
      </c>
      <c r="D25" s="14" t="s">
        <v>49</v>
      </c>
      <c r="E25" s="28">
        <v>45081</v>
      </c>
      <c r="F25" s="24">
        <v>186750</v>
      </c>
      <c r="G25" s="24">
        <v>73.948300000000003</v>
      </c>
      <c r="H25" s="24">
        <v>138.09845000000001</v>
      </c>
      <c r="I25" s="13">
        <v>6.4980000420000001E-3</v>
      </c>
      <c r="J25" s="13">
        <v>3.11290647E-4</v>
      </c>
      <c r="K25" s="66">
        <v>2.8840352251068498E-5</v>
      </c>
    </row>
    <row r="26" spans="2:11" ht="12.75" customHeight="1" x14ac:dyDescent="0.2">
      <c r="B26" s="62" t="s">
        <v>1960</v>
      </c>
      <c r="C26" s="14" t="s">
        <v>1961</v>
      </c>
      <c r="D26" s="14" t="s">
        <v>50</v>
      </c>
      <c r="E26" s="28">
        <v>44581</v>
      </c>
      <c r="F26" s="24">
        <v>90838.68</v>
      </c>
      <c r="G26" s="24">
        <v>51.335500000000003</v>
      </c>
      <c r="H26" s="24">
        <v>169.13604000000001</v>
      </c>
      <c r="I26" s="13">
        <v>1.770538846E-3</v>
      </c>
      <c r="J26" s="13">
        <v>3.8125313800000001E-4</v>
      </c>
      <c r="K26" s="66">
        <v>3.5322213768154597E-5</v>
      </c>
    </row>
    <row r="27" spans="2:11" ht="12.75" customHeight="1" x14ac:dyDescent="0.2">
      <c r="B27" s="62" t="s">
        <v>1962</v>
      </c>
      <c r="C27" s="14" t="s">
        <v>1963</v>
      </c>
      <c r="D27" s="14" t="s">
        <v>50</v>
      </c>
      <c r="E27" s="28">
        <v>44964</v>
      </c>
      <c r="F27" s="24">
        <v>250000</v>
      </c>
      <c r="G27" s="24">
        <v>100.01560000000001</v>
      </c>
      <c r="H27" s="24">
        <v>906.89144999999996</v>
      </c>
      <c r="I27" s="13">
        <v>5.7477078140999997E-2</v>
      </c>
      <c r="J27" s="13">
        <v>2.0442432700000001E-3</v>
      </c>
      <c r="K27" s="66">
        <v>1.89394369E-4</v>
      </c>
    </row>
    <row r="28" spans="2:11" ht="12.75" customHeight="1" x14ac:dyDescent="0.2">
      <c r="B28" s="62" t="s">
        <v>1964</v>
      </c>
      <c r="C28" s="14" t="s">
        <v>1965</v>
      </c>
      <c r="D28" s="14" t="s">
        <v>49</v>
      </c>
      <c r="E28" s="28">
        <v>44910</v>
      </c>
      <c r="F28" s="24">
        <v>2804232.89</v>
      </c>
      <c r="G28" s="24">
        <v>92.020700000000005</v>
      </c>
      <c r="H28" s="24">
        <v>2580.4747400000001</v>
      </c>
      <c r="I28" s="13">
        <v>6.7247791119999997E-3</v>
      </c>
      <c r="J28" s="13">
        <v>5.8167028919999999E-3</v>
      </c>
      <c r="K28" s="66">
        <v>5.3890395199999996E-4</v>
      </c>
    </row>
    <row r="29" spans="2:11" ht="12.75" customHeight="1" x14ac:dyDescent="0.2">
      <c r="B29" s="62" t="s">
        <v>1966</v>
      </c>
      <c r="C29" s="14" t="s">
        <v>1967</v>
      </c>
      <c r="D29" s="14" t="s">
        <v>50</v>
      </c>
      <c r="E29" s="28">
        <v>44452</v>
      </c>
      <c r="F29" s="24">
        <v>567195.6</v>
      </c>
      <c r="G29" s="24">
        <v>101.12439999999999</v>
      </c>
      <c r="H29" s="24">
        <v>2080.3498100000002</v>
      </c>
      <c r="I29" s="13">
        <v>9.5191803200000004E-4</v>
      </c>
      <c r="J29" s="13">
        <v>4.68936067E-3</v>
      </c>
      <c r="K29" s="66">
        <v>4.3445832499999998E-4</v>
      </c>
    </row>
    <row r="30" spans="2:11" ht="12.75" customHeight="1" x14ac:dyDescent="0.2">
      <c r="B30" s="62" t="s">
        <v>1968</v>
      </c>
      <c r="C30" s="14" t="s">
        <v>1969</v>
      </c>
      <c r="D30" s="14" t="s">
        <v>49</v>
      </c>
      <c r="E30" s="28">
        <v>44955</v>
      </c>
      <c r="F30" s="24">
        <v>1200000</v>
      </c>
      <c r="G30" s="24">
        <v>106.47620000000001</v>
      </c>
      <c r="H30" s="24">
        <v>1277.7144000000001</v>
      </c>
      <c r="I30" s="13">
        <v>1.9612499979999999E-3</v>
      </c>
      <c r="J30" s="13">
        <v>2.8801231529999999E-3</v>
      </c>
      <c r="K30" s="66">
        <v>2.6683669000000001E-4</v>
      </c>
    </row>
    <row r="31" spans="2:11" ht="12.75" customHeight="1" x14ac:dyDescent="0.2">
      <c r="B31" s="61" t="s">
        <v>1970</v>
      </c>
      <c r="C31" s="58" t="s">
        <v>2583</v>
      </c>
      <c r="D31" s="58" t="s">
        <v>2583</v>
      </c>
      <c r="E31" s="58" t="s">
        <v>2583</v>
      </c>
      <c r="F31" s="58" t="s">
        <v>2583</v>
      </c>
      <c r="G31" s="58" t="s">
        <v>2583</v>
      </c>
      <c r="H31" s="23">
        <v>413876.85073000001</v>
      </c>
      <c r="I31" s="58" t="s">
        <v>2583</v>
      </c>
      <c r="J31" s="20">
        <v>0.93292859552600005</v>
      </c>
      <c r="K31" s="65">
        <v>8.6433657753000007E-2</v>
      </c>
    </row>
    <row r="32" spans="2:11" ht="12.75" customHeight="1" x14ac:dyDescent="0.2">
      <c r="B32" s="61" t="s">
        <v>1971</v>
      </c>
      <c r="C32" s="58" t="s">
        <v>2583</v>
      </c>
      <c r="D32" s="58" t="s">
        <v>2583</v>
      </c>
      <c r="E32" s="58" t="s">
        <v>2583</v>
      </c>
      <c r="F32" s="58" t="s">
        <v>2583</v>
      </c>
      <c r="G32" s="58" t="s">
        <v>2583</v>
      </c>
      <c r="H32" s="23">
        <v>77871.133360000007</v>
      </c>
      <c r="I32" s="58" t="s">
        <v>2583</v>
      </c>
      <c r="J32" s="20">
        <v>0.175530974852</v>
      </c>
      <c r="K32" s="65">
        <v>1.6262535287000002E-2</v>
      </c>
    </row>
    <row r="33" spans="2:11" ht="12.75" customHeight="1" x14ac:dyDescent="0.2">
      <c r="B33" s="62" t="s">
        <v>1972</v>
      </c>
      <c r="C33" s="14" t="s">
        <v>1973</v>
      </c>
      <c r="D33" s="14" t="s">
        <v>50</v>
      </c>
      <c r="E33" s="28">
        <v>44257</v>
      </c>
      <c r="F33" s="24">
        <v>1702920.77</v>
      </c>
      <c r="G33" s="24">
        <v>122.5587</v>
      </c>
      <c r="H33" s="24">
        <v>7569.8302999999996</v>
      </c>
      <c r="I33" s="13">
        <v>3.2436586090000001E-3</v>
      </c>
      <c r="J33" s="13">
        <v>1.7063315180999999E-2</v>
      </c>
      <c r="K33" s="66">
        <v>1.5808763400000001E-3</v>
      </c>
    </row>
    <row r="34" spans="2:11" ht="12.75" customHeight="1" x14ac:dyDescent="0.2">
      <c r="B34" s="62" t="s">
        <v>1974</v>
      </c>
      <c r="C34" s="14" t="s">
        <v>1975</v>
      </c>
      <c r="D34" s="14" t="s">
        <v>50</v>
      </c>
      <c r="E34" s="28">
        <v>44307</v>
      </c>
      <c r="F34" s="24">
        <v>5333337.91</v>
      </c>
      <c r="G34" s="24">
        <v>103.4712</v>
      </c>
      <c r="H34" s="24">
        <v>20015.486099999998</v>
      </c>
      <c r="I34" s="13">
        <v>7.9695238140000003E-3</v>
      </c>
      <c r="J34" s="13">
        <v>4.5117332130999999E-2</v>
      </c>
      <c r="K34" s="66">
        <v>4.180015558E-3</v>
      </c>
    </row>
    <row r="35" spans="2:11" ht="12.75" customHeight="1" x14ac:dyDescent="0.2">
      <c r="B35" s="62" t="s">
        <v>1976</v>
      </c>
      <c r="C35" s="14" t="s">
        <v>1977</v>
      </c>
      <c r="D35" s="14" t="s">
        <v>50</v>
      </c>
      <c r="E35" s="28">
        <v>44707</v>
      </c>
      <c r="F35" s="24">
        <v>855000</v>
      </c>
      <c r="G35" s="24">
        <v>102.4601</v>
      </c>
      <c r="H35" s="24">
        <v>3177.3747899999998</v>
      </c>
      <c r="I35" s="58" t="s">
        <v>2583</v>
      </c>
      <c r="J35" s="13">
        <v>7.1621879669999996E-3</v>
      </c>
      <c r="K35" s="66">
        <v>6.6356000499999998E-4</v>
      </c>
    </row>
    <row r="36" spans="2:11" ht="12.75" customHeight="1" x14ac:dyDescent="0.2">
      <c r="B36" s="62" t="s">
        <v>1978</v>
      </c>
      <c r="C36" s="14" t="s">
        <v>1979</v>
      </c>
      <c r="D36" s="14" t="s">
        <v>50</v>
      </c>
      <c r="E36" s="28">
        <v>44263</v>
      </c>
      <c r="F36" s="24">
        <v>2388059.69</v>
      </c>
      <c r="G36" s="24">
        <v>63.973300000000002</v>
      </c>
      <c r="H36" s="24">
        <v>5541.0425800000003</v>
      </c>
      <c r="I36" s="13">
        <v>1.7620755233999998E-2</v>
      </c>
      <c r="J36" s="13">
        <v>1.2490181711E-2</v>
      </c>
      <c r="K36" s="66">
        <v>1.157186194E-3</v>
      </c>
    </row>
    <row r="37" spans="2:11" ht="12.75" customHeight="1" x14ac:dyDescent="0.2">
      <c r="B37" s="62" t="s">
        <v>1980</v>
      </c>
      <c r="C37" s="14" t="s">
        <v>1981</v>
      </c>
      <c r="D37" s="14" t="s">
        <v>50</v>
      </c>
      <c r="E37" s="28">
        <v>45029</v>
      </c>
      <c r="F37" s="24">
        <v>488000</v>
      </c>
      <c r="G37" s="24">
        <v>93.434600000000003</v>
      </c>
      <c r="H37" s="24">
        <v>1653.77</v>
      </c>
      <c r="I37" s="13">
        <v>1.1260599933E-2</v>
      </c>
      <c r="J37" s="13">
        <v>3.7277980649999998E-3</v>
      </c>
      <c r="K37" s="66">
        <v>3.45371793E-4</v>
      </c>
    </row>
    <row r="38" spans="2:11" ht="12.75" customHeight="1" x14ac:dyDescent="0.2">
      <c r="B38" s="62" t="s">
        <v>1982</v>
      </c>
      <c r="C38" s="14" t="s">
        <v>1983</v>
      </c>
      <c r="D38" s="14" t="s">
        <v>50</v>
      </c>
      <c r="E38" s="28">
        <v>44404</v>
      </c>
      <c r="F38" s="24">
        <v>1240000</v>
      </c>
      <c r="G38" s="24">
        <v>112.0116</v>
      </c>
      <c r="H38" s="24">
        <v>5037.69931</v>
      </c>
      <c r="I38" s="13">
        <v>6.7027027380000001E-3</v>
      </c>
      <c r="J38" s="13">
        <v>1.1355584961E-2</v>
      </c>
      <c r="K38" s="66">
        <v>1.0520684519999999E-3</v>
      </c>
    </row>
    <row r="39" spans="2:11" ht="12.75" customHeight="1" x14ac:dyDescent="0.2">
      <c r="B39" s="62" t="s">
        <v>1984</v>
      </c>
      <c r="C39" s="14" t="s">
        <v>1985</v>
      </c>
      <c r="D39" s="14" t="s">
        <v>51</v>
      </c>
      <c r="E39" s="28">
        <v>45274</v>
      </c>
      <c r="F39" s="24">
        <v>1640000</v>
      </c>
      <c r="G39" s="24">
        <v>100</v>
      </c>
      <c r="H39" s="24">
        <v>6579.0240000000003</v>
      </c>
      <c r="I39" s="13">
        <v>4.4204851749999998E-3</v>
      </c>
      <c r="J39" s="13">
        <v>1.4829917666E-2</v>
      </c>
      <c r="K39" s="66">
        <v>1.3739572710000001E-3</v>
      </c>
    </row>
    <row r="40" spans="2:11" ht="12.75" customHeight="1" x14ac:dyDescent="0.2">
      <c r="B40" s="62" t="s">
        <v>1986</v>
      </c>
      <c r="C40" s="14" t="s">
        <v>1987</v>
      </c>
      <c r="D40" s="14" t="s">
        <v>50</v>
      </c>
      <c r="E40" s="28">
        <v>45278</v>
      </c>
      <c r="F40" s="24">
        <v>1064000</v>
      </c>
      <c r="G40" s="24">
        <v>100</v>
      </c>
      <c r="H40" s="24">
        <v>3859.1280000000002</v>
      </c>
      <c r="I40" s="13">
        <v>6.2892405160000003E-3</v>
      </c>
      <c r="J40" s="13">
        <v>8.6989423509999993E-3</v>
      </c>
      <c r="K40" s="66">
        <v>8.0593671300000001E-4</v>
      </c>
    </row>
    <row r="41" spans="2:11" ht="12.75" customHeight="1" x14ac:dyDescent="0.2">
      <c r="B41" s="62" t="s">
        <v>1988</v>
      </c>
      <c r="C41" s="14" t="s">
        <v>1989</v>
      </c>
      <c r="D41" s="14" t="s">
        <v>50</v>
      </c>
      <c r="E41" s="28">
        <v>44812</v>
      </c>
      <c r="F41" s="24">
        <v>500000</v>
      </c>
      <c r="G41" s="24">
        <v>99.839799999999997</v>
      </c>
      <c r="H41" s="24">
        <v>1810.5947699999999</v>
      </c>
      <c r="I41" s="13">
        <v>5.2300000240000002E-3</v>
      </c>
      <c r="J41" s="13">
        <v>4.0813001079999999E-3</v>
      </c>
      <c r="K41" s="66">
        <v>3.7812293200000001E-4</v>
      </c>
    </row>
    <row r="42" spans="2:11" x14ac:dyDescent="0.2">
      <c r="B42" s="62" t="s">
        <v>1990</v>
      </c>
      <c r="C42" s="14" t="s">
        <v>1991</v>
      </c>
      <c r="D42" s="14" t="s">
        <v>50</v>
      </c>
      <c r="E42" s="28">
        <v>44812</v>
      </c>
      <c r="F42" s="24">
        <v>300000</v>
      </c>
      <c r="G42" s="24">
        <v>99.912400000000005</v>
      </c>
      <c r="H42" s="24">
        <v>1087.1468199999999</v>
      </c>
      <c r="I42" s="13">
        <v>3.9224999770000003E-3</v>
      </c>
      <c r="J42" s="13">
        <v>2.4505607260000002E-3</v>
      </c>
      <c r="K42" s="66">
        <v>2.2703873299999999E-4</v>
      </c>
    </row>
    <row r="43" spans="2:11" x14ac:dyDescent="0.2">
      <c r="B43" s="62" t="s">
        <v>1992</v>
      </c>
      <c r="C43" s="14" t="s">
        <v>1993</v>
      </c>
      <c r="D43" s="14" t="s">
        <v>50</v>
      </c>
      <c r="E43" s="28">
        <v>45120</v>
      </c>
      <c r="F43" s="24">
        <v>1193818.6599999999</v>
      </c>
      <c r="G43" s="24">
        <v>100</v>
      </c>
      <c r="H43" s="24">
        <v>4329.9802799999998</v>
      </c>
      <c r="I43" s="13">
        <v>5.8530685939999997E-3</v>
      </c>
      <c r="J43" s="13">
        <v>9.7603004710000007E-3</v>
      </c>
      <c r="K43" s="66">
        <v>9.0426906600000003E-4</v>
      </c>
    </row>
    <row r="44" spans="2:11" x14ac:dyDescent="0.2">
      <c r="B44" s="62" t="s">
        <v>1994</v>
      </c>
      <c r="C44" s="14" t="s">
        <v>1995</v>
      </c>
      <c r="D44" s="14" t="s">
        <v>50</v>
      </c>
      <c r="E44" s="28">
        <v>44665</v>
      </c>
      <c r="F44" s="24">
        <v>368869.08</v>
      </c>
      <c r="G44" s="24">
        <v>100.6737</v>
      </c>
      <c r="H44" s="24">
        <v>1346.9015099999999</v>
      </c>
      <c r="I44" s="13">
        <v>3.6630494537999998E-2</v>
      </c>
      <c r="J44" s="13">
        <v>3.0360792869999998E-3</v>
      </c>
      <c r="K44" s="66">
        <v>2.81285662E-4</v>
      </c>
    </row>
    <row r="45" spans="2:11" x14ac:dyDescent="0.2">
      <c r="B45" s="62" t="s">
        <v>1996</v>
      </c>
      <c r="C45" s="14" t="s">
        <v>1997</v>
      </c>
      <c r="D45" s="14" t="s">
        <v>50</v>
      </c>
      <c r="E45" s="28">
        <v>44742</v>
      </c>
      <c r="F45" s="24">
        <v>700000</v>
      </c>
      <c r="G45" s="24">
        <v>264.24549999999999</v>
      </c>
      <c r="H45" s="24">
        <v>6708.9290000000001</v>
      </c>
      <c r="I45" s="13">
        <v>5.2039801110000004E-3</v>
      </c>
      <c r="J45" s="13">
        <v>1.5122739284E-2</v>
      </c>
      <c r="K45" s="66">
        <v>1.4010865110000001E-3</v>
      </c>
    </row>
    <row r="46" spans="2:11" x14ac:dyDescent="0.2">
      <c r="B46" s="62" t="s">
        <v>1998</v>
      </c>
      <c r="C46" s="14" t="s">
        <v>1999</v>
      </c>
      <c r="D46" s="14" t="s">
        <v>51</v>
      </c>
      <c r="E46" s="28">
        <v>44742</v>
      </c>
      <c r="F46" s="24">
        <v>930000</v>
      </c>
      <c r="G46" s="24">
        <v>150.57130000000001</v>
      </c>
      <c r="H46" s="24">
        <v>5617.4959900000003</v>
      </c>
      <c r="I46" s="13">
        <v>1.0886742756E-2</v>
      </c>
      <c r="J46" s="13">
        <v>1.2662516965999999E-2</v>
      </c>
      <c r="K46" s="66">
        <v>1.173152653E-3</v>
      </c>
    </row>
    <row r="47" spans="2:11" x14ac:dyDescent="0.2">
      <c r="B47" s="62" t="s">
        <v>2000</v>
      </c>
      <c r="C47" s="14" t="s">
        <v>2001</v>
      </c>
      <c r="D47" s="14" t="s">
        <v>50</v>
      </c>
      <c r="E47" s="28">
        <v>44929</v>
      </c>
      <c r="F47" s="24">
        <v>255406.65</v>
      </c>
      <c r="G47" s="24">
        <v>92.418999999999997</v>
      </c>
      <c r="H47" s="24">
        <v>856.13256999999999</v>
      </c>
      <c r="I47" s="13">
        <v>7.3394331030000003E-3</v>
      </c>
      <c r="J47" s="13">
        <v>1.9298266009999999E-3</v>
      </c>
      <c r="K47" s="66">
        <v>1.78793932E-4</v>
      </c>
    </row>
    <row r="48" spans="2:11" x14ac:dyDescent="0.2">
      <c r="B48" s="62" t="s">
        <v>2002</v>
      </c>
      <c r="C48" s="14" t="s">
        <v>2003</v>
      </c>
      <c r="D48" s="14" t="s">
        <v>50</v>
      </c>
      <c r="E48" s="28">
        <v>44929</v>
      </c>
      <c r="F48" s="24">
        <v>155770</v>
      </c>
      <c r="G48" s="24">
        <v>93.575999999999993</v>
      </c>
      <c r="H48" s="24">
        <v>528.68362000000002</v>
      </c>
      <c r="I48" s="13">
        <v>5.9361001699999999E-3</v>
      </c>
      <c r="J48" s="13">
        <v>1.191716971E-3</v>
      </c>
      <c r="K48" s="66">
        <v>1.10409796E-4</v>
      </c>
    </row>
    <row r="49" spans="2:11" x14ac:dyDescent="0.2">
      <c r="B49" s="62" t="s">
        <v>2004</v>
      </c>
      <c r="C49" s="14" t="s">
        <v>2005</v>
      </c>
      <c r="D49" s="14" t="s">
        <v>50</v>
      </c>
      <c r="E49" s="28">
        <v>44620</v>
      </c>
      <c r="F49" s="24">
        <v>705000</v>
      </c>
      <c r="G49" s="24">
        <v>84.156599999999997</v>
      </c>
      <c r="H49" s="24">
        <v>2151.91372</v>
      </c>
      <c r="I49" s="13">
        <v>6.907590083E-3</v>
      </c>
      <c r="J49" s="13">
        <v>4.8506743989999998E-3</v>
      </c>
      <c r="K49" s="66">
        <v>4.4940366500000002E-4</v>
      </c>
    </row>
    <row r="50" spans="2:11" x14ac:dyDescent="0.2">
      <c r="B50" s="61" t="s">
        <v>2006</v>
      </c>
      <c r="C50" s="58" t="s">
        <v>2583</v>
      </c>
      <c r="D50" s="58" t="s">
        <v>2583</v>
      </c>
      <c r="E50" s="58" t="s">
        <v>2583</v>
      </c>
      <c r="F50" s="58" t="s">
        <v>2583</v>
      </c>
      <c r="G50" s="58" t="s">
        <v>2583</v>
      </c>
      <c r="H50" s="23">
        <v>97112.272100000002</v>
      </c>
      <c r="I50" s="58" t="s">
        <v>2583</v>
      </c>
      <c r="J50" s="20">
        <v>0.21890283416100001</v>
      </c>
      <c r="K50" s="65">
        <v>2.0280836861E-2</v>
      </c>
    </row>
    <row r="51" spans="2:11" x14ac:dyDescent="0.2">
      <c r="B51" s="62" t="s">
        <v>2007</v>
      </c>
      <c r="C51" s="14" t="s">
        <v>2008</v>
      </c>
      <c r="D51" s="14" t="s">
        <v>50</v>
      </c>
      <c r="E51" s="28">
        <v>44635</v>
      </c>
      <c r="F51" s="24">
        <v>3849175.54</v>
      </c>
      <c r="G51" s="24">
        <v>109.4945</v>
      </c>
      <c r="H51" s="24">
        <v>15286.483</v>
      </c>
      <c r="I51" s="13">
        <v>1.4192411445000001E-2</v>
      </c>
      <c r="J51" s="13">
        <v>3.445758585E-2</v>
      </c>
      <c r="K51" s="66">
        <v>3.1924149349999999E-3</v>
      </c>
    </row>
    <row r="52" spans="2:11" x14ac:dyDescent="0.2">
      <c r="B52" s="62" t="s">
        <v>2009</v>
      </c>
      <c r="C52" s="14" t="s">
        <v>2010</v>
      </c>
      <c r="D52" s="14" t="s">
        <v>50</v>
      </c>
      <c r="E52" s="28">
        <v>44172</v>
      </c>
      <c r="F52" s="24">
        <v>1500000</v>
      </c>
      <c r="G52" s="24">
        <v>123.1529</v>
      </c>
      <c r="H52" s="24">
        <v>6700.1335200000003</v>
      </c>
      <c r="I52" s="13">
        <v>2.6899999990000001E-3</v>
      </c>
      <c r="J52" s="13">
        <v>1.5102913206000001E-2</v>
      </c>
      <c r="K52" s="66">
        <v>1.3992496709999999E-3</v>
      </c>
    </row>
    <row r="53" spans="2:11" x14ac:dyDescent="0.2">
      <c r="B53" s="62" t="s">
        <v>2011</v>
      </c>
      <c r="C53" s="14" t="s">
        <v>2012</v>
      </c>
      <c r="D53" s="14" t="s">
        <v>51</v>
      </c>
      <c r="E53" s="28">
        <v>44286</v>
      </c>
      <c r="F53" s="24">
        <v>4706701.41</v>
      </c>
      <c r="G53" s="24">
        <v>87.011799999999994</v>
      </c>
      <c r="H53" s="24">
        <v>16429.048940000001</v>
      </c>
      <c r="I53" s="13">
        <v>1.7432227444000001E-2</v>
      </c>
      <c r="J53" s="13">
        <v>3.7033067991999999E-2</v>
      </c>
      <c r="K53" s="66">
        <v>3.431027347E-3</v>
      </c>
    </row>
    <row r="54" spans="2:11" x14ac:dyDescent="0.2">
      <c r="B54" s="62" t="s">
        <v>2013</v>
      </c>
      <c r="C54" s="14" t="s">
        <v>2014</v>
      </c>
      <c r="D54" s="14" t="s">
        <v>51</v>
      </c>
      <c r="E54" s="28">
        <v>44203</v>
      </c>
      <c r="F54" s="24">
        <v>575424.18000000005</v>
      </c>
      <c r="G54" s="24">
        <v>97.623500000000007</v>
      </c>
      <c r="H54" s="24">
        <v>2253.5131900000001</v>
      </c>
      <c r="I54" s="13">
        <v>6.7583977050000004E-3</v>
      </c>
      <c r="J54" s="13">
        <v>5.0796919210000001E-3</v>
      </c>
      <c r="K54" s="66">
        <v>4.7062160499999997E-4</v>
      </c>
    </row>
    <row r="55" spans="2:11" x14ac:dyDescent="0.2">
      <c r="B55" s="62" t="s">
        <v>2015</v>
      </c>
      <c r="C55" s="14" t="s">
        <v>2016</v>
      </c>
      <c r="D55" s="14" t="s">
        <v>50</v>
      </c>
      <c r="E55" s="28">
        <v>44364</v>
      </c>
      <c r="F55" s="24">
        <v>5922000</v>
      </c>
      <c r="G55" s="24">
        <v>115.60429999999999</v>
      </c>
      <c r="H55" s="24">
        <v>24830.756270000002</v>
      </c>
      <c r="I55" s="13">
        <v>3.2570999966999997E-2</v>
      </c>
      <c r="J55" s="13">
        <v>5.5971534846000003E-2</v>
      </c>
      <c r="K55" s="66">
        <v>5.1856321149999999E-3</v>
      </c>
    </row>
    <row r="56" spans="2:11" x14ac:dyDescent="0.2">
      <c r="B56" s="62" t="s">
        <v>2017</v>
      </c>
      <c r="C56" s="14" t="s">
        <v>2018</v>
      </c>
      <c r="D56" s="14" t="s">
        <v>50</v>
      </c>
      <c r="E56" s="28">
        <v>44165</v>
      </c>
      <c r="F56" s="24">
        <v>885011.13</v>
      </c>
      <c r="G56" s="24">
        <v>86.454899999999995</v>
      </c>
      <c r="H56" s="24">
        <v>2775.1464099999998</v>
      </c>
      <c r="I56" s="13">
        <v>3.3743215983000001E-2</v>
      </c>
      <c r="J56" s="13">
        <v>6.2555164369999996E-3</v>
      </c>
      <c r="K56" s="66">
        <v>5.7955900299999999E-4</v>
      </c>
    </row>
    <row r="57" spans="2:11" x14ac:dyDescent="0.2">
      <c r="B57" s="62" t="s">
        <v>2019</v>
      </c>
      <c r="C57" s="14" t="s">
        <v>2020</v>
      </c>
      <c r="D57" s="14" t="s">
        <v>52</v>
      </c>
      <c r="E57" s="28">
        <v>44950</v>
      </c>
      <c r="F57" s="24">
        <v>327321.77</v>
      </c>
      <c r="G57" s="24">
        <v>96.175299999999993</v>
      </c>
      <c r="H57" s="24">
        <v>1454.6717699999999</v>
      </c>
      <c r="I57" s="13">
        <v>3.582549967E-3</v>
      </c>
      <c r="J57" s="13">
        <v>3.2790065180000002E-3</v>
      </c>
      <c r="K57" s="66">
        <v>3.0379230299999998E-4</v>
      </c>
    </row>
    <row r="58" spans="2:11" x14ac:dyDescent="0.2">
      <c r="B58" s="62" t="s">
        <v>2021</v>
      </c>
      <c r="C58" s="14" t="s">
        <v>2022</v>
      </c>
      <c r="D58" s="14" t="s">
        <v>53</v>
      </c>
      <c r="E58" s="28">
        <v>44720</v>
      </c>
      <c r="F58" s="24">
        <v>3375000</v>
      </c>
      <c r="G58" s="24">
        <v>105.90179999999999</v>
      </c>
      <c r="H58" s="24">
        <v>9790.0521900000003</v>
      </c>
      <c r="I58" s="13">
        <v>2.8124997420000001E-3</v>
      </c>
      <c r="J58" s="13">
        <v>2.2067964475999999E-2</v>
      </c>
      <c r="K58" s="66">
        <v>2.0445454210000001E-3</v>
      </c>
    </row>
    <row r="59" spans="2:11" x14ac:dyDescent="0.2">
      <c r="B59" s="62" t="s">
        <v>2023</v>
      </c>
      <c r="C59" s="14" t="s">
        <v>2024</v>
      </c>
      <c r="D59" s="14" t="s">
        <v>50</v>
      </c>
      <c r="E59" s="28">
        <v>44497</v>
      </c>
      <c r="F59" s="24">
        <v>3739966.15</v>
      </c>
      <c r="G59" s="24">
        <v>129.69149999999999</v>
      </c>
      <c r="H59" s="24">
        <v>17592.466810000002</v>
      </c>
      <c r="I59" s="13">
        <v>7.4799322999999996E-3</v>
      </c>
      <c r="J59" s="13">
        <v>3.9655552911000001E-2</v>
      </c>
      <c r="K59" s="66">
        <v>3.6739944559999998E-3</v>
      </c>
    </row>
    <row r="60" spans="2:11" x14ac:dyDescent="0.2">
      <c r="B60" s="61" t="s">
        <v>2025</v>
      </c>
      <c r="C60" s="58" t="s">
        <v>2583</v>
      </c>
      <c r="D60" s="58" t="s">
        <v>2583</v>
      </c>
      <c r="E60" s="58" t="s">
        <v>2583</v>
      </c>
      <c r="F60" s="58" t="s">
        <v>2583</v>
      </c>
      <c r="G60" s="58" t="s">
        <v>2583</v>
      </c>
      <c r="H60" s="23">
        <v>17158.614290000001</v>
      </c>
      <c r="I60" s="58" t="s">
        <v>2583</v>
      </c>
      <c r="J60" s="20">
        <v>3.8677596735E-2</v>
      </c>
      <c r="K60" s="65">
        <v>3.5833890979999998E-3</v>
      </c>
    </row>
    <row r="61" spans="2:11" x14ac:dyDescent="0.2">
      <c r="B61" s="62" t="s">
        <v>2026</v>
      </c>
      <c r="C61" s="14" t="s">
        <v>2027</v>
      </c>
      <c r="D61" s="14" t="s">
        <v>50</v>
      </c>
      <c r="E61" s="28">
        <v>44957</v>
      </c>
      <c r="F61" s="24">
        <v>1597659.2</v>
      </c>
      <c r="G61" s="24">
        <v>99.833500000000001</v>
      </c>
      <c r="H61" s="24">
        <v>5785.0617300000004</v>
      </c>
      <c r="I61" s="13">
        <v>4.1840000020000002E-3</v>
      </c>
      <c r="J61" s="13">
        <v>1.3040230458000001E-2</v>
      </c>
      <c r="K61" s="66">
        <v>1.208146927E-3</v>
      </c>
    </row>
    <row r="62" spans="2:11" x14ac:dyDescent="0.2">
      <c r="B62" s="62" t="s">
        <v>2028</v>
      </c>
      <c r="C62" s="14" t="s">
        <v>2029</v>
      </c>
      <c r="D62" s="14" t="s">
        <v>50</v>
      </c>
      <c r="E62" s="28">
        <v>45015</v>
      </c>
      <c r="F62" s="24">
        <v>1165920</v>
      </c>
      <c r="G62" s="24">
        <v>108.5879</v>
      </c>
      <c r="H62" s="24">
        <v>4591.9562500000002</v>
      </c>
      <c r="I62" s="13">
        <v>7.7038834719999998E-3</v>
      </c>
      <c r="J62" s="13">
        <v>1.0350826065999999E-2</v>
      </c>
      <c r="K62" s="66">
        <v>9.5897988500000004E-4</v>
      </c>
    </row>
    <row r="63" spans="2:11" x14ac:dyDescent="0.2">
      <c r="B63" s="62" t="s">
        <v>2030</v>
      </c>
      <c r="C63" s="14" t="s">
        <v>2031</v>
      </c>
      <c r="D63" s="14" t="s">
        <v>50</v>
      </c>
      <c r="E63" s="28">
        <v>44805</v>
      </c>
      <c r="F63" s="24">
        <v>1600000</v>
      </c>
      <c r="G63" s="24">
        <v>116.8596</v>
      </c>
      <c r="H63" s="24">
        <v>6781.5963099999999</v>
      </c>
      <c r="I63" s="13">
        <v>9.2800000050000005E-3</v>
      </c>
      <c r="J63" s="13">
        <v>1.528654021E-2</v>
      </c>
      <c r="K63" s="66">
        <v>1.4162622849999999E-3</v>
      </c>
    </row>
    <row r="64" spans="2:11" x14ac:dyDescent="0.2">
      <c r="B64" s="61" t="s">
        <v>2032</v>
      </c>
      <c r="C64" s="58" t="s">
        <v>2583</v>
      </c>
      <c r="D64" s="58" t="s">
        <v>2583</v>
      </c>
      <c r="E64" s="58" t="s">
        <v>2583</v>
      </c>
      <c r="F64" s="58" t="s">
        <v>2583</v>
      </c>
      <c r="G64" s="58" t="s">
        <v>2583</v>
      </c>
      <c r="H64" s="23">
        <v>221734.83098</v>
      </c>
      <c r="I64" s="58" t="s">
        <v>2583</v>
      </c>
      <c r="J64" s="20">
        <v>0.49981718977599998</v>
      </c>
      <c r="K64" s="65">
        <v>4.6306896505999999E-2</v>
      </c>
    </row>
    <row r="65" spans="2:11" x14ac:dyDescent="0.2">
      <c r="B65" s="62" t="s">
        <v>2033</v>
      </c>
      <c r="C65" s="14" t="s">
        <v>2034</v>
      </c>
      <c r="D65" s="14" t="s">
        <v>50</v>
      </c>
      <c r="E65" s="28">
        <v>44173</v>
      </c>
      <c r="F65" s="24">
        <v>1815016</v>
      </c>
      <c r="G65" s="24">
        <v>103.1806</v>
      </c>
      <c r="H65" s="24">
        <v>6792.4439300000004</v>
      </c>
      <c r="I65" s="13">
        <v>1.8728895222999999E-2</v>
      </c>
      <c r="J65" s="13">
        <v>1.5310992060999999E-2</v>
      </c>
      <c r="K65" s="66">
        <v>1.418527692E-3</v>
      </c>
    </row>
    <row r="66" spans="2:11" x14ac:dyDescent="0.2">
      <c r="B66" s="62" t="s">
        <v>2035</v>
      </c>
      <c r="C66" s="14" t="s">
        <v>2036</v>
      </c>
      <c r="D66" s="14" t="s">
        <v>50</v>
      </c>
      <c r="E66" s="28">
        <v>44173</v>
      </c>
      <c r="F66" s="24">
        <v>1815016</v>
      </c>
      <c r="G66" s="24">
        <v>103.3385</v>
      </c>
      <c r="H66" s="24">
        <v>6802.8385900000003</v>
      </c>
      <c r="I66" s="13">
        <v>5.2635464029999997E-3</v>
      </c>
      <c r="J66" s="13">
        <v>1.5334422884E-2</v>
      </c>
      <c r="K66" s="66">
        <v>1.4206985029999999E-3</v>
      </c>
    </row>
    <row r="67" spans="2:11" x14ac:dyDescent="0.2">
      <c r="B67" s="62" t="s">
        <v>2037</v>
      </c>
      <c r="C67" s="14" t="s">
        <v>2038</v>
      </c>
      <c r="D67" s="14" t="s">
        <v>50</v>
      </c>
      <c r="E67" s="28">
        <v>44382</v>
      </c>
      <c r="F67" s="24">
        <v>1247653.32</v>
      </c>
      <c r="G67" s="24">
        <v>110.292</v>
      </c>
      <c r="H67" s="24">
        <v>4990.9761500000004</v>
      </c>
      <c r="I67" s="13">
        <v>2.2850793405999999E-2</v>
      </c>
      <c r="J67" s="13">
        <v>1.1250265294E-2</v>
      </c>
      <c r="K67" s="66">
        <v>1.042310831E-3</v>
      </c>
    </row>
    <row r="68" spans="2:11" x14ac:dyDescent="0.2">
      <c r="B68" s="62" t="s">
        <v>2039</v>
      </c>
      <c r="C68" s="14" t="s">
        <v>2040</v>
      </c>
      <c r="D68" s="14" t="s">
        <v>50</v>
      </c>
      <c r="E68" s="28">
        <v>44658</v>
      </c>
      <c r="F68" s="24">
        <v>3961377.27</v>
      </c>
      <c r="G68" s="24">
        <v>133.66579999999999</v>
      </c>
      <c r="H68" s="24">
        <v>19204.989010000001</v>
      </c>
      <c r="I68" s="13">
        <v>2.2817533088999999E-2</v>
      </c>
      <c r="J68" s="13">
        <v>4.3290373434000003E-2</v>
      </c>
      <c r="K68" s="66">
        <v>4.0107520970000003E-3</v>
      </c>
    </row>
    <row r="69" spans="2:11" x14ac:dyDescent="0.2">
      <c r="B69" s="62" t="s">
        <v>2041</v>
      </c>
      <c r="C69" s="14" t="s">
        <v>2042</v>
      </c>
      <c r="D69" s="14" t="s">
        <v>50</v>
      </c>
      <c r="E69" s="28">
        <v>45099</v>
      </c>
      <c r="F69" s="24">
        <v>109344.24</v>
      </c>
      <c r="G69" s="24">
        <v>93.445499999999996</v>
      </c>
      <c r="H69" s="24">
        <v>370.59696000000002</v>
      </c>
      <c r="I69" s="13">
        <v>1.1475000000000001E-3</v>
      </c>
      <c r="J69" s="13">
        <v>8.3537047500000005E-4</v>
      </c>
      <c r="K69" s="66">
        <v>7.7395125503400993E-5</v>
      </c>
    </row>
    <row r="70" spans="2:11" x14ac:dyDescent="0.2">
      <c r="B70" s="62" t="s">
        <v>2043</v>
      </c>
      <c r="C70" s="14" t="s">
        <v>2044</v>
      </c>
      <c r="D70" s="14" t="s">
        <v>51</v>
      </c>
      <c r="E70" s="28">
        <v>44319</v>
      </c>
      <c r="F70" s="24">
        <v>2230884.84</v>
      </c>
      <c r="G70" s="24">
        <v>111.6279</v>
      </c>
      <c r="H70" s="24">
        <v>9990.0469599999997</v>
      </c>
      <c r="I70" s="13">
        <v>3.0835342180000002E-3</v>
      </c>
      <c r="J70" s="13">
        <v>2.2518776933000001E-2</v>
      </c>
      <c r="K70" s="66">
        <v>2.0863121440000002E-3</v>
      </c>
    </row>
    <row r="71" spans="2:11" x14ac:dyDescent="0.2">
      <c r="B71" s="62" t="s">
        <v>2045</v>
      </c>
      <c r="C71" s="14" t="s">
        <v>2046</v>
      </c>
      <c r="D71" s="14" t="s">
        <v>50</v>
      </c>
      <c r="E71" s="28">
        <v>44798</v>
      </c>
      <c r="F71" s="24">
        <v>912105.9</v>
      </c>
      <c r="G71" s="24">
        <v>102.7856</v>
      </c>
      <c r="H71" s="24">
        <v>3400.3615399999999</v>
      </c>
      <c r="I71" s="13">
        <v>1.8242118000000002E-2</v>
      </c>
      <c r="J71" s="13">
        <v>7.6648271340000003E-3</v>
      </c>
      <c r="K71" s="66">
        <v>7.1012835099999998E-4</v>
      </c>
    </row>
    <row r="72" spans="2:11" x14ac:dyDescent="0.2">
      <c r="B72" s="62" t="s">
        <v>2047</v>
      </c>
      <c r="C72" s="14" t="s">
        <v>2048</v>
      </c>
      <c r="D72" s="14" t="s">
        <v>50</v>
      </c>
      <c r="E72" s="28">
        <v>44648</v>
      </c>
      <c r="F72" s="24">
        <v>2719147.4</v>
      </c>
      <c r="G72" s="24">
        <v>114.00069999999999</v>
      </c>
      <c r="H72" s="24">
        <v>11243.14532</v>
      </c>
      <c r="I72" s="13">
        <v>2.3187065810000001E-3</v>
      </c>
      <c r="J72" s="13">
        <v>2.5343412549000001E-2</v>
      </c>
      <c r="K72" s="66">
        <v>2.3480080430000002E-3</v>
      </c>
    </row>
    <row r="73" spans="2:11" x14ac:dyDescent="0.2">
      <c r="B73" s="62" t="s">
        <v>2049</v>
      </c>
      <c r="C73" s="14" t="s">
        <v>2050</v>
      </c>
      <c r="D73" s="14" t="s">
        <v>50</v>
      </c>
      <c r="E73" s="28">
        <v>44441</v>
      </c>
      <c r="F73" s="24">
        <v>1103630.8400000001</v>
      </c>
      <c r="G73" s="24">
        <v>115.70659999999999</v>
      </c>
      <c r="H73" s="24">
        <v>4631.5836900000004</v>
      </c>
      <c r="I73" s="13">
        <v>8.3104733169999997E-3</v>
      </c>
      <c r="J73" s="13">
        <v>1.0440151119999999E-2</v>
      </c>
      <c r="K73" s="66">
        <v>9.6725564300000001E-4</v>
      </c>
    </row>
    <row r="74" spans="2:11" x14ac:dyDescent="0.2">
      <c r="B74" s="62" t="s">
        <v>2051</v>
      </c>
      <c r="C74" s="14" t="s">
        <v>2052</v>
      </c>
      <c r="D74" s="14" t="s">
        <v>50</v>
      </c>
      <c r="E74" s="28">
        <v>44195</v>
      </c>
      <c r="F74" s="24">
        <v>555816.91</v>
      </c>
      <c r="G74" s="24">
        <v>148.80119999999999</v>
      </c>
      <c r="H74" s="24">
        <v>2999.7547199999999</v>
      </c>
      <c r="I74" s="13">
        <v>3.0847869180000002E-3</v>
      </c>
      <c r="J74" s="13">
        <v>6.7618107960000003E-3</v>
      </c>
      <c r="K74" s="66">
        <v>6.2646599400000003E-4</v>
      </c>
    </row>
    <row r="75" spans="2:11" x14ac:dyDescent="0.2">
      <c r="B75" s="62" t="s">
        <v>2053</v>
      </c>
      <c r="C75" s="14" t="s">
        <v>2054</v>
      </c>
      <c r="D75" s="14" t="s">
        <v>50</v>
      </c>
      <c r="E75" s="28">
        <v>44195</v>
      </c>
      <c r="F75" s="24">
        <v>532320.96</v>
      </c>
      <c r="G75" s="24">
        <v>147.5078</v>
      </c>
      <c r="H75" s="24">
        <v>2847.9745800000001</v>
      </c>
      <c r="I75" s="13">
        <v>1.666580904E-3</v>
      </c>
      <c r="J75" s="13">
        <v>6.4196799610000002E-3</v>
      </c>
      <c r="K75" s="66">
        <v>5.9476837000000001E-4</v>
      </c>
    </row>
    <row r="76" spans="2:11" x14ac:dyDescent="0.2">
      <c r="B76" s="62" t="s">
        <v>2055</v>
      </c>
      <c r="C76" s="14" t="s">
        <v>2056</v>
      </c>
      <c r="D76" s="14" t="s">
        <v>50</v>
      </c>
      <c r="E76" s="28">
        <v>44985</v>
      </c>
      <c r="F76" s="24">
        <v>1536189.46</v>
      </c>
      <c r="G76" s="24">
        <v>105.5521</v>
      </c>
      <c r="H76" s="24">
        <v>5881.1088099999997</v>
      </c>
      <c r="I76" s="13">
        <v>2.2786069719999999E-3</v>
      </c>
      <c r="J76" s="13">
        <v>1.3256732219999999E-2</v>
      </c>
      <c r="K76" s="66">
        <v>1.2282053100000001E-3</v>
      </c>
    </row>
    <row r="77" spans="2:11" x14ac:dyDescent="0.2">
      <c r="B77" s="62" t="s">
        <v>2057</v>
      </c>
      <c r="C77" s="14" t="s">
        <v>2058</v>
      </c>
      <c r="D77" s="14" t="s">
        <v>51</v>
      </c>
      <c r="E77" s="28">
        <v>44524</v>
      </c>
      <c r="F77" s="24">
        <v>1616279.13</v>
      </c>
      <c r="G77" s="24">
        <v>104.61539999999999</v>
      </c>
      <c r="H77" s="24">
        <v>6783.1216800000002</v>
      </c>
      <c r="I77" s="13">
        <v>7.178352164E-3</v>
      </c>
      <c r="J77" s="13">
        <v>1.5289978579E-2</v>
      </c>
      <c r="K77" s="66">
        <v>1.4165808420000001E-3</v>
      </c>
    </row>
    <row r="78" spans="2:11" x14ac:dyDescent="0.2">
      <c r="B78" s="62" t="s">
        <v>2059</v>
      </c>
      <c r="C78" s="14" t="s">
        <v>2060</v>
      </c>
      <c r="D78" s="14" t="s">
        <v>50</v>
      </c>
      <c r="E78" s="28">
        <v>45098</v>
      </c>
      <c r="F78" s="24">
        <v>646000</v>
      </c>
      <c r="G78" s="24">
        <v>130.06209999999999</v>
      </c>
      <c r="H78" s="24">
        <v>3047.4096300000001</v>
      </c>
      <c r="I78" s="13">
        <v>1.75626943E-3</v>
      </c>
      <c r="J78" s="13">
        <v>6.8692307409999997E-3</v>
      </c>
      <c r="K78" s="66">
        <v>6.3641820099999999E-4</v>
      </c>
    </row>
    <row r="79" spans="2:11" x14ac:dyDescent="0.2">
      <c r="B79" s="62" t="s">
        <v>2061</v>
      </c>
      <c r="C79" s="14" t="s">
        <v>2062</v>
      </c>
      <c r="D79" s="14" t="s">
        <v>50</v>
      </c>
      <c r="E79" s="28">
        <v>45082</v>
      </c>
      <c r="F79" s="24">
        <v>920037.64</v>
      </c>
      <c r="G79" s="24">
        <v>109.06619999999999</v>
      </c>
      <c r="H79" s="24">
        <v>3639.5134899999998</v>
      </c>
      <c r="I79" s="13">
        <v>4.534510173E-3</v>
      </c>
      <c r="J79" s="13">
        <v>8.2039046209999994E-3</v>
      </c>
      <c r="K79" s="66">
        <v>7.6007262199999999E-4</v>
      </c>
    </row>
    <row r="80" spans="2:11" x14ac:dyDescent="0.2">
      <c r="B80" s="62" t="s">
        <v>2063</v>
      </c>
      <c r="C80" s="14" t="s">
        <v>2064</v>
      </c>
      <c r="D80" s="14" t="s">
        <v>52</v>
      </c>
      <c r="E80" s="28">
        <v>45082</v>
      </c>
      <c r="F80" s="24">
        <v>797848.98</v>
      </c>
      <c r="G80" s="24">
        <v>104.6005</v>
      </c>
      <c r="H80" s="24">
        <v>3856.39068</v>
      </c>
      <c r="I80" s="13">
        <v>1.3514999940000001E-3</v>
      </c>
      <c r="J80" s="13">
        <v>8.6927720999999993E-3</v>
      </c>
      <c r="K80" s="66">
        <v>8.0536505299999995E-4</v>
      </c>
    </row>
    <row r="81" spans="2:11" x14ac:dyDescent="0.2">
      <c r="B81" s="62" t="s">
        <v>2065</v>
      </c>
      <c r="C81" s="14" t="s">
        <v>2066</v>
      </c>
      <c r="D81" s="14" t="s">
        <v>50</v>
      </c>
      <c r="E81" s="28">
        <v>44280</v>
      </c>
      <c r="F81" s="24">
        <v>2333333.33</v>
      </c>
      <c r="G81" s="24">
        <v>75.986400000000003</v>
      </c>
      <c r="H81" s="24">
        <v>6430.7290199999998</v>
      </c>
      <c r="I81" s="13">
        <v>5.3051516325999998E-2</v>
      </c>
      <c r="J81" s="13">
        <v>1.4495642802999999E-2</v>
      </c>
      <c r="K81" s="66">
        <v>1.3429874849999999E-3</v>
      </c>
    </row>
    <row r="82" spans="2:11" x14ac:dyDescent="0.2">
      <c r="B82" s="62" t="s">
        <v>2067</v>
      </c>
      <c r="C82" s="14" t="s">
        <v>2068</v>
      </c>
      <c r="D82" s="14" t="s">
        <v>50</v>
      </c>
      <c r="E82" s="28">
        <v>44418</v>
      </c>
      <c r="F82" s="24">
        <v>4147449.19</v>
      </c>
      <c r="G82" s="24">
        <v>127.09950000000001</v>
      </c>
      <c r="H82" s="24">
        <v>19119.321309999999</v>
      </c>
      <c r="I82" s="13">
        <v>2.4549313707999999E-2</v>
      </c>
      <c r="J82" s="13">
        <v>4.3097268053000001E-2</v>
      </c>
      <c r="K82" s="66">
        <v>3.9928613339999999E-3</v>
      </c>
    </row>
    <row r="83" spans="2:11" x14ac:dyDescent="0.2">
      <c r="B83" s="62" t="s">
        <v>2069</v>
      </c>
      <c r="C83" s="14" t="s">
        <v>2070</v>
      </c>
      <c r="D83" s="14" t="s">
        <v>50</v>
      </c>
      <c r="E83" s="28">
        <v>44938</v>
      </c>
      <c r="F83" s="24">
        <v>5200000</v>
      </c>
      <c r="G83" s="24">
        <v>100.59950000000001</v>
      </c>
      <c r="H83" s="24">
        <v>18973.468099999998</v>
      </c>
      <c r="I83" s="13">
        <v>9.6296296290000003E-3</v>
      </c>
      <c r="J83" s="13">
        <v>4.2768497236E-2</v>
      </c>
      <c r="K83" s="66">
        <v>3.9624014850000002E-3</v>
      </c>
    </row>
    <row r="84" spans="2:11" x14ac:dyDescent="0.2">
      <c r="B84" s="62" t="s">
        <v>2071</v>
      </c>
      <c r="C84" s="14" t="s">
        <v>2072</v>
      </c>
      <c r="D84" s="14" t="s">
        <v>51</v>
      </c>
      <c r="E84" s="28">
        <v>44671</v>
      </c>
      <c r="F84" s="24">
        <v>1685015.31</v>
      </c>
      <c r="G84" s="24">
        <v>102.1553</v>
      </c>
      <c r="H84" s="24">
        <v>6905.2972399999999</v>
      </c>
      <c r="I84" s="13">
        <v>4.287240187E-3</v>
      </c>
      <c r="J84" s="13">
        <v>1.5565377102E-2</v>
      </c>
      <c r="K84" s="66">
        <v>1.442095872E-3</v>
      </c>
    </row>
    <row r="85" spans="2:11" x14ac:dyDescent="0.2">
      <c r="B85" s="62" t="s">
        <v>2073</v>
      </c>
      <c r="C85" s="14" t="s">
        <v>2074</v>
      </c>
      <c r="D85" s="14" t="s">
        <v>50</v>
      </c>
      <c r="E85" s="28">
        <v>44915</v>
      </c>
      <c r="F85" s="24">
        <v>1531026.98</v>
      </c>
      <c r="G85" s="24">
        <v>102.9067</v>
      </c>
      <c r="H85" s="24">
        <v>5714.4449199999999</v>
      </c>
      <c r="I85" s="13">
        <v>8.1100000680000006E-3</v>
      </c>
      <c r="J85" s="13">
        <v>1.2881051607E-2</v>
      </c>
      <c r="K85" s="66">
        <v>1.1933993779999999E-3</v>
      </c>
    </row>
    <row r="86" spans="2:11" x14ac:dyDescent="0.2">
      <c r="B86" s="62" t="s">
        <v>2075</v>
      </c>
      <c r="C86" s="14" t="s">
        <v>2076</v>
      </c>
      <c r="D86" s="14" t="s">
        <v>50</v>
      </c>
      <c r="E86" s="28">
        <v>44774</v>
      </c>
      <c r="F86" s="24">
        <v>657200</v>
      </c>
      <c r="G86" s="24">
        <v>91.9499</v>
      </c>
      <c r="H86" s="24">
        <v>2191.7770300000002</v>
      </c>
      <c r="I86" s="13">
        <v>6.3239999770000003E-3</v>
      </c>
      <c r="J86" s="13">
        <v>4.9405311329999996E-3</v>
      </c>
      <c r="K86" s="66">
        <v>4.57728682E-4</v>
      </c>
    </row>
    <row r="87" spans="2:11" x14ac:dyDescent="0.2">
      <c r="B87" s="62" t="s">
        <v>2077</v>
      </c>
      <c r="C87" s="14" t="s">
        <v>2078</v>
      </c>
      <c r="D87" s="14" t="s">
        <v>50</v>
      </c>
      <c r="E87" s="28">
        <v>44892</v>
      </c>
      <c r="F87" s="24">
        <v>1074181.99</v>
      </c>
      <c r="G87" s="24">
        <v>108.1317</v>
      </c>
      <c r="H87" s="24">
        <v>4212.8738300000005</v>
      </c>
      <c r="I87" s="13">
        <v>5.1151523330000004E-3</v>
      </c>
      <c r="J87" s="13">
        <v>9.4963283360000005E-3</v>
      </c>
      <c r="K87" s="66">
        <v>8.7981266399999995E-4</v>
      </c>
    </row>
    <row r="88" spans="2:11" x14ac:dyDescent="0.2">
      <c r="B88" s="62" t="s">
        <v>2079</v>
      </c>
      <c r="C88" s="14" t="s">
        <v>2080</v>
      </c>
      <c r="D88" s="14" t="s">
        <v>50</v>
      </c>
      <c r="E88" s="28">
        <v>44119</v>
      </c>
      <c r="F88" s="24">
        <v>1517191.74</v>
      </c>
      <c r="G88" s="24">
        <v>122.3522</v>
      </c>
      <c r="H88" s="24">
        <v>6732.8634700000002</v>
      </c>
      <c r="I88" s="13">
        <v>4.2224996340000003E-3</v>
      </c>
      <c r="J88" s="13">
        <v>1.5176690481E-2</v>
      </c>
      <c r="K88" s="66">
        <v>1.406084964E-3</v>
      </c>
    </row>
    <row r="89" spans="2:11" x14ac:dyDescent="0.2">
      <c r="B89" s="62" t="s">
        <v>2081</v>
      </c>
      <c r="C89" s="14" t="s">
        <v>2082</v>
      </c>
      <c r="D89" s="14" t="s">
        <v>50</v>
      </c>
      <c r="E89" s="28">
        <v>44763</v>
      </c>
      <c r="F89" s="24">
        <v>950000</v>
      </c>
      <c r="G89" s="24">
        <v>138.44139999999999</v>
      </c>
      <c r="H89" s="24">
        <v>4770.2061000000003</v>
      </c>
      <c r="I89" s="13">
        <v>4.6454999880000004E-3</v>
      </c>
      <c r="J89" s="13">
        <v>1.0752622837E-2</v>
      </c>
      <c r="K89" s="66">
        <v>9.9620541800000007E-4</v>
      </c>
    </row>
    <row r="90" spans="2:11" x14ac:dyDescent="0.2">
      <c r="B90" s="62" t="s">
        <v>2083</v>
      </c>
      <c r="C90" s="14" t="s">
        <v>2084</v>
      </c>
      <c r="D90" s="14" t="s">
        <v>50</v>
      </c>
      <c r="E90" s="28">
        <v>44518</v>
      </c>
      <c r="F90" s="24">
        <v>3459383.69</v>
      </c>
      <c r="G90" s="24">
        <v>128.9188</v>
      </c>
      <c r="H90" s="24">
        <v>16175.67988</v>
      </c>
      <c r="I90" s="13">
        <v>1.7195721713E-2</v>
      </c>
      <c r="J90" s="13">
        <v>3.6461943415000003E-2</v>
      </c>
      <c r="K90" s="66">
        <v>3.3781139869999998E-3</v>
      </c>
    </row>
    <row r="91" spans="2:11" x14ac:dyDescent="0.2">
      <c r="B91" s="62" t="s">
        <v>2085</v>
      </c>
      <c r="C91" s="14" t="s">
        <v>2086</v>
      </c>
      <c r="D91" s="14" t="s">
        <v>50</v>
      </c>
      <c r="E91" s="28">
        <v>43983</v>
      </c>
      <c r="F91" s="24">
        <v>2030711.62</v>
      </c>
      <c r="G91" s="24">
        <v>126.68640000000001</v>
      </c>
      <c r="H91" s="24">
        <v>9330.9487599999993</v>
      </c>
      <c r="I91" s="13">
        <v>2.6832541209999999E-3</v>
      </c>
      <c r="J91" s="13">
        <v>2.1033089687999999E-2</v>
      </c>
      <c r="K91" s="66">
        <v>1.948666687E-3</v>
      </c>
    </row>
    <row r="92" spans="2:11" x14ac:dyDescent="0.2">
      <c r="B92" s="62" t="s">
        <v>2087</v>
      </c>
      <c r="C92" s="14" t="s">
        <v>2088</v>
      </c>
      <c r="D92" s="14" t="s">
        <v>50</v>
      </c>
      <c r="E92" s="28">
        <v>45104</v>
      </c>
      <c r="F92" s="24">
        <v>1279932.83</v>
      </c>
      <c r="G92" s="24">
        <v>105.6584</v>
      </c>
      <c r="H92" s="24">
        <v>4904.9971999999998</v>
      </c>
      <c r="I92" s="13">
        <v>1.7661878490000001E-3</v>
      </c>
      <c r="J92" s="13">
        <v>1.1056458317000001E-2</v>
      </c>
      <c r="K92" s="66">
        <v>1.024355067E-3</v>
      </c>
    </row>
    <row r="93" spans="2:11" x14ac:dyDescent="0.2">
      <c r="B93" s="62" t="s">
        <v>2089</v>
      </c>
      <c r="C93" s="14" t="s">
        <v>2090</v>
      </c>
      <c r="D93" s="14" t="s">
        <v>50</v>
      </c>
      <c r="E93" s="28">
        <v>43864</v>
      </c>
      <c r="F93" s="24">
        <v>409830.35</v>
      </c>
      <c r="G93" s="24">
        <v>117.9843</v>
      </c>
      <c r="H93" s="24">
        <v>1753.78315</v>
      </c>
      <c r="I93" s="13">
        <v>4.4836852300000001E-4</v>
      </c>
      <c r="J93" s="13">
        <v>3.9532398289999996E-3</v>
      </c>
      <c r="K93" s="66">
        <v>3.6625844600000001E-4</v>
      </c>
    </row>
    <row r="94" spans="2:11" x14ac:dyDescent="0.2">
      <c r="B94" s="62" t="s">
        <v>2091</v>
      </c>
      <c r="C94" s="14" t="s">
        <v>2092</v>
      </c>
      <c r="D94" s="14" t="s">
        <v>50</v>
      </c>
      <c r="E94" s="28">
        <v>45160</v>
      </c>
      <c r="F94" s="24">
        <v>400000</v>
      </c>
      <c r="G94" s="24">
        <v>100</v>
      </c>
      <c r="H94" s="24">
        <v>1450.8</v>
      </c>
      <c r="I94" s="13">
        <v>3.9721946374999997E-2</v>
      </c>
      <c r="J94" s="13">
        <v>3.2702790790000002E-3</v>
      </c>
      <c r="K94" s="66">
        <v>3.0298372600000002E-4</v>
      </c>
    </row>
    <row r="95" spans="2:11" x14ac:dyDescent="0.2">
      <c r="B95" s="62" t="s">
        <v>2093</v>
      </c>
      <c r="C95" s="14" t="s">
        <v>2094</v>
      </c>
      <c r="D95" s="14" t="s">
        <v>51</v>
      </c>
      <c r="E95" s="28">
        <v>44508</v>
      </c>
      <c r="F95" s="24">
        <v>400000</v>
      </c>
      <c r="G95" s="24">
        <v>97.401300000000006</v>
      </c>
      <c r="H95" s="24">
        <v>1562.94022</v>
      </c>
      <c r="I95" s="13">
        <v>4.2105263100000002E-4</v>
      </c>
      <c r="J95" s="13">
        <v>3.5230567289999998E-3</v>
      </c>
      <c r="K95" s="66">
        <v>3.2640298600000001E-4</v>
      </c>
    </row>
    <row r="96" spans="2:11" x14ac:dyDescent="0.2">
      <c r="B96" s="62" t="s">
        <v>2095</v>
      </c>
      <c r="C96" s="14" t="s">
        <v>2096</v>
      </c>
      <c r="D96" s="14" t="s">
        <v>50</v>
      </c>
      <c r="E96" s="28">
        <v>44683</v>
      </c>
      <c r="F96" s="24">
        <v>906750</v>
      </c>
      <c r="G96" s="24">
        <v>100.1601</v>
      </c>
      <c r="H96" s="24">
        <v>3294.0475900000001</v>
      </c>
      <c r="I96" s="13">
        <v>6.6985714429999999E-3</v>
      </c>
      <c r="J96" s="13">
        <v>7.425182602E-3</v>
      </c>
      <c r="K96" s="66">
        <v>6.8792584400000003E-4</v>
      </c>
    </row>
    <row r="97" spans="2:11" x14ac:dyDescent="0.2">
      <c r="B97" s="62" t="s">
        <v>2097</v>
      </c>
      <c r="C97" s="14" t="s">
        <v>2098</v>
      </c>
      <c r="D97" s="14" t="s">
        <v>50</v>
      </c>
      <c r="E97" s="28">
        <v>44728</v>
      </c>
      <c r="F97" s="24">
        <v>1003702.3</v>
      </c>
      <c r="G97" s="24">
        <v>99.824399999999997</v>
      </c>
      <c r="H97" s="24">
        <v>3634.0356499999998</v>
      </c>
      <c r="I97" s="13">
        <v>5.2200000019999998E-3</v>
      </c>
      <c r="J97" s="13">
        <v>8.1915569059999999E-3</v>
      </c>
      <c r="K97" s="66">
        <v>7.5892863500000003E-4</v>
      </c>
    </row>
    <row r="98" spans="2:11" x14ac:dyDescent="0.2">
      <c r="B98" s="62" t="s">
        <v>2099</v>
      </c>
      <c r="C98" s="14" t="s">
        <v>2100</v>
      </c>
      <c r="D98" s="14" t="s">
        <v>50</v>
      </c>
      <c r="E98" s="28">
        <v>44564</v>
      </c>
      <c r="F98" s="24">
        <v>596784</v>
      </c>
      <c r="G98" s="24">
        <v>76.89</v>
      </c>
      <c r="H98" s="24">
        <v>1664.3114</v>
      </c>
      <c r="I98" s="13">
        <v>9.1531289740000004E-3</v>
      </c>
      <c r="J98" s="13">
        <v>3.7515596580000002E-3</v>
      </c>
      <c r="K98" s="66">
        <v>3.4757324899999998E-4</v>
      </c>
    </row>
    <row r="99" spans="2:11" x14ac:dyDescent="0.2">
      <c r="B99" s="62" t="s">
        <v>2101</v>
      </c>
      <c r="C99" s="14" t="s">
        <v>2102</v>
      </c>
      <c r="D99" s="14" t="s">
        <v>50</v>
      </c>
      <c r="E99" s="28">
        <v>44858</v>
      </c>
      <c r="F99" s="24">
        <v>236493.59</v>
      </c>
      <c r="G99" s="24">
        <v>99.199299999999994</v>
      </c>
      <c r="H99" s="24">
        <v>850.89414999999997</v>
      </c>
      <c r="I99" s="13">
        <v>2.4313687470000002E-3</v>
      </c>
      <c r="J99" s="13">
        <v>1.918018567E-3</v>
      </c>
      <c r="K99" s="66">
        <v>1.7769994500000001E-4</v>
      </c>
    </row>
    <row r="100" spans="2:11" ht="13.5" thickBot="1" x14ac:dyDescent="0.25">
      <c r="B100" s="62" t="s">
        <v>2103</v>
      </c>
      <c r="C100" s="14" t="s">
        <v>2104</v>
      </c>
      <c r="D100" s="14" t="s">
        <v>50</v>
      </c>
      <c r="E100" s="28">
        <v>45218</v>
      </c>
      <c r="F100" s="24">
        <v>226667</v>
      </c>
      <c r="G100" s="24">
        <v>100</v>
      </c>
      <c r="H100" s="24">
        <v>822.12121000000002</v>
      </c>
      <c r="I100" s="13">
        <v>2.3303424829999998E-3</v>
      </c>
      <c r="J100" s="13">
        <v>1.8531608719999999E-3</v>
      </c>
      <c r="K100" s="66">
        <v>1.71691031E-4</v>
      </c>
    </row>
    <row r="101" spans="2:11" x14ac:dyDescent="0.2">
      <c r="B101" s="76" t="s">
        <v>2105</v>
      </c>
      <c r="C101" s="77" t="s">
        <v>2106</v>
      </c>
      <c r="D101" s="77" t="s">
        <v>50</v>
      </c>
      <c r="E101" s="93">
        <v>44605</v>
      </c>
      <c r="F101" s="78">
        <v>1100000</v>
      </c>
      <c r="G101" s="78">
        <v>119.2329</v>
      </c>
      <c r="H101" s="78">
        <v>4757.0350099999996</v>
      </c>
      <c r="I101" s="79">
        <v>3.3178200109999999E-3</v>
      </c>
      <c r="J101" s="79">
        <v>1.0722933604E-2</v>
      </c>
      <c r="K101" s="80">
        <v>9.9345478000000009E-4</v>
      </c>
    </row>
    <row r="102" spans="2:11" ht="12.75" hidden="1" customHeight="1" x14ac:dyDescent="0.2"/>
    <row r="103" spans="2:11" ht="12.75" hidden="1" customHeight="1" x14ac:dyDescent="0.2"/>
    <row r="104" spans="2:11" ht="12.75" hidden="1" customHeight="1" x14ac:dyDescent="0.2"/>
    <row r="105" spans="2:11" ht="12.75" hidden="1" customHeight="1" x14ac:dyDescent="0.2"/>
    <row r="106" spans="2:11" ht="12.75" hidden="1" customHeight="1" x14ac:dyDescent="0.2"/>
    <row r="107" spans="2:11" ht="12.75" hidden="1" customHeight="1" x14ac:dyDescent="0.2"/>
    <row r="108" spans="2:11" ht="12.75" hidden="1" customHeight="1" x14ac:dyDescent="0.2"/>
    <row r="109" spans="2:11" ht="12.75" hidden="1" customHeight="1" x14ac:dyDescent="0.2"/>
    <row r="110" spans="2:11" ht="12.75" hidden="1" customHeight="1" x14ac:dyDescent="0.2"/>
    <row r="111" spans="2:11" ht="12.75" hidden="1" customHeight="1" x14ac:dyDescent="0.2"/>
    <row r="112" spans="2:11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35.28515625" bestFit="1" customWidth="1"/>
    <col min="4" max="4" width="32.7109375" bestFit="1" customWidth="1"/>
    <col min="5" max="5" width="15" bestFit="1" customWidth="1"/>
    <col min="6" max="6" width="17.5703125" bestFit="1" customWidth="1"/>
    <col min="7" max="7" width="13.710937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2107</v>
      </c>
      <c r="C3" s="1" t="s">
        <v>5</v>
      </c>
    </row>
    <row r="4" spans="2:12" ht="12.75" customHeight="1" x14ac:dyDescent="0.2">
      <c r="B4" s="1" t="s">
        <v>6</v>
      </c>
      <c r="C4" s="2">
        <v>12532</v>
      </c>
    </row>
    <row r="5" spans="2:12" ht="12.75" customHeight="1" x14ac:dyDescent="0.2"/>
    <row r="6" spans="2:12" ht="12.75" customHeight="1" thickBot="1" x14ac:dyDescent="0.25">
      <c r="B6" s="67" t="s">
        <v>2108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</row>
    <row r="7" spans="2:12" ht="12.75" customHeight="1" thickBot="1" x14ac:dyDescent="0.25">
      <c r="B7" s="75" t="s">
        <v>2109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</row>
    <row r="8" spans="2:12" ht="12.75" customHeight="1" x14ac:dyDescent="0.2">
      <c r="B8" s="60" t="s">
        <v>71</v>
      </c>
      <c r="C8" s="4" t="s">
        <v>72</v>
      </c>
      <c r="D8" s="4" t="s">
        <v>221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142</v>
      </c>
      <c r="K8" s="4" t="s">
        <v>80</v>
      </c>
      <c r="L8" s="63" t="s">
        <v>223</v>
      </c>
    </row>
    <row r="9" spans="2:12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4" t="s">
        <v>12</v>
      </c>
    </row>
    <row r="10" spans="2:12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4" t="s">
        <v>89</v>
      </c>
    </row>
    <row r="11" spans="2:12" ht="12.75" customHeight="1" x14ac:dyDescent="0.2">
      <c r="B11" s="61" t="s">
        <v>2110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23">
        <v>9504.8107</v>
      </c>
      <c r="J11" s="58" t="s">
        <v>2583</v>
      </c>
      <c r="K11" s="20">
        <v>1</v>
      </c>
      <c r="L11" s="65">
        <v>1.984975853E-3</v>
      </c>
    </row>
    <row r="12" spans="2:12" ht="12.75" customHeight="1" x14ac:dyDescent="0.2">
      <c r="B12" s="61" t="s">
        <v>2111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23">
        <v>3376.3732500000001</v>
      </c>
      <c r="J12" s="58" t="s">
        <v>2583</v>
      </c>
      <c r="K12" s="20">
        <v>0.35522782689400001</v>
      </c>
      <c r="L12" s="65">
        <v>7.0511865799999999E-4</v>
      </c>
    </row>
    <row r="13" spans="2:12" ht="12.75" customHeight="1" x14ac:dyDescent="0.2">
      <c r="B13" s="62" t="s">
        <v>2112</v>
      </c>
      <c r="C13" s="14" t="s">
        <v>2113</v>
      </c>
      <c r="D13" s="14" t="s">
        <v>1310</v>
      </c>
      <c r="E13" s="14" t="s">
        <v>49</v>
      </c>
      <c r="F13" s="28">
        <v>44355</v>
      </c>
      <c r="G13" s="24">
        <v>1366.12</v>
      </c>
      <c r="H13" s="24">
        <v>23.662099999999999</v>
      </c>
      <c r="I13" s="24">
        <v>0.32324999999999998</v>
      </c>
      <c r="J13" s="58" t="s">
        <v>2583</v>
      </c>
      <c r="K13" s="13">
        <v>3.4009093942291797E-5</v>
      </c>
      <c r="L13" s="66">
        <v>6.7507230277804596E-8</v>
      </c>
    </row>
    <row r="14" spans="2:12" ht="12.75" customHeight="1" x14ac:dyDescent="0.2">
      <c r="B14" s="62" t="s">
        <v>2114</v>
      </c>
      <c r="C14" s="14" t="s">
        <v>2115</v>
      </c>
      <c r="D14" s="14" t="s">
        <v>307</v>
      </c>
      <c r="E14" s="14" t="s">
        <v>49</v>
      </c>
      <c r="F14" s="28">
        <v>45287</v>
      </c>
      <c r="G14" s="24">
        <v>1600000</v>
      </c>
      <c r="H14" s="24">
        <v>37.068399999999997</v>
      </c>
      <c r="I14" s="24">
        <v>593.09439999999995</v>
      </c>
      <c r="J14" s="13">
        <v>1.7452455470000001E-3</v>
      </c>
      <c r="K14" s="13">
        <v>6.2399391078000001E-2</v>
      </c>
      <c r="L14" s="66">
        <v>1.2386128399999999E-4</v>
      </c>
    </row>
    <row r="15" spans="2:12" ht="12.75" customHeight="1" x14ac:dyDescent="0.2">
      <c r="B15" s="62" t="s">
        <v>2116</v>
      </c>
      <c r="C15" s="14" t="s">
        <v>2117</v>
      </c>
      <c r="D15" s="14" t="s">
        <v>524</v>
      </c>
      <c r="E15" s="14" t="s">
        <v>49</v>
      </c>
      <c r="F15" s="28">
        <v>44812</v>
      </c>
      <c r="G15" s="24">
        <v>183335</v>
      </c>
      <c r="H15" s="24">
        <v>46.934899999999999</v>
      </c>
      <c r="I15" s="24">
        <v>86.048100000000005</v>
      </c>
      <c r="J15" s="58" t="s">
        <v>2583</v>
      </c>
      <c r="K15" s="13">
        <v>9.0531103370000005E-3</v>
      </c>
      <c r="L15" s="66">
        <v>1.7970205418925199E-5</v>
      </c>
    </row>
    <row r="16" spans="2:12" ht="12.75" customHeight="1" x14ac:dyDescent="0.2">
      <c r="B16" s="62" t="s">
        <v>2118</v>
      </c>
      <c r="C16" s="14" t="s">
        <v>2119</v>
      </c>
      <c r="D16" s="14" t="s">
        <v>2120</v>
      </c>
      <c r="E16" s="14" t="s">
        <v>49</v>
      </c>
      <c r="F16" s="28">
        <v>44468</v>
      </c>
      <c r="G16" s="24">
        <v>210000</v>
      </c>
      <c r="H16" s="24">
        <v>644.072</v>
      </c>
      <c r="I16" s="24">
        <v>1352.5512000000001</v>
      </c>
      <c r="J16" s="58" t="s">
        <v>2583</v>
      </c>
      <c r="K16" s="13">
        <v>0.14230175041699999</v>
      </c>
      <c r="L16" s="66">
        <v>2.8246553799999999E-4</v>
      </c>
    </row>
    <row r="17" spans="2:12" ht="12.75" customHeight="1" x14ac:dyDescent="0.2">
      <c r="B17" s="62" t="s">
        <v>2121</v>
      </c>
      <c r="C17" s="14" t="s">
        <v>2122</v>
      </c>
      <c r="D17" s="14" t="s">
        <v>2120</v>
      </c>
      <c r="E17" s="14" t="s">
        <v>49</v>
      </c>
      <c r="F17" s="28">
        <v>44609</v>
      </c>
      <c r="G17" s="24">
        <v>850000</v>
      </c>
      <c r="H17" s="24">
        <v>6.1833</v>
      </c>
      <c r="I17" s="24">
        <v>52.558050000000001</v>
      </c>
      <c r="J17" s="58" t="s">
        <v>2583</v>
      </c>
      <c r="K17" s="13">
        <v>5.5296261709999999E-3</v>
      </c>
      <c r="L17" s="66">
        <v>1.0976174429396301E-5</v>
      </c>
    </row>
    <row r="18" spans="2:12" ht="12.75" customHeight="1" x14ac:dyDescent="0.2">
      <c r="B18" s="62" t="s">
        <v>2123</v>
      </c>
      <c r="C18" s="14" t="s">
        <v>2124</v>
      </c>
      <c r="D18" s="14" t="s">
        <v>498</v>
      </c>
      <c r="E18" s="14" t="s">
        <v>49</v>
      </c>
      <c r="F18" s="28">
        <v>45286</v>
      </c>
      <c r="G18" s="24">
        <v>23730</v>
      </c>
      <c r="H18" s="24">
        <v>508.82040000000001</v>
      </c>
      <c r="I18" s="24">
        <v>120.74308000000001</v>
      </c>
      <c r="J18" s="13">
        <v>1.445884262E-3</v>
      </c>
      <c r="K18" s="13">
        <v>1.2703365043999999E-2</v>
      </c>
      <c r="L18" s="66">
        <v>2.5215872872425E-5</v>
      </c>
    </row>
    <row r="19" spans="2:12" ht="12.75" customHeight="1" x14ac:dyDescent="0.2">
      <c r="B19" s="62" t="s">
        <v>2125</v>
      </c>
      <c r="C19" s="14" t="s">
        <v>2126</v>
      </c>
      <c r="D19" s="14" t="s">
        <v>498</v>
      </c>
      <c r="E19" s="14" t="s">
        <v>49</v>
      </c>
      <c r="F19" s="28">
        <v>45286</v>
      </c>
      <c r="G19" s="24">
        <v>23730</v>
      </c>
      <c r="H19" s="24">
        <v>386.96699999999998</v>
      </c>
      <c r="I19" s="24">
        <v>91.827269999999999</v>
      </c>
      <c r="J19" s="13">
        <v>1.445884262E-3</v>
      </c>
      <c r="K19" s="13">
        <v>9.6611361229999998E-3</v>
      </c>
      <c r="L19" s="66">
        <v>1.9177121923193E-5</v>
      </c>
    </row>
    <row r="20" spans="2:12" ht="12.75" customHeight="1" x14ac:dyDescent="0.2">
      <c r="B20" s="62" t="s">
        <v>2127</v>
      </c>
      <c r="C20" s="14" t="s">
        <v>2128</v>
      </c>
      <c r="D20" s="14" t="s">
        <v>1659</v>
      </c>
      <c r="E20" s="14" t="s">
        <v>49</v>
      </c>
      <c r="F20" s="28">
        <v>45103</v>
      </c>
      <c r="G20" s="24">
        <v>539488</v>
      </c>
      <c r="H20" s="24">
        <v>108.556</v>
      </c>
      <c r="I20" s="24">
        <v>585.64658999999995</v>
      </c>
      <c r="J20" s="13">
        <v>2.167792651E-3</v>
      </c>
      <c r="K20" s="13">
        <v>6.1615807877000002E-2</v>
      </c>
      <c r="L20" s="66">
        <v>1.2230589000000001E-4</v>
      </c>
    </row>
    <row r="21" spans="2:12" ht="12.75" customHeight="1" x14ac:dyDescent="0.2">
      <c r="B21" s="62" t="s">
        <v>2129</v>
      </c>
      <c r="C21" s="14" t="s">
        <v>2130</v>
      </c>
      <c r="D21" s="14" t="s">
        <v>1659</v>
      </c>
      <c r="E21" s="14" t="s">
        <v>49</v>
      </c>
      <c r="F21" s="28">
        <v>44817</v>
      </c>
      <c r="G21" s="24">
        <v>30000</v>
      </c>
      <c r="H21" s="24">
        <v>1359.4404999999999</v>
      </c>
      <c r="I21" s="24">
        <v>407.83215000000001</v>
      </c>
      <c r="J21" s="58" t="s">
        <v>2583</v>
      </c>
      <c r="K21" s="13">
        <v>4.2907971853999999E-2</v>
      </c>
      <c r="L21" s="66">
        <v>8.5171288057980397E-5</v>
      </c>
    </row>
    <row r="22" spans="2:12" ht="12.75" customHeight="1" x14ac:dyDescent="0.2">
      <c r="B22" s="62" t="s">
        <v>2131</v>
      </c>
      <c r="C22" s="14" t="s">
        <v>2132</v>
      </c>
      <c r="D22" s="14" t="s">
        <v>1801</v>
      </c>
      <c r="E22" s="14" t="s">
        <v>49</v>
      </c>
      <c r="F22" s="28">
        <v>44307</v>
      </c>
      <c r="G22" s="24">
        <v>400000.03</v>
      </c>
      <c r="H22" s="24">
        <v>4.1805000000000003</v>
      </c>
      <c r="I22" s="24">
        <v>16.722000000000001</v>
      </c>
      <c r="J22" s="58" t="s">
        <v>2583</v>
      </c>
      <c r="K22" s="13">
        <v>1.759319625E-3</v>
      </c>
      <c r="L22" s="66">
        <v>3.4922069751135301E-6</v>
      </c>
    </row>
    <row r="23" spans="2:12" ht="12.75" customHeight="1" x14ac:dyDescent="0.2">
      <c r="B23" s="62" t="s">
        <v>2133</v>
      </c>
      <c r="C23" s="14" t="s">
        <v>2134</v>
      </c>
      <c r="D23" s="14" t="s">
        <v>1491</v>
      </c>
      <c r="E23" s="14" t="s">
        <v>49</v>
      </c>
      <c r="F23" s="28">
        <v>44824</v>
      </c>
      <c r="G23" s="24">
        <v>25000</v>
      </c>
      <c r="H23" s="24">
        <v>96.876800000000003</v>
      </c>
      <c r="I23" s="24">
        <v>24.219200000000001</v>
      </c>
      <c r="J23" s="58" t="s">
        <v>2583</v>
      </c>
      <c r="K23" s="13">
        <v>2.5480991430000001E-3</v>
      </c>
      <c r="L23" s="66">
        <v>5.0579152715984698E-6</v>
      </c>
    </row>
    <row r="24" spans="2:12" ht="12.75" customHeight="1" x14ac:dyDescent="0.2">
      <c r="B24" s="62" t="s">
        <v>2135</v>
      </c>
      <c r="C24" s="14" t="s">
        <v>2136</v>
      </c>
      <c r="D24" s="14" t="s">
        <v>1491</v>
      </c>
      <c r="E24" s="14" t="s">
        <v>49</v>
      </c>
      <c r="F24" s="28">
        <v>43993</v>
      </c>
      <c r="G24" s="24">
        <v>3180</v>
      </c>
      <c r="H24" s="24">
        <v>0.60140000000000005</v>
      </c>
      <c r="I24" s="24">
        <v>1.9120000000000002E-2</v>
      </c>
      <c r="J24" s="58" t="s">
        <v>2583</v>
      </c>
      <c r="K24" s="13">
        <v>2.0116129193398901E-6</v>
      </c>
      <c r="L24" s="66">
        <v>3.9930030716523599E-9</v>
      </c>
    </row>
    <row r="25" spans="2:12" ht="12.75" customHeight="1" x14ac:dyDescent="0.2">
      <c r="B25" s="62" t="s">
        <v>2137</v>
      </c>
      <c r="C25" s="14" t="s">
        <v>2138</v>
      </c>
      <c r="D25" s="14" t="s">
        <v>768</v>
      </c>
      <c r="E25" s="14" t="s">
        <v>49</v>
      </c>
      <c r="F25" s="28">
        <v>43958</v>
      </c>
      <c r="G25" s="24">
        <v>320000</v>
      </c>
      <c r="H25" s="24">
        <v>8.2827000000000002</v>
      </c>
      <c r="I25" s="24">
        <v>26.504639999999998</v>
      </c>
      <c r="J25" s="58" t="s">
        <v>2583</v>
      </c>
      <c r="K25" s="13">
        <v>2.7885500119999998E-3</v>
      </c>
      <c r="L25" s="66">
        <v>5.5352044421045999E-6</v>
      </c>
    </row>
    <row r="26" spans="2:12" ht="12.75" customHeight="1" x14ac:dyDescent="0.2">
      <c r="B26" s="62" t="s">
        <v>2139</v>
      </c>
      <c r="C26" s="14" t="s">
        <v>2140</v>
      </c>
      <c r="D26" s="14" t="s">
        <v>296</v>
      </c>
      <c r="E26" s="14" t="s">
        <v>49</v>
      </c>
      <c r="F26" s="28">
        <v>44719</v>
      </c>
      <c r="G26" s="24">
        <v>17422.84</v>
      </c>
      <c r="H26" s="24">
        <v>46.807200000000002</v>
      </c>
      <c r="I26" s="24">
        <v>8.1551399999999994</v>
      </c>
      <c r="J26" s="58" t="s">
        <v>2583</v>
      </c>
      <c r="K26" s="13">
        <v>8.5800130600000002E-4</v>
      </c>
      <c r="L26" s="66">
        <v>1.70311187603321E-6</v>
      </c>
    </row>
    <row r="27" spans="2:12" ht="12.75" customHeight="1" x14ac:dyDescent="0.2">
      <c r="B27" s="62" t="s">
        <v>2141</v>
      </c>
      <c r="C27" s="14" t="s">
        <v>2142</v>
      </c>
      <c r="D27" s="14" t="s">
        <v>296</v>
      </c>
      <c r="E27" s="14" t="s">
        <v>49</v>
      </c>
      <c r="F27" s="28">
        <v>44735</v>
      </c>
      <c r="G27" s="24">
        <v>80000</v>
      </c>
      <c r="H27" s="24">
        <v>12.659000000000001</v>
      </c>
      <c r="I27" s="24">
        <v>10.1272</v>
      </c>
      <c r="J27" s="58" t="s">
        <v>2583</v>
      </c>
      <c r="K27" s="13">
        <v>1.065481504E-3</v>
      </c>
      <c r="L27" s="66">
        <v>2.1149550579099201E-6</v>
      </c>
    </row>
    <row r="28" spans="2:12" ht="12.75" customHeight="1" x14ac:dyDescent="0.2">
      <c r="B28" s="62" t="s">
        <v>2143</v>
      </c>
      <c r="C28" s="14" t="s">
        <v>2144</v>
      </c>
      <c r="D28" s="14" t="s">
        <v>1304</v>
      </c>
      <c r="E28" s="14" t="s">
        <v>49</v>
      </c>
      <c r="F28" s="28">
        <v>44329</v>
      </c>
      <c r="G28" s="24">
        <v>3748</v>
      </c>
      <c r="H28" s="24">
        <v>4.9500000000000002E-2</v>
      </c>
      <c r="I28" s="24">
        <v>1.8600000000000001E-3</v>
      </c>
      <c r="J28" s="58" t="s">
        <v>2583</v>
      </c>
      <c r="K28" s="13">
        <v>1.9569037813662101E-7</v>
      </c>
      <c r="L28" s="66">
        <v>3.8844067538040699E-10</v>
      </c>
    </row>
    <row r="29" spans="2:12" ht="12.75" customHeight="1" x14ac:dyDescent="0.2">
      <c r="B29" s="61" t="s">
        <v>2145</v>
      </c>
      <c r="C29" s="58" t="s">
        <v>2583</v>
      </c>
      <c r="D29" s="58" t="s">
        <v>2583</v>
      </c>
      <c r="E29" s="58" t="s">
        <v>2583</v>
      </c>
      <c r="F29" s="58" t="s">
        <v>2583</v>
      </c>
      <c r="G29" s="58" t="s">
        <v>2583</v>
      </c>
      <c r="H29" s="58" t="s">
        <v>2583</v>
      </c>
      <c r="I29" s="23">
        <v>6128.4374500000004</v>
      </c>
      <c r="J29" s="58" t="s">
        <v>2583</v>
      </c>
      <c r="K29" s="20">
        <v>0.64477217310500001</v>
      </c>
      <c r="L29" s="65">
        <v>1.279857194E-3</v>
      </c>
    </row>
    <row r="30" spans="2:12" ht="12.75" customHeight="1" x14ac:dyDescent="0.2">
      <c r="B30" s="62" t="s">
        <v>2146</v>
      </c>
      <c r="C30" s="14" t="s">
        <v>2147</v>
      </c>
      <c r="D30" s="14" t="s">
        <v>2148</v>
      </c>
      <c r="E30" s="14" t="s">
        <v>50</v>
      </c>
      <c r="F30" s="28">
        <v>44195</v>
      </c>
      <c r="G30" s="24">
        <v>4.71</v>
      </c>
      <c r="H30" s="24">
        <v>4.2960000000000003</v>
      </c>
      <c r="I30" s="24">
        <v>7.2999999999999996E-4</v>
      </c>
      <c r="J30" s="58" t="s">
        <v>2583</v>
      </c>
      <c r="K30" s="13">
        <v>7.6803212924587698E-8</v>
      </c>
      <c r="L30" s="66">
        <v>1.52452523133171E-10</v>
      </c>
    </row>
    <row r="31" spans="2:12" ht="12.75" customHeight="1" x14ac:dyDescent="0.2">
      <c r="B31" s="62" t="s">
        <v>2149</v>
      </c>
      <c r="C31" s="14" t="s">
        <v>2150</v>
      </c>
      <c r="D31" s="14" t="s">
        <v>211</v>
      </c>
      <c r="E31" s="14" t="s">
        <v>50</v>
      </c>
      <c r="F31" s="28">
        <v>44997</v>
      </c>
      <c r="G31" s="24">
        <v>1916.6</v>
      </c>
      <c r="H31" s="24">
        <v>100.3322</v>
      </c>
      <c r="I31" s="24">
        <v>6.9745999999999997</v>
      </c>
      <c r="J31" s="58" t="s">
        <v>2583</v>
      </c>
      <c r="K31" s="13">
        <v>7.3379683400000002E-4</v>
      </c>
      <c r="L31" s="66">
        <v>1.45656899704741E-6</v>
      </c>
    </row>
    <row r="32" spans="2:12" ht="12.75" customHeight="1" x14ac:dyDescent="0.2">
      <c r="B32" s="62" t="s">
        <v>2151</v>
      </c>
      <c r="C32" s="14" t="s">
        <v>2152</v>
      </c>
      <c r="D32" s="14" t="s">
        <v>211</v>
      </c>
      <c r="E32" s="14" t="s">
        <v>50</v>
      </c>
      <c r="F32" s="28">
        <v>44616</v>
      </c>
      <c r="G32" s="24">
        <v>48000</v>
      </c>
      <c r="H32" s="24">
        <v>100</v>
      </c>
      <c r="I32" s="24">
        <v>174.096</v>
      </c>
      <c r="J32" s="58" t="s">
        <v>2583</v>
      </c>
      <c r="K32" s="13">
        <v>1.8316619393E-2</v>
      </c>
      <c r="L32" s="66">
        <v>3.6358047215606099E-5</v>
      </c>
    </row>
    <row r="33" spans="2:12" ht="12.75" customHeight="1" x14ac:dyDescent="0.2">
      <c r="B33" s="62" t="s">
        <v>2153</v>
      </c>
      <c r="C33" s="14" t="s">
        <v>2154</v>
      </c>
      <c r="D33" s="14" t="s">
        <v>1097</v>
      </c>
      <c r="E33" s="14" t="s">
        <v>50</v>
      </c>
      <c r="F33" s="28">
        <v>44923</v>
      </c>
      <c r="G33" s="24">
        <v>900054.9</v>
      </c>
      <c r="H33" s="24">
        <v>166.65649999999999</v>
      </c>
      <c r="I33" s="24">
        <v>5440.4999799999996</v>
      </c>
      <c r="J33" s="58" t="s">
        <v>2583</v>
      </c>
      <c r="K33" s="13">
        <v>0.57239435394500005</v>
      </c>
      <c r="L33" s="66">
        <v>1.136188971E-3</v>
      </c>
    </row>
    <row r="34" spans="2:12" ht="12.75" customHeight="1" x14ac:dyDescent="0.2">
      <c r="B34" s="62" t="s">
        <v>2155</v>
      </c>
      <c r="C34" s="14" t="s">
        <v>2156</v>
      </c>
      <c r="D34" s="14" t="s">
        <v>1097</v>
      </c>
      <c r="E34" s="14" t="s">
        <v>50</v>
      </c>
      <c r="F34" s="28">
        <v>43907</v>
      </c>
      <c r="G34" s="24">
        <v>40000</v>
      </c>
      <c r="H34" s="24">
        <v>40.471400000000003</v>
      </c>
      <c r="I34" s="24">
        <v>58.715910000000001</v>
      </c>
      <c r="J34" s="58" t="s">
        <v>2583</v>
      </c>
      <c r="K34" s="13">
        <v>6.1774938870000004E-3</v>
      </c>
      <c r="L34" s="66">
        <v>1.22621762021372E-5</v>
      </c>
    </row>
    <row r="35" spans="2:12" ht="12.75" customHeight="1" thickBot="1" x14ac:dyDescent="0.25">
      <c r="B35" s="62" t="s">
        <v>2157</v>
      </c>
      <c r="C35" s="14" t="s">
        <v>2158</v>
      </c>
      <c r="D35" s="14" t="s">
        <v>1097</v>
      </c>
      <c r="E35" s="14" t="s">
        <v>50</v>
      </c>
      <c r="F35" s="28">
        <v>44287</v>
      </c>
      <c r="G35" s="24">
        <v>38888.9</v>
      </c>
      <c r="H35" s="24">
        <v>223.2166</v>
      </c>
      <c r="I35" s="24">
        <v>314.84710000000001</v>
      </c>
      <c r="J35" s="58" t="s">
        <v>2583</v>
      </c>
      <c r="K35" s="13">
        <v>3.3125025835000002E-2</v>
      </c>
      <c r="L35" s="66">
        <v>6.5752376433098197E-5</v>
      </c>
    </row>
    <row r="36" spans="2:12" ht="12.75" customHeight="1" x14ac:dyDescent="0.2">
      <c r="B36" s="76" t="s">
        <v>2159</v>
      </c>
      <c r="C36" s="77" t="s">
        <v>2160</v>
      </c>
      <c r="D36" s="77" t="s">
        <v>1097</v>
      </c>
      <c r="E36" s="77" t="s">
        <v>50</v>
      </c>
      <c r="F36" s="93">
        <v>45277</v>
      </c>
      <c r="G36" s="78">
        <v>750000</v>
      </c>
      <c r="H36" s="78">
        <v>4.9004000000000003</v>
      </c>
      <c r="I36" s="78">
        <v>133.30313000000001</v>
      </c>
      <c r="J36" s="73" t="s">
        <v>2583</v>
      </c>
      <c r="K36" s="79">
        <v>1.4024806406E-2</v>
      </c>
      <c r="L36" s="80">
        <v>2.7838902068560301E-5</v>
      </c>
    </row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L2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35.28515625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12532</v>
      </c>
    </row>
    <row r="6" spans="2:12" ht="12.75" customHeight="1" x14ac:dyDescent="0.2">
      <c r="B6" s="49" t="s">
        <v>2161</v>
      </c>
      <c r="C6" s="50"/>
      <c r="D6" s="50"/>
      <c r="E6" s="50"/>
      <c r="F6" s="50"/>
      <c r="G6" s="50"/>
      <c r="H6" s="50"/>
      <c r="I6" s="50"/>
      <c r="J6" s="50"/>
      <c r="K6" s="50"/>
      <c r="L6" s="51"/>
    </row>
    <row r="7" spans="2:12" ht="12.75" customHeight="1" x14ac:dyDescent="0.2">
      <c r="B7" s="52" t="s">
        <v>2162</v>
      </c>
      <c r="C7" s="53"/>
      <c r="D7" s="53"/>
      <c r="E7" s="53"/>
      <c r="F7" s="53"/>
      <c r="G7" s="53"/>
      <c r="H7" s="53"/>
      <c r="I7" s="53"/>
      <c r="J7" s="53"/>
      <c r="K7" s="53"/>
      <c r="L7" s="54"/>
    </row>
    <row r="8" spans="2:12" ht="12.75" customHeight="1" x14ac:dyDescent="0.2">
      <c r="B8" s="4" t="s">
        <v>71</v>
      </c>
      <c r="C8" s="4" t="s">
        <v>72</v>
      </c>
      <c r="D8" s="4" t="s">
        <v>221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142</v>
      </c>
      <c r="K8" s="4" t="s">
        <v>80</v>
      </c>
      <c r="L8" s="4" t="s">
        <v>223</v>
      </c>
    </row>
    <row r="9" spans="2:12" ht="12.75" customHeight="1" x14ac:dyDescent="0.2">
      <c r="B9" s="5"/>
      <c r="C9" s="5"/>
      <c r="D9" s="5"/>
      <c r="E9" s="5"/>
      <c r="F9" s="6" t="s">
        <v>144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2163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2164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2165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2166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2167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2168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2169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2170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2171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2172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2173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2174</v>
      </c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 ht="12.75" customHeight="1" x14ac:dyDescent="0.2">
      <c r="B23" s="18" t="s">
        <v>2175</v>
      </c>
      <c r="C23" s="9"/>
      <c r="D23" s="9"/>
      <c r="E23" s="9"/>
      <c r="F23" s="9"/>
      <c r="G23" s="9"/>
      <c r="H23" s="9"/>
      <c r="I23" s="9"/>
      <c r="J23" s="9"/>
      <c r="K23" s="9"/>
      <c r="L23" s="9"/>
    </row>
  </sheetData>
  <mergeCells count="2"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35.28515625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12532</v>
      </c>
    </row>
    <row r="5" spans="2:12" ht="12.75" customHeight="1" x14ac:dyDescent="0.2"/>
    <row r="6" spans="2:12" ht="12.75" customHeight="1" thickBot="1" x14ac:dyDescent="0.25">
      <c r="B6" s="67" t="s">
        <v>70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</row>
    <row r="7" spans="2:12" ht="12.75" customHeight="1" thickBot="1" x14ac:dyDescent="0.25">
      <c r="B7" s="60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63" t="s">
        <v>81</v>
      </c>
    </row>
    <row r="8" spans="2:12" ht="12.75" customHeight="1" x14ac:dyDescent="0.2">
      <c r="B8" s="70" t="s">
        <v>2583</v>
      </c>
      <c r="C8" s="56" t="s">
        <v>2583</v>
      </c>
      <c r="D8" s="56" t="s">
        <v>2583</v>
      </c>
      <c r="E8" s="56" t="s">
        <v>2583</v>
      </c>
      <c r="F8" s="56" t="s">
        <v>2583</v>
      </c>
      <c r="G8" s="56" t="s">
        <v>2583</v>
      </c>
      <c r="H8" s="4" t="s">
        <v>12</v>
      </c>
      <c r="I8" s="4" t="s">
        <v>12</v>
      </c>
      <c r="J8" s="4" t="s">
        <v>11</v>
      </c>
      <c r="K8" s="4" t="s">
        <v>12</v>
      </c>
      <c r="L8" s="63" t="s">
        <v>12</v>
      </c>
    </row>
    <row r="9" spans="2:12" ht="12.75" customHeight="1" x14ac:dyDescent="0.2">
      <c r="B9" s="71" t="s">
        <v>2583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64" t="s">
        <v>89</v>
      </c>
    </row>
    <row r="10" spans="2:12" ht="12.75" customHeight="1" x14ac:dyDescent="0.2">
      <c r="B10" s="61" t="s">
        <v>90</v>
      </c>
      <c r="C10" s="58" t="s">
        <v>2583</v>
      </c>
      <c r="D10" s="58" t="s">
        <v>2583</v>
      </c>
      <c r="E10" s="58" t="s">
        <v>2583</v>
      </c>
      <c r="F10" s="58" t="s">
        <v>2583</v>
      </c>
      <c r="G10" s="58" t="s">
        <v>2583</v>
      </c>
      <c r="H10" s="58" t="s">
        <v>2583</v>
      </c>
      <c r="I10" s="58" t="s">
        <v>2583</v>
      </c>
      <c r="J10" s="19">
        <v>815227.07739999995</v>
      </c>
      <c r="K10" s="20">
        <v>1</v>
      </c>
      <c r="L10" s="65">
        <v>0.170251266953</v>
      </c>
    </row>
    <row r="11" spans="2:12" ht="12.75" customHeight="1" x14ac:dyDescent="0.2">
      <c r="B11" s="61" t="s">
        <v>91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58" t="s">
        <v>2583</v>
      </c>
      <c r="J11" s="19">
        <v>815227.07739999995</v>
      </c>
      <c r="K11" s="20">
        <v>1</v>
      </c>
      <c r="L11" s="65">
        <v>0.170251266953</v>
      </c>
    </row>
    <row r="12" spans="2:12" ht="12.75" customHeight="1" x14ac:dyDescent="0.2">
      <c r="B12" s="61" t="s">
        <v>92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58" t="s">
        <v>2583</v>
      </c>
      <c r="J12" s="19">
        <v>604875.70660999999</v>
      </c>
      <c r="K12" s="20">
        <v>0.74197205095100005</v>
      </c>
      <c r="L12" s="65">
        <v>0.12632168171800001</v>
      </c>
    </row>
    <row r="13" spans="2:12" ht="12.75" customHeight="1" x14ac:dyDescent="0.2">
      <c r="B13" s="62" t="s">
        <v>93</v>
      </c>
      <c r="C13" s="14" t="s">
        <v>94</v>
      </c>
      <c r="D13" s="22">
        <v>12</v>
      </c>
      <c r="E13" s="14" t="s">
        <v>95</v>
      </c>
      <c r="F13" s="14" t="s">
        <v>96</v>
      </c>
      <c r="G13" s="14" t="s">
        <v>49</v>
      </c>
      <c r="H13" s="58" t="s">
        <v>2583</v>
      </c>
      <c r="I13" s="58" t="s">
        <v>2583</v>
      </c>
      <c r="J13" s="12">
        <v>589125.26405999996</v>
      </c>
      <c r="K13" s="13">
        <v>0.72265173764699997</v>
      </c>
      <c r="L13" s="66">
        <v>0.12303237390000001</v>
      </c>
    </row>
    <row r="14" spans="2:12" ht="12.75" customHeight="1" x14ac:dyDescent="0.2">
      <c r="B14" s="62" t="s">
        <v>97</v>
      </c>
      <c r="C14" s="14" t="s">
        <v>98</v>
      </c>
      <c r="D14" s="22">
        <v>10</v>
      </c>
      <c r="E14" s="14" t="s">
        <v>95</v>
      </c>
      <c r="F14" s="14" t="s">
        <v>96</v>
      </c>
      <c r="G14" s="14" t="s">
        <v>49</v>
      </c>
      <c r="H14" s="58" t="s">
        <v>2583</v>
      </c>
      <c r="I14" s="58" t="s">
        <v>2583</v>
      </c>
      <c r="J14" s="12">
        <v>4.8999999999999998E-4</v>
      </c>
      <c r="K14" s="13">
        <v>6.0105952511140204E-10</v>
      </c>
      <c r="L14" s="66">
        <v>1.0233114566473101E-10</v>
      </c>
    </row>
    <row r="15" spans="2:12" ht="12.75" customHeight="1" x14ac:dyDescent="0.2">
      <c r="B15" s="62" t="s">
        <v>99</v>
      </c>
      <c r="C15" s="14" t="s">
        <v>100</v>
      </c>
      <c r="D15" s="22">
        <v>20</v>
      </c>
      <c r="E15" s="14" t="s">
        <v>95</v>
      </c>
      <c r="F15" s="14" t="s">
        <v>96</v>
      </c>
      <c r="G15" s="14" t="s">
        <v>49</v>
      </c>
      <c r="H15" s="58" t="s">
        <v>2583</v>
      </c>
      <c r="I15" s="58" t="s">
        <v>2583</v>
      </c>
      <c r="J15" s="12">
        <v>15750.442059999999</v>
      </c>
      <c r="K15" s="13">
        <v>1.9320312703000001E-2</v>
      </c>
      <c r="L15" s="66">
        <v>3.2893077150000002E-3</v>
      </c>
    </row>
    <row r="16" spans="2:12" ht="12.75" customHeight="1" x14ac:dyDescent="0.2">
      <c r="B16" s="61" t="s">
        <v>101</v>
      </c>
      <c r="C16" s="58" t="s">
        <v>2583</v>
      </c>
      <c r="D16" s="58" t="s">
        <v>2583</v>
      </c>
      <c r="E16" s="58" t="s">
        <v>2583</v>
      </c>
      <c r="F16" s="58" t="s">
        <v>2583</v>
      </c>
      <c r="G16" s="58" t="s">
        <v>2583</v>
      </c>
      <c r="H16" s="58" t="s">
        <v>2583</v>
      </c>
      <c r="I16" s="58" t="s">
        <v>2583</v>
      </c>
      <c r="J16" s="19">
        <v>150687.58781</v>
      </c>
      <c r="K16" s="20">
        <v>0.184841244835</v>
      </c>
      <c r="L16" s="65">
        <v>3.1469456117999998E-2</v>
      </c>
    </row>
    <row r="17" spans="2:12" ht="12.75" customHeight="1" x14ac:dyDescent="0.2">
      <c r="B17" s="62" t="s">
        <v>102</v>
      </c>
      <c r="C17" s="14" t="s">
        <v>103</v>
      </c>
      <c r="D17" s="22">
        <v>12</v>
      </c>
      <c r="E17" s="14" t="s">
        <v>95</v>
      </c>
      <c r="F17" s="14" t="s">
        <v>96</v>
      </c>
      <c r="G17" s="14" t="s">
        <v>50</v>
      </c>
      <c r="H17" s="58" t="s">
        <v>2583</v>
      </c>
      <c r="I17" s="58" t="s">
        <v>2583</v>
      </c>
      <c r="J17" s="12">
        <v>121371.11258</v>
      </c>
      <c r="K17" s="13">
        <v>0.148880129162</v>
      </c>
      <c r="L17" s="66">
        <v>2.5347030614E-2</v>
      </c>
    </row>
    <row r="18" spans="2:12" ht="12.75" customHeight="1" x14ac:dyDescent="0.2">
      <c r="B18" s="62" t="s">
        <v>104</v>
      </c>
      <c r="C18" s="14" t="s">
        <v>105</v>
      </c>
      <c r="D18" s="22">
        <v>12</v>
      </c>
      <c r="E18" s="14" t="s">
        <v>95</v>
      </c>
      <c r="F18" s="14" t="s">
        <v>96</v>
      </c>
      <c r="G18" s="14" t="s">
        <v>61</v>
      </c>
      <c r="H18" s="58" t="s">
        <v>2583</v>
      </c>
      <c r="I18" s="58" t="s">
        <v>2583</v>
      </c>
      <c r="J18" s="12">
        <v>12.67703</v>
      </c>
      <c r="K18" s="13">
        <v>1.5550305370659201E-5</v>
      </c>
      <c r="L18" s="66">
        <v>2.6474591908697199E-6</v>
      </c>
    </row>
    <row r="19" spans="2:12" ht="12.75" customHeight="1" x14ac:dyDescent="0.2">
      <c r="B19" s="62" t="s">
        <v>106</v>
      </c>
      <c r="C19" s="14" t="s">
        <v>107</v>
      </c>
      <c r="D19" s="22">
        <v>12</v>
      </c>
      <c r="E19" s="14" t="s">
        <v>95</v>
      </c>
      <c r="F19" s="14" t="s">
        <v>96</v>
      </c>
      <c r="G19" s="14" t="s">
        <v>52</v>
      </c>
      <c r="H19" s="58" t="s">
        <v>2583</v>
      </c>
      <c r="I19" s="58" t="s">
        <v>2583</v>
      </c>
      <c r="J19" s="12">
        <v>178.41725</v>
      </c>
      <c r="K19" s="13">
        <v>2.1885589199999999E-4</v>
      </c>
      <c r="L19" s="66">
        <v>3.7260493058879003E-5</v>
      </c>
    </row>
    <row r="20" spans="2:12" ht="12.75" customHeight="1" x14ac:dyDescent="0.2">
      <c r="B20" s="62" t="s">
        <v>108</v>
      </c>
      <c r="C20" s="14" t="s">
        <v>109</v>
      </c>
      <c r="D20" s="22">
        <v>12</v>
      </c>
      <c r="E20" s="14" t="s">
        <v>95</v>
      </c>
      <c r="F20" s="14" t="s">
        <v>96</v>
      </c>
      <c r="G20" s="14" t="s">
        <v>59</v>
      </c>
      <c r="H20" s="58" t="s">
        <v>2583</v>
      </c>
      <c r="I20" s="58" t="s">
        <v>2583</v>
      </c>
      <c r="J20" s="12">
        <v>9468.5324700000001</v>
      </c>
      <c r="K20" s="13">
        <v>1.1614595163000001E-2</v>
      </c>
      <c r="L20" s="66">
        <v>1.9773995409999999E-3</v>
      </c>
    </row>
    <row r="21" spans="2:12" ht="12.75" customHeight="1" x14ac:dyDescent="0.2">
      <c r="B21" s="62" t="s">
        <v>110</v>
      </c>
      <c r="C21" s="14" t="s">
        <v>111</v>
      </c>
      <c r="D21" s="22">
        <v>12</v>
      </c>
      <c r="E21" s="14" t="s">
        <v>95</v>
      </c>
      <c r="F21" s="14" t="s">
        <v>96</v>
      </c>
      <c r="G21" s="14" t="s">
        <v>53</v>
      </c>
      <c r="H21" s="58" t="s">
        <v>2583</v>
      </c>
      <c r="I21" s="58" t="s">
        <v>2583</v>
      </c>
      <c r="J21" s="12">
        <v>2219.7219100000002</v>
      </c>
      <c r="K21" s="13">
        <v>2.7228265239999999E-3</v>
      </c>
      <c r="L21" s="66">
        <v>4.6356466500000002E-4</v>
      </c>
    </row>
    <row r="22" spans="2:12" ht="12.75" customHeight="1" x14ac:dyDescent="0.2">
      <c r="B22" s="62" t="s">
        <v>112</v>
      </c>
      <c r="C22" s="14" t="s">
        <v>113</v>
      </c>
      <c r="D22" s="22">
        <v>12</v>
      </c>
      <c r="E22" s="14" t="s">
        <v>95</v>
      </c>
      <c r="F22" s="14" t="s">
        <v>96</v>
      </c>
      <c r="G22" s="14" t="s">
        <v>51</v>
      </c>
      <c r="H22" s="58" t="s">
        <v>2583</v>
      </c>
      <c r="I22" s="58" t="s">
        <v>2583</v>
      </c>
      <c r="J22" s="12">
        <v>14565.242620000001</v>
      </c>
      <c r="K22" s="13">
        <v>1.7866485331E-2</v>
      </c>
      <c r="L22" s="66">
        <v>3.0417917629999998E-3</v>
      </c>
    </row>
    <row r="23" spans="2:12" ht="12.75" customHeight="1" x14ac:dyDescent="0.2">
      <c r="B23" s="62" t="s">
        <v>114</v>
      </c>
      <c r="C23" s="14" t="s">
        <v>115</v>
      </c>
      <c r="D23" s="22">
        <v>12</v>
      </c>
      <c r="E23" s="14" t="s">
        <v>95</v>
      </c>
      <c r="F23" s="14" t="s">
        <v>96</v>
      </c>
      <c r="G23" s="14" t="s">
        <v>50</v>
      </c>
      <c r="H23" s="58" t="s">
        <v>2583</v>
      </c>
      <c r="I23" s="58" t="s">
        <v>2583</v>
      </c>
      <c r="J23" s="12">
        <v>-47.20232</v>
      </c>
      <c r="K23" s="13">
        <v>-5.7900824578278397E-5</v>
      </c>
      <c r="L23" s="66">
        <v>-9.8576887421086495E-6</v>
      </c>
    </row>
    <row r="24" spans="2:12" ht="12.75" customHeight="1" x14ac:dyDescent="0.2">
      <c r="B24" s="62" t="s">
        <v>116</v>
      </c>
      <c r="C24" s="14" t="s">
        <v>117</v>
      </c>
      <c r="D24" s="22">
        <v>12</v>
      </c>
      <c r="E24" s="14" t="s">
        <v>95</v>
      </c>
      <c r="F24" s="14" t="s">
        <v>96</v>
      </c>
      <c r="G24" s="14" t="s">
        <v>54</v>
      </c>
      <c r="H24" s="58" t="s">
        <v>2583</v>
      </c>
      <c r="I24" s="58" t="s">
        <v>2583</v>
      </c>
      <c r="J24" s="12">
        <v>1098.0515700000001</v>
      </c>
      <c r="K24" s="13">
        <v>1.346927255E-3</v>
      </c>
      <c r="L24" s="66">
        <v>2.2931607100000001E-4</v>
      </c>
    </row>
    <row r="25" spans="2:12" ht="12.75" customHeight="1" x14ac:dyDescent="0.2">
      <c r="B25" s="62" t="s">
        <v>118</v>
      </c>
      <c r="C25" s="14" t="s">
        <v>119</v>
      </c>
      <c r="D25" s="22">
        <v>12</v>
      </c>
      <c r="E25" s="14" t="s">
        <v>95</v>
      </c>
      <c r="F25" s="14" t="s">
        <v>96</v>
      </c>
      <c r="G25" s="14" t="s">
        <v>120</v>
      </c>
      <c r="H25" s="58" t="s">
        <v>2583</v>
      </c>
      <c r="I25" s="58" t="s">
        <v>2583</v>
      </c>
      <c r="J25" s="12">
        <v>1813.3850399999999</v>
      </c>
      <c r="K25" s="13">
        <v>2.2243925529999999E-3</v>
      </c>
      <c r="L25" s="66">
        <v>3.7870565000000002E-4</v>
      </c>
    </row>
    <row r="26" spans="2:12" ht="12.75" customHeight="1" x14ac:dyDescent="0.2">
      <c r="B26" s="62" t="s">
        <v>121</v>
      </c>
      <c r="C26" s="14" t="s">
        <v>122</v>
      </c>
      <c r="D26" s="22">
        <v>12</v>
      </c>
      <c r="E26" s="14" t="s">
        <v>95</v>
      </c>
      <c r="F26" s="14" t="s">
        <v>96</v>
      </c>
      <c r="G26" s="14" t="s">
        <v>123</v>
      </c>
      <c r="H26" s="58" t="s">
        <v>2583</v>
      </c>
      <c r="I26" s="58" t="s">
        <v>2583</v>
      </c>
      <c r="J26" s="12">
        <v>8.0999999999999996E-4</v>
      </c>
      <c r="K26" s="13">
        <v>9.9358819457190901E-10</v>
      </c>
      <c r="L26" s="66">
        <v>1.69159648955984E-10</v>
      </c>
    </row>
    <row r="27" spans="2:12" ht="12.75" customHeight="1" x14ac:dyDescent="0.2">
      <c r="B27" s="62" t="s">
        <v>124</v>
      </c>
      <c r="C27" s="14" t="s">
        <v>125</v>
      </c>
      <c r="D27" s="22">
        <v>12</v>
      </c>
      <c r="E27" s="14" t="s">
        <v>95</v>
      </c>
      <c r="F27" s="14" t="s">
        <v>96</v>
      </c>
      <c r="G27" s="14" t="s">
        <v>55</v>
      </c>
      <c r="H27" s="58" t="s">
        <v>2583</v>
      </c>
      <c r="I27" s="58" t="s">
        <v>2583</v>
      </c>
      <c r="J27" s="12">
        <v>7.6488500000000004</v>
      </c>
      <c r="K27" s="13">
        <v>9.3824778543843792E-6</v>
      </c>
      <c r="L27" s="66">
        <v>1.5973787418728101E-6</v>
      </c>
    </row>
    <row r="28" spans="2:12" ht="12.75" customHeight="1" x14ac:dyDescent="0.2">
      <c r="B28" s="61" t="s">
        <v>126</v>
      </c>
      <c r="C28" s="58" t="s">
        <v>2583</v>
      </c>
      <c r="D28" s="58" t="s">
        <v>2583</v>
      </c>
      <c r="E28" s="58" t="s">
        <v>2583</v>
      </c>
      <c r="F28" s="58" t="s">
        <v>2583</v>
      </c>
      <c r="G28" s="58" t="s">
        <v>2583</v>
      </c>
      <c r="H28" s="58" t="s">
        <v>2583</v>
      </c>
      <c r="I28" s="58" t="s">
        <v>2583</v>
      </c>
      <c r="J28" s="19">
        <v>59663.782980000004</v>
      </c>
      <c r="K28" s="20">
        <v>7.3186704212000006E-2</v>
      </c>
      <c r="L28" s="65">
        <v>1.2460129116E-2</v>
      </c>
    </row>
    <row r="29" spans="2:12" ht="12.75" customHeight="1" x14ac:dyDescent="0.2">
      <c r="B29" s="62" t="s">
        <v>127</v>
      </c>
      <c r="C29" s="14" t="s">
        <v>128</v>
      </c>
      <c r="D29" s="22">
        <v>10</v>
      </c>
      <c r="E29" s="14" t="s">
        <v>95</v>
      </c>
      <c r="F29" s="14" t="s">
        <v>96</v>
      </c>
      <c r="G29" s="14" t="s">
        <v>49</v>
      </c>
      <c r="H29" s="58" t="s">
        <v>2583</v>
      </c>
      <c r="I29" s="58" t="s">
        <v>2583</v>
      </c>
      <c r="J29" s="12">
        <v>59663.782980000004</v>
      </c>
      <c r="K29" s="13">
        <v>7.3186704212000006E-2</v>
      </c>
      <c r="L29" s="66">
        <v>1.2460129116E-2</v>
      </c>
    </row>
    <row r="30" spans="2:12" ht="12.75" customHeight="1" x14ac:dyDescent="0.2">
      <c r="B30" s="61" t="s">
        <v>129</v>
      </c>
      <c r="C30" s="58" t="s">
        <v>2583</v>
      </c>
      <c r="D30" s="58" t="s">
        <v>2583</v>
      </c>
      <c r="E30" s="58" t="s">
        <v>2583</v>
      </c>
      <c r="F30" s="58" t="s">
        <v>2583</v>
      </c>
      <c r="G30" s="58" t="s">
        <v>2583</v>
      </c>
      <c r="H30" s="58" t="s">
        <v>2583</v>
      </c>
      <c r="I30" s="58" t="s">
        <v>2583</v>
      </c>
      <c r="J30" s="58" t="s">
        <v>2583</v>
      </c>
      <c r="K30" s="58" t="s">
        <v>2583</v>
      </c>
      <c r="L30" s="72" t="s">
        <v>2583</v>
      </c>
    </row>
    <row r="31" spans="2:12" ht="12.75" customHeight="1" x14ac:dyDescent="0.2">
      <c r="B31" s="61" t="s">
        <v>130</v>
      </c>
      <c r="C31" s="58" t="s">
        <v>2583</v>
      </c>
      <c r="D31" s="58" t="s">
        <v>2583</v>
      </c>
      <c r="E31" s="58" t="s">
        <v>2583</v>
      </c>
      <c r="F31" s="58" t="s">
        <v>2583</v>
      </c>
      <c r="G31" s="58" t="s">
        <v>2583</v>
      </c>
      <c r="H31" s="58" t="s">
        <v>2583</v>
      </c>
      <c r="I31" s="58" t="s">
        <v>2583</v>
      </c>
      <c r="J31" s="58" t="s">
        <v>2583</v>
      </c>
      <c r="K31" s="58" t="s">
        <v>2583</v>
      </c>
      <c r="L31" s="72" t="s">
        <v>2583</v>
      </c>
    </row>
    <row r="32" spans="2:12" ht="12.75" customHeight="1" x14ac:dyDescent="0.2">
      <c r="B32" s="61" t="s">
        <v>131</v>
      </c>
      <c r="C32" s="58" t="s">
        <v>2583</v>
      </c>
      <c r="D32" s="58" t="s">
        <v>2583</v>
      </c>
      <c r="E32" s="58" t="s">
        <v>2583</v>
      </c>
      <c r="F32" s="58" t="s">
        <v>2583</v>
      </c>
      <c r="G32" s="58" t="s">
        <v>2583</v>
      </c>
      <c r="H32" s="58" t="s">
        <v>2583</v>
      </c>
      <c r="I32" s="58" t="s">
        <v>2583</v>
      </c>
      <c r="J32" s="58" t="s">
        <v>2583</v>
      </c>
      <c r="K32" s="58" t="s">
        <v>2583</v>
      </c>
      <c r="L32" s="72" t="s">
        <v>2583</v>
      </c>
    </row>
    <row r="33" spans="2:12" ht="12.75" customHeight="1" x14ac:dyDescent="0.2">
      <c r="B33" s="61" t="s">
        <v>132</v>
      </c>
      <c r="C33" s="58" t="s">
        <v>2583</v>
      </c>
      <c r="D33" s="58" t="s">
        <v>2583</v>
      </c>
      <c r="E33" s="58" t="s">
        <v>2583</v>
      </c>
      <c r="F33" s="58" t="s">
        <v>2583</v>
      </c>
      <c r="G33" s="58" t="s">
        <v>2583</v>
      </c>
      <c r="H33" s="58" t="s">
        <v>2583</v>
      </c>
      <c r="I33" s="58" t="s">
        <v>2583</v>
      </c>
      <c r="J33" s="58" t="s">
        <v>2583</v>
      </c>
      <c r="K33" s="58" t="s">
        <v>2583</v>
      </c>
      <c r="L33" s="72" t="s">
        <v>2583</v>
      </c>
    </row>
    <row r="34" spans="2:12" ht="12.75" customHeight="1" x14ac:dyDescent="0.2">
      <c r="B34" s="61" t="s">
        <v>133</v>
      </c>
      <c r="C34" s="58" t="s">
        <v>2583</v>
      </c>
      <c r="D34" s="58" t="s">
        <v>2583</v>
      </c>
      <c r="E34" s="58" t="s">
        <v>2583</v>
      </c>
      <c r="F34" s="58" t="s">
        <v>2583</v>
      </c>
      <c r="G34" s="58" t="s">
        <v>2583</v>
      </c>
      <c r="H34" s="58" t="s">
        <v>2583</v>
      </c>
      <c r="I34" s="58" t="s">
        <v>2583</v>
      </c>
      <c r="J34" s="58" t="s">
        <v>2583</v>
      </c>
      <c r="K34" s="58" t="s">
        <v>2583</v>
      </c>
      <c r="L34" s="72" t="s">
        <v>2583</v>
      </c>
    </row>
    <row r="35" spans="2:12" ht="12.75" customHeight="1" thickBot="1" x14ac:dyDescent="0.25">
      <c r="B35" s="61" t="s">
        <v>101</v>
      </c>
      <c r="C35" s="58" t="s">
        <v>2583</v>
      </c>
      <c r="D35" s="58" t="s">
        <v>2583</v>
      </c>
      <c r="E35" s="58" t="s">
        <v>2583</v>
      </c>
      <c r="F35" s="58" t="s">
        <v>2583</v>
      </c>
      <c r="G35" s="58" t="s">
        <v>2583</v>
      </c>
      <c r="H35" s="58" t="s">
        <v>2583</v>
      </c>
      <c r="I35" s="58" t="s">
        <v>2583</v>
      </c>
      <c r="J35" s="58" t="s">
        <v>2583</v>
      </c>
      <c r="K35" s="58" t="s">
        <v>2583</v>
      </c>
      <c r="L35" s="72" t="s">
        <v>2583</v>
      </c>
    </row>
    <row r="36" spans="2:12" ht="12.75" customHeight="1" x14ac:dyDescent="0.2">
      <c r="B36" s="68" t="s">
        <v>132</v>
      </c>
      <c r="C36" s="73" t="s">
        <v>2583</v>
      </c>
      <c r="D36" s="73" t="s">
        <v>2583</v>
      </c>
      <c r="E36" s="73" t="s">
        <v>2583</v>
      </c>
      <c r="F36" s="73" t="s">
        <v>2583</v>
      </c>
      <c r="G36" s="73" t="s">
        <v>2583</v>
      </c>
      <c r="H36" s="73" t="s">
        <v>2583</v>
      </c>
      <c r="I36" s="73" t="s">
        <v>2583</v>
      </c>
      <c r="J36" s="73" t="s">
        <v>2583</v>
      </c>
      <c r="K36" s="73" t="s">
        <v>2583</v>
      </c>
      <c r="L36" s="74" t="s">
        <v>2583</v>
      </c>
    </row>
    <row r="37" spans="2:12" ht="12.75" hidden="1" customHeight="1" x14ac:dyDescent="0.2"/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5.28515625" bestFit="1" customWidth="1"/>
    <col min="4" max="5" width="13.7109375" bestFit="1" customWidth="1"/>
    <col min="6" max="6" width="17.5703125" bestFit="1" customWidth="1"/>
    <col min="7" max="7" width="16.285156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12532</v>
      </c>
    </row>
    <row r="5" spans="2:11" ht="12.75" customHeight="1" x14ac:dyDescent="0.2"/>
    <row r="6" spans="2:11" ht="12.75" customHeight="1" thickBot="1" x14ac:dyDescent="0.25">
      <c r="B6" s="67" t="s">
        <v>2176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</row>
    <row r="7" spans="2:11" ht="12.75" customHeight="1" thickBot="1" x14ac:dyDescent="0.25">
      <c r="B7" s="75" t="s">
        <v>2177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</row>
    <row r="8" spans="2:11" ht="12.75" customHeight="1" x14ac:dyDescent="0.2">
      <c r="B8" s="60" t="s">
        <v>71</v>
      </c>
      <c r="C8" s="4" t="s">
        <v>72</v>
      </c>
      <c r="D8" s="4" t="s">
        <v>221</v>
      </c>
      <c r="E8" s="4" t="s">
        <v>76</v>
      </c>
      <c r="F8" s="4" t="s">
        <v>137</v>
      </c>
      <c r="G8" s="4" t="s">
        <v>139</v>
      </c>
      <c r="H8" s="4" t="s">
        <v>140</v>
      </c>
      <c r="I8" s="4" t="s">
        <v>9</v>
      </c>
      <c r="J8" s="4" t="s">
        <v>80</v>
      </c>
      <c r="K8" s="63" t="s">
        <v>223</v>
      </c>
    </row>
    <row r="9" spans="2:11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6" t="s">
        <v>144</v>
      </c>
      <c r="G9" s="6" t="s">
        <v>146</v>
      </c>
      <c r="H9" s="6" t="s">
        <v>147</v>
      </c>
      <c r="I9" s="6" t="s">
        <v>11</v>
      </c>
      <c r="J9" s="6" t="s">
        <v>12</v>
      </c>
      <c r="K9" s="64" t="s">
        <v>12</v>
      </c>
    </row>
    <row r="10" spans="2:11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4" t="s">
        <v>88</v>
      </c>
    </row>
    <row r="11" spans="2:11" ht="12.75" customHeight="1" x14ac:dyDescent="0.2">
      <c r="B11" s="61" t="s">
        <v>2178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23">
        <v>-1505.6719000000001</v>
      </c>
      <c r="J11" s="20">
        <v>1</v>
      </c>
      <c r="K11" s="65">
        <v>-3.1444312300000002E-4</v>
      </c>
    </row>
    <row r="12" spans="2:11" ht="12.75" customHeight="1" x14ac:dyDescent="0.2">
      <c r="B12" s="61" t="s">
        <v>2179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23">
        <v>-1505.6719000000001</v>
      </c>
      <c r="J12" s="20">
        <v>1</v>
      </c>
      <c r="K12" s="65">
        <v>-3.1444312300000002E-4</v>
      </c>
    </row>
    <row r="13" spans="2:11" ht="12.75" customHeight="1" x14ac:dyDescent="0.2">
      <c r="B13" s="61" t="s">
        <v>2180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58" t="s">
        <v>2583</v>
      </c>
      <c r="J13" s="58" t="s">
        <v>2583</v>
      </c>
      <c r="K13" s="72" t="s">
        <v>2583</v>
      </c>
    </row>
    <row r="14" spans="2:11" ht="12.75" customHeight="1" x14ac:dyDescent="0.2">
      <c r="B14" s="61" t="s">
        <v>2181</v>
      </c>
      <c r="C14" s="58" t="s">
        <v>2583</v>
      </c>
      <c r="D14" s="58" t="s">
        <v>2583</v>
      </c>
      <c r="E14" s="58" t="s">
        <v>2583</v>
      </c>
      <c r="F14" s="58" t="s">
        <v>2583</v>
      </c>
      <c r="G14" s="58" t="s">
        <v>2583</v>
      </c>
      <c r="H14" s="58" t="s">
        <v>2583</v>
      </c>
      <c r="I14" s="23">
        <v>-702.13121999999998</v>
      </c>
      <c r="J14" s="20">
        <v>0.46632418390699998</v>
      </c>
      <c r="K14" s="65">
        <v>-1.4663243200000001E-4</v>
      </c>
    </row>
    <row r="15" spans="2:11" ht="12.75" customHeight="1" x14ac:dyDescent="0.2">
      <c r="B15" s="62" t="s">
        <v>2182</v>
      </c>
      <c r="C15" s="14" t="s">
        <v>2183</v>
      </c>
      <c r="D15" s="14" t="s">
        <v>1705</v>
      </c>
      <c r="E15" s="14" t="s">
        <v>49</v>
      </c>
      <c r="F15" s="28">
        <v>45237</v>
      </c>
      <c r="G15" s="24">
        <v>-877000</v>
      </c>
      <c r="H15" s="24">
        <v>38735.155599999998</v>
      </c>
      <c r="I15" s="24">
        <v>-3397.0731500000002</v>
      </c>
      <c r="J15" s="13">
        <v>2.2561841992259999</v>
      </c>
      <c r="K15" s="66">
        <v>-7.0944160599999996E-4</v>
      </c>
    </row>
    <row r="16" spans="2:11" ht="12.75" customHeight="1" x14ac:dyDescent="0.2">
      <c r="B16" s="62" t="s">
        <v>2182</v>
      </c>
      <c r="C16" s="14" t="s">
        <v>2184</v>
      </c>
      <c r="D16" s="14" t="s">
        <v>1705</v>
      </c>
      <c r="E16" s="14" t="s">
        <v>49</v>
      </c>
      <c r="F16" s="28">
        <v>45237</v>
      </c>
      <c r="G16" s="24">
        <v>2873929</v>
      </c>
      <c r="H16" s="24">
        <v>10965.145399999999</v>
      </c>
      <c r="I16" s="24">
        <v>3151.30494</v>
      </c>
      <c r="J16" s="13">
        <v>-2.0929559354860001</v>
      </c>
      <c r="K16" s="66">
        <v>6.5811560100000001E-4</v>
      </c>
    </row>
    <row r="17" spans="2:11" ht="12.75" customHeight="1" x14ac:dyDescent="0.2">
      <c r="B17" s="62" t="s">
        <v>2185</v>
      </c>
      <c r="C17" s="14" t="s">
        <v>2186</v>
      </c>
      <c r="D17" s="14" t="s">
        <v>1705</v>
      </c>
      <c r="E17" s="14" t="s">
        <v>49</v>
      </c>
      <c r="F17" s="28">
        <v>45237</v>
      </c>
      <c r="G17" s="24">
        <v>-500000</v>
      </c>
      <c r="H17" s="24">
        <v>43666.069600000003</v>
      </c>
      <c r="I17" s="24">
        <v>-2183.30348</v>
      </c>
      <c r="J17" s="13">
        <v>1.4500526177049999</v>
      </c>
      <c r="K17" s="66">
        <v>-4.5595907400000001E-4</v>
      </c>
    </row>
    <row r="18" spans="2:11" ht="12.75" customHeight="1" x14ac:dyDescent="0.2">
      <c r="B18" s="62" t="s">
        <v>2185</v>
      </c>
      <c r="C18" s="14" t="s">
        <v>2187</v>
      </c>
      <c r="D18" s="14" t="s">
        <v>1705</v>
      </c>
      <c r="E18" s="14" t="s">
        <v>49</v>
      </c>
      <c r="F18" s="28">
        <v>45237</v>
      </c>
      <c r="G18" s="24">
        <v>1638500</v>
      </c>
      <c r="H18" s="24">
        <v>11902.867</v>
      </c>
      <c r="I18" s="24">
        <v>1950.28476</v>
      </c>
      <c r="J18" s="13">
        <v>-1.295291995553</v>
      </c>
      <c r="K18" s="66">
        <v>4.0729565999999997E-4</v>
      </c>
    </row>
    <row r="19" spans="2:11" ht="12.75" customHeight="1" x14ac:dyDescent="0.2">
      <c r="B19" s="62" t="s">
        <v>2188</v>
      </c>
      <c r="C19" s="14" t="s">
        <v>2189</v>
      </c>
      <c r="D19" s="14" t="s">
        <v>1705</v>
      </c>
      <c r="E19" s="14" t="s">
        <v>49</v>
      </c>
      <c r="F19" s="28">
        <v>45237</v>
      </c>
      <c r="G19" s="24">
        <v>-443390</v>
      </c>
      <c r="H19" s="24">
        <v>40853.700599999996</v>
      </c>
      <c r="I19" s="24">
        <v>-1811.4122299999999</v>
      </c>
      <c r="J19" s="13">
        <v>1.2030590661880001</v>
      </c>
      <c r="K19" s="66">
        <v>-3.7829364999999998E-4</v>
      </c>
    </row>
    <row r="20" spans="2:11" ht="12.75" customHeight="1" x14ac:dyDescent="0.2">
      <c r="B20" s="62" t="s">
        <v>2188</v>
      </c>
      <c r="C20" s="14" t="s">
        <v>2190</v>
      </c>
      <c r="D20" s="14" t="s">
        <v>1705</v>
      </c>
      <c r="E20" s="14" t="s">
        <v>49</v>
      </c>
      <c r="F20" s="28">
        <v>45237</v>
      </c>
      <c r="G20" s="24">
        <v>1548317.88</v>
      </c>
      <c r="H20" s="24">
        <v>10971.3377</v>
      </c>
      <c r="I20" s="24">
        <v>1698.71183</v>
      </c>
      <c r="J20" s="13">
        <v>-1.1282084961529999</v>
      </c>
      <c r="K20" s="66">
        <v>3.5475740299999999E-4</v>
      </c>
    </row>
    <row r="21" spans="2:11" ht="12.75" customHeight="1" x14ac:dyDescent="0.2">
      <c r="B21" s="62" t="s">
        <v>2191</v>
      </c>
      <c r="C21" s="14" t="s">
        <v>2192</v>
      </c>
      <c r="D21" s="14" t="s">
        <v>1705</v>
      </c>
      <c r="E21" s="14" t="s">
        <v>49</v>
      </c>
      <c r="F21" s="28">
        <v>45237</v>
      </c>
      <c r="G21" s="24">
        <v>-666665</v>
      </c>
      <c r="H21" s="24">
        <v>41248.579299999998</v>
      </c>
      <c r="I21" s="24">
        <v>-2749.8984099999998</v>
      </c>
      <c r="J21" s="13">
        <v>1.8263596537860001</v>
      </c>
      <c r="K21" s="66">
        <v>-5.7428623399999996E-4</v>
      </c>
    </row>
    <row r="22" spans="2:11" ht="12.75" customHeight="1" x14ac:dyDescent="0.2">
      <c r="B22" s="62" t="s">
        <v>2191</v>
      </c>
      <c r="C22" s="14" t="s">
        <v>2193</v>
      </c>
      <c r="D22" s="14" t="s">
        <v>1705</v>
      </c>
      <c r="E22" s="14" t="s">
        <v>49</v>
      </c>
      <c r="F22" s="28">
        <v>45237</v>
      </c>
      <c r="G22" s="24">
        <v>2406660.65</v>
      </c>
      <c r="H22" s="24">
        <v>10198.353999999999</v>
      </c>
      <c r="I22" s="24">
        <v>2454.3977300000001</v>
      </c>
      <c r="J22" s="13">
        <v>-1.630101305603</v>
      </c>
      <c r="K22" s="66">
        <v>5.1257414599999997E-4</v>
      </c>
    </row>
    <row r="23" spans="2:11" ht="12.75" customHeight="1" x14ac:dyDescent="0.2">
      <c r="B23" s="62" t="s">
        <v>2194</v>
      </c>
      <c r="C23" s="14" t="s">
        <v>2195</v>
      </c>
      <c r="D23" s="14" t="s">
        <v>1705</v>
      </c>
      <c r="E23" s="14" t="s">
        <v>49</v>
      </c>
      <c r="F23" s="28">
        <v>45237</v>
      </c>
      <c r="G23" s="24">
        <v>-250000</v>
      </c>
      <c r="H23" s="24">
        <v>43553.235200000003</v>
      </c>
      <c r="I23" s="24">
        <v>-1088.83088</v>
      </c>
      <c r="J23" s="13">
        <v>0.72315281968099998</v>
      </c>
      <c r="K23" s="66">
        <v>-2.2739043099999999E-4</v>
      </c>
    </row>
    <row r="24" spans="2:11" ht="12.75" customHeight="1" x14ac:dyDescent="0.2">
      <c r="B24" s="62" t="s">
        <v>2194</v>
      </c>
      <c r="C24" s="14" t="s">
        <v>2196</v>
      </c>
      <c r="D24" s="14" t="s">
        <v>1705</v>
      </c>
      <c r="E24" s="14" t="s">
        <v>49</v>
      </c>
      <c r="F24" s="28">
        <v>45237</v>
      </c>
      <c r="G24" s="24">
        <v>893000</v>
      </c>
      <c r="H24" s="24">
        <v>11303.235199999999</v>
      </c>
      <c r="I24" s="24">
        <v>1009.3789</v>
      </c>
      <c r="J24" s="13">
        <v>-0.67038436461399997</v>
      </c>
      <c r="K24" s="66">
        <v>2.1079775300000001E-4</v>
      </c>
    </row>
    <row r="25" spans="2:11" ht="12.75" customHeight="1" x14ac:dyDescent="0.2">
      <c r="B25" s="62" t="s">
        <v>2194</v>
      </c>
      <c r="C25" s="14" t="s">
        <v>2197</v>
      </c>
      <c r="D25" s="14" t="s">
        <v>1705</v>
      </c>
      <c r="E25" s="14" t="s">
        <v>49</v>
      </c>
      <c r="F25" s="28">
        <v>45237</v>
      </c>
      <c r="G25" s="24">
        <v>-166700</v>
      </c>
      <c r="H25" s="24">
        <v>43552.853600000002</v>
      </c>
      <c r="I25" s="24">
        <v>-726.02607</v>
      </c>
      <c r="J25" s="13">
        <v>0.482194075615</v>
      </c>
      <c r="K25" s="66">
        <v>-1.5162261099999999E-4</v>
      </c>
    </row>
    <row r="26" spans="2:11" ht="12.75" customHeight="1" x14ac:dyDescent="0.2">
      <c r="B26" s="62" t="s">
        <v>2194</v>
      </c>
      <c r="C26" s="14" t="s">
        <v>2198</v>
      </c>
      <c r="D26" s="14" t="s">
        <v>1705</v>
      </c>
      <c r="E26" s="14" t="s">
        <v>49</v>
      </c>
      <c r="F26" s="28">
        <v>45237</v>
      </c>
      <c r="G26" s="24">
        <v>593952.1</v>
      </c>
      <c r="H26" s="24">
        <v>11121.448700000001</v>
      </c>
      <c r="I26" s="24">
        <v>660.56078000000002</v>
      </c>
      <c r="J26" s="13">
        <v>-0.43871495509699998</v>
      </c>
      <c r="K26" s="66">
        <v>1.379509E-4</v>
      </c>
    </row>
    <row r="27" spans="2:11" ht="12.75" customHeight="1" x14ac:dyDescent="0.2">
      <c r="B27" s="62" t="s">
        <v>2194</v>
      </c>
      <c r="C27" s="14" t="s">
        <v>2199</v>
      </c>
      <c r="D27" s="14" t="s">
        <v>1705</v>
      </c>
      <c r="E27" s="14" t="s">
        <v>49</v>
      </c>
      <c r="F27" s="28">
        <v>45237</v>
      </c>
      <c r="G27" s="24">
        <v>-148000</v>
      </c>
      <c r="H27" s="24">
        <v>43553.239200000004</v>
      </c>
      <c r="I27" s="24">
        <v>-644.58794</v>
      </c>
      <c r="J27" s="13">
        <v>0.42810650846300002</v>
      </c>
      <c r="K27" s="66">
        <v>-1.3461514699999999E-4</v>
      </c>
    </row>
    <row r="28" spans="2:11" ht="12.75" customHeight="1" x14ac:dyDescent="0.2">
      <c r="B28" s="62" t="s">
        <v>2194</v>
      </c>
      <c r="C28" s="14" t="s">
        <v>2200</v>
      </c>
      <c r="D28" s="14" t="s">
        <v>1705</v>
      </c>
      <c r="E28" s="14" t="s">
        <v>49</v>
      </c>
      <c r="F28" s="28">
        <v>45237</v>
      </c>
      <c r="G28" s="24">
        <v>527324</v>
      </c>
      <c r="H28" s="24">
        <v>11146.6186</v>
      </c>
      <c r="I28" s="24">
        <v>587.78795000000002</v>
      </c>
      <c r="J28" s="13">
        <v>-0.390382493025</v>
      </c>
      <c r="K28" s="66">
        <v>1.2275308999999999E-4</v>
      </c>
    </row>
    <row r="29" spans="2:11" ht="12.75" customHeight="1" x14ac:dyDescent="0.2">
      <c r="B29" s="62" t="s">
        <v>2194</v>
      </c>
      <c r="C29" s="14" t="s">
        <v>2201</v>
      </c>
      <c r="D29" s="14" t="s">
        <v>1705</v>
      </c>
      <c r="E29" s="14" t="s">
        <v>49</v>
      </c>
      <c r="F29" s="28">
        <v>45237</v>
      </c>
      <c r="G29" s="24">
        <v>-144000</v>
      </c>
      <c r="H29" s="24">
        <v>43553.236100000002</v>
      </c>
      <c r="I29" s="24">
        <v>-627.16660000000002</v>
      </c>
      <c r="J29" s="13">
        <v>0.41653603285000002</v>
      </c>
      <c r="K29" s="66">
        <v>-1.3097689100000001E-4</v>
      </c>
    </row>
    <row r="30" spans="2:11" ht="12.75" customHeight="1" x14ac:dyDescent="0.2">
      <c r="B30" s="62" t="s">
        <v>2194</v>
      </c>
      <c r="C30" s="14" t="s">
        <v>2202</v>
      </c>
      <c r="D30" s="14" t="s">
        <v>1705</v>
      </c>
      <c r="E30" s="14" t="s">
        <v>49</v>
      </c>
      <c r="F30" s="28">
        <v>45237</v>
      </c>
      <c r="G30" s="24">
        <v>502992</v>
      </c>
      <c r="H30" s="24">
        <v>11099.633599999999</v>
      </c>
      <c r="I30" s="24">
        <v>558.30268999999998</v>
      </c>
      <c r="J30" s="13">
        <v>-0.37079970078399999</v>
      </c>
      <c r="K30" s="66">
        <v>1.16595416E-4</v>
      </c>
    </row>
    <row r="31" spans="2:11" ht="12.75" customHeight="1" x14ac:dyDescent="0.2">
      <c r="B31" s="62" t="s">
        <v>2203</v>
      </c>
      <c r="C31" s="14" t="s">
        <v>2204</v>
      </c>
      <c r="D31" s="14" t="s">
        <v>1705</v>
      </c>
      <c r="E31" s="14" t="s">
        <v>49</v>
      </c>
      <c r="F31" s="28">
        <v>45237</v>
      </c>
      <c r="G31" s="24">
        <v>-450000</v>
      </c>
      <c r="H31" s="24">
        <v>39883.236199999999</v>
      </c>
      <c r="I31" s="24">
        <v>-1794.7456299999999</v>
      </c>
      <c r="J31" s="13">
        <v>1.1919898551599999</v>
      </c>
      <c r="K31" s="66">
        <v>-3.7481301299999999E-4</v>
      </c>
    </row>
    <row r="32" spans="2:11" ht="12.75" customHeight="1" x14ac:dyDescent="0.2">
      <c r="B32" s="62" t="s">
        <v>2203</v>
      </c>
      <c r="C32" s="14" t="s">
        <v>2205</v>
      </c>
      <c r="D32" s="14" t="s">
        <v>1705</v>
      </c>
      <c r="E32" s="14" t="s">
        <v>49</v>
      </c>
      <c r="F32" s="28">
        <v>45237</v>
      </c>
      <c r="G32" s="24">
        <v>1652400</v>
      </c>
      <c r="H32" s="24">
        <v>9899.7055</v>
      </c>
      <c r="I32" s="24">
        <v>1635.82734</v>
      </c>
      <c r="J32" s="13">
        <v>-1.086443427681</v>
      </c>
      <c r="K32" s="66">
        <v>3.4162466400000001E-4</v>
      </c>
    </row>
    <row r="33" spans="2:11" ht="12.75" customHeight="1" x14ac:dyDescent="0.2">
      <c r="B33" s="62" t="s">
        <v>2206</v>
      </c>
      <c r="C33" s="14" t="s">
        <v>2207</v>
      </c>
      <c r="D33" s="14" t="s">
        <v>1705</v>
      </c>
      <c r="E33" s="14" t="s">
        <v>49</v>
      </c>
      <c r="F33" s="28">
        <v>45211</v>
      </c>
      <c r="G33" s="24">
        <v>-15520000</v>
      </c>
      <c r="H33" s="24">
        <v>-395.84809999999999</v>
      </c>
      <c r="I33" s="24">
        <v>614.35625000000005</v>
      </c>
      <c r="J33" s="13">
        <v>-0.40802797076800001</v>
      </c>
      <c r="K33" s="66">
        <v>1.2830158899999999E-4</v>
      </c>
    </row>
    <row r="34" spans="2:11" ht="12.75" customHeight="1" x14ac:dyDescent="0.2">
      <c r="B34" s="61" t="s">
        <v>2208</v>
      </c>
      <c r="C34" s="58" t="s">
        <v>2583</v>
      </c>
      <c r="D34" s="58" t="s">
        <v>2583</v>
      </c>
      <c r="E34" s="58" t="s">
        <v>2583</v>
      </c>
      <c r="F34" s="58" t="s">
        <v>2583</v>
      </c>
      <c r="G34" s="58" t="s">
        <v>2583</v>
      </c>
      <c r="H34" s="58" t="s">
        <v>2583</v>
      </c>
      <c r="I34" s="58" t="s">
        <v>2583</v>
      </c>
      <c r="J34" s="58" t="s">
        <v>2583</v>
      </c>
      <c r="K34" s="72" t="s">
        <v>2583</v>
      </c>
    </row>
    <row r="35" spans="2:11" ht="12.75" customHeight="1" x14ac:dyDescent="0.2">
      <c r="B35" s="61" t="s">
        <v>2209</v>
      </c>
      <c r="C35" s="58" t="s">
        <v>2583</v>
      </c>
      <c r="D35" s="58" t="s">
        <v>2583</v>
      </c>
      <c r="E35" s="58" t="s">
        <v>2583</v>
      </c>
      <c r="F35" s="58" t="s">
        <v>2583</v>
      </c>
      <c r="G35" s="58" t="s">
        <v>2583</v>
      </c>
      <c r="H35" s="58" t="s">
        <v>2583</v>
      </c>
      <c r="I35" s="23">
        <v>-803.54067999999995</v>
      </c>
      <c r="J35" s="20">
        <v>0.53367581609199999</v>
      </c>
      <c r="K35" s="65">
        <v>-1.6781068999999999E-4</v>
      </c>
    </row>
    <row r="36" spans="2:11" ht="12.75" customHeight="1" x14ac:dyDescent="0.2">
      <c r="B36" s="62" t="s">
        <v>2210</v>
      </c>
      <c r="C36" s="14" t="s">
        <v>2211</v>
      </c>
      <c r="D36" s="14" t="s">
        <v>1705</v>
      </c>
      <c r="E36" s="14" t="s">
        <v>49</v>
      </c>
      <c r="F36" s="28">
        <v>45237</v>
      </c>
      <c r="G36" s="24">
        <v>-3800000</v>
      </c>
      <c r="H36" s="24">
        <v>111.5587</v>
      </c>
      <c r="I36" s="24">
        <v>-42.392310000000002</v>
      </c>
      <c r="J36" s="13">
        <v>2.8155078141E-2</v>
      </c>
      <c r="K36" s="66">
        <v>-8.8531707136212802E-6</v>
      </c>
    </row>
    <row r="37" spans="2:11" ht="12.75" customHeight="1" x14ac:dyDescent="0.2">
      <c r="B37" s="62" t="s">
        <v>2210</v>
      </c>
      <c r="C37" s="14" t="s">
        <v>2212</v>
      </c>
      <c r="D37" s="14" t="s">
        <v>1705</v>
      </c>
      <c r="E37" s="14" t="s">
        <v>49</v>
      </c>
      <c r="F37" s="28">
        <v>45237</v>
      </c>
      <c r="G37" s="24">
        <v>3800000</v>
      </c>
      <c r="H37" s="24">
        <v>261.63529999999997</v>
      </c>
      <c r="I37" s="24">
        <v>99.421409999999995</v>
      </c>
      <c r="J37" s="13">
        <v>-6.6031258204000007E-2</v>
      </c>
      <c r="K37" s="66">
        <v>2.0763075079393699E-5</v>
      </c>
    </row>
    <row r="38" spans="2:11" ht="12.75" customHeight="1" x14ac:dyDescent="0.2">
      <c r="B38" s="62" t="s">
        <v>2213</v>
      </c>
      <c r="C38" s="14" t="s">
        <v>2214</v>
      </c>
      <c r="D38" s="14" t="s">
        <v>1705</v>
      </c>
      <c r="E38" s="14" t="s">
        <v>49</v>
      </c>
      <c r="F38" s="28">
        <v>45237</v>
      </c>
      <c r="G38" s="24">
        <v>-7258000</v>
      </c>
      <c r="H38" s="24">
        <v>403.52140000000003</v>
      </c>
      <c r="I38" s="24">
        <v>-292.87583000000001</v>
      </c>
      <c r="J38" s="13">
        <v>0.19451504009600001</v>
      </c>
      <c r="K38" s="66">
        <v>-6.1163916778385693E-5</v>
      </c>
    </row>
    <row r="39" spans="2:11" ht="12.75" customHeight="1" x14ac:dyDescent="0.2">
      <c r="B39" s="62" t="s">
        <v>2213</v>
      </c>
      <c r="C39" s="14" t="s">
        <v>2215</v>
      </c>
      <c r="D39" s="14" t="s">
        <v>1705</v>
      </c>
      <c r="E39" s="14" t="s">
        <v>49</v>
      </c>
      <c r="F39" s="28">
        <v>45237</v>
      </c>
      <c r="G39" s="24">
        <v>7258000</v>
      </c>
      <c r="H39" s="24">
        <v>45.746200000000002</v>
      </c>
      <c r="I39" s="24">
        <v>33.202590000000001</v>
      </c>
      <c r="J39" s="13">
        <v>-2.2051676728999998E-2</v>
      </c>
      <c r="K39" s="66">
        <v>6.9339981096659998E-6</v>
      </c>
    </row>
    <row r="40" spans="2:11" ht="12.75" customHeight="1" x14ac:dyDescent="0.2">
      <c r="B40" s="62" t="s">
        <v>2216</v>
      </c>
      <c r="C40" s="14" t="s">
        <v>2217</v>
      </c>
      <c r="D40" s="14" t="s">
        <v>1705</v>
      </c>
      <c r="E40" s="14" t="s">
        <v>49</v>
      </c>
      <c r="F40" s="28">
        <v>45237</v>
      </c>
      <c r="G40" s="24">
        <v>-17880000</v>
      </c>
      <c r="H40" s="24">
        <v>403.52140000000003</v>
      </c>
      <c r="I40" s="24">
        <v>-721.49626000000001</v>
      </c>
      <c r="J40" s="13">
        <v>0.47918557821199997</v>
      </c>
      <c r="K40" s="66">
        <v>-1.5067660900000001E-4</v>
      </c>
    </row>
    <row r="41" spans="2:11" ht="12.75" customHeight="1" x14ac:dyDescent="0.2">
      <c r="B41" s="62" t="s">
        <v>2216</v>
      </c>
      <c r="C41" s="14" t="s">
        <v>2218</v>
      </c>
      <c r="D41" s="14" t="s">
        <v>1705</v>
      </c>
      <c r="E41" s="14" t="s">
        <v>49</v>
      </c>
      <c r="F41" s="28">
        <v>45237</v>
      </c>
      <c r="G41" s="24">
        <v>17880000</v>
      </c>
      <c r="H41" s="24">
        <v>75.0334</v>
      </c>
      <c r="I41" s="24">
        <v>134.15971999999999</v>
      </c>
      <c r="J41" s="13">
        <v>-8.9102891539000001E-2</v>
      </c>
      <c r="K41" s="66">
        <v>2.8017791529917402E-5</v>
      </c>
    </row>
    <row r="42" spans="2:11" x14ac:dyDescent="0.2">
      <c r="B42" s="62" t="s">
        <v>2219</v>
      </c>
      <c r="C42" s="14" t="s">
        <v>2220</v>
      </c>
      <c r="D42" s="14" t="s">
        <v>1705</v>
      </c>
      <c r="E42" s="14" t="s">
        <v>49</v>
      </c>
      <c r="F42" s="28">
        <v>45237</v>
      </c>
      <c r="G42" s="24">
        <v>-8000000</v>
      </c>
      <c r="H42" s="24">
        <v>116.4859</v>
      </c>
      <c r="I42" s="24">
        <v>-93.188720000000004</v>
      </c>
      <c r="J42" s="13">
        <v>6.1891783993E-2</v>
      </c>
      <c r="K42" s="66">
        <v>-1.9461445878836401E-5</v>
      </c>
    </row>
    <row r="43" spans="2:11" x14ac:dyDescent="0.2">
      <c r="B43" s="62" t="s">
        <v>2219</v>
      </c>
      <c r="C43" s="14" t="s">
        <v>2221</v>
      </c>
      <c r="D43" s="14" t="s">
        <v>1705</v>
      </c>
      <c r="E43" s="14" t="s">
        <v>49</v>
      </c>
      <c r="F43" s="28">
        <v>45237</v>
      </c>
      <c r="G43" s="24">
        <v>8000000</v>
      </c>
      <c r="H43" s="24">
        <v>99.535899999999998</v>
      </c>
      <c r="I43" s="24">
        <v>79.628720000000001</v>
      </c>
      <c r="J43" s="13">
        <v>-5.2885837876999998E-2</v>
      </c>
      <c r="K43" s="66">
        <v>1.66295880518695E-5</v>
      </c>
    </row>
    <row r="44" spans="2:11" x14ac:dyDescent="0.2">
      <c r="B44" s="61" t="s">
        <v>2222</v>
      </c>
      <c r="C44" s="58" t="s">
        <v>2583</v>
      </c>
      <c r="D44" s="58" t="s">
        <v>2583</v>
      </c>
      <c r="E44" s="58" t="s">
        <v>2583</v>
      </c>
      <c r="F44" s="58" t="s">
        <v>2583</v>
      </c>
      <c r="G44" s="58" t="s">
        <v>2583</v>
      </c>
      <c r="H44" s="58" t="s">
        <v>2583</v>
      </c>
      <c r="I44" s="58" t="s">
        <v>2583</v>
      </c>
      <c r="J44" s="58" t="s">
        <v>2583</v>
      </c>
      <c r="K44" s="72" t="s">
        <v>2583</v>
      </c>
    </row>
    <row r="45" spans="2:11" x14ac:dyDescent="0.2">
      <c r="B45" s="61" t="s">
        <v>2223</v>
      </c>
      <c r="C45" s="58" t="s">
        <v>2583</v>
      </c>
      <c r="D45" s="58" t="s">
        <v>2583</v>
      </c>
      <c r="E45" s="58" t="s">
        <v>2583</v>
      </c>
      <c r="F45" s="58" t="s">
        <v>2583</v>
      </c>
      <c r="G45" s="58" t="s">
        <v>2583</v>
      </c>
      <c r="H45" s="58" t="s">
        <v>2583</v>
      </c>
      <c r="I45" s="58" t="s">
        <v>2583</v>
      </c>
      <c r="J45" s="58" t="s">
        <v>2583</v>
      </c>
      <c r="K45" s="72" t="s">
        <v>2583</v>
      </c>
    </row>
    <row r="46" spans="2:11" x14ac:dyDescent="0.2">
      <c r="B46" s="61" t="s">
        <v>2224</v>
      </c>
      <c r="C46" s="58" t="s">
        <v>2583</v>
      </c>
      <c r="D46" s="58" t="s">
        <v>2583</v>
      </c>
      <c r="E46" s="58" t="s">
        <v>2583</v>
      </c>
      <c r="F46" s="58" t="s">
        <v>2583</v>
      </c>
      <c r="G46" s="58" t="s">
        <v>2583</v>
      </c>
      <c r="H46" s="58" t="s">
        <v>2583</v>
      </c>
      <c r="I46" s="58" t="s">
        <v>2583</v>
      </c>
      <c r="J46" s="58" t="s">
        <v>2583</v>
      </c>
      <c r="K46" s="72" t="s">
        <v>2583</v>
      </c>
    </row>
    <row r="47" spans="2:11" x14ac:dyDescent="0.2">
      <c r="B47" s="61" t="s">
        <v>2225</v>
      </c>
      <c r="C47" s="58" t="s">
        <v>2583</v>
      </c>
      <c r="D47" s="58" t="s">
        <v>2583</v>
      </c>
      <c r="E47" s="58" t="s">
        <v>2583</v>
      </c>
      <c r="F47" s="58" t="s">
        <v>2583</v>
      </c>
      <c r="G47" s="58" t="s">
        <v>2583</v>
      </c>
      <c r="H47" s="58" t="s">
        <v>2583</v>
      </c>
      <c r="I47" s="58" t="s">
        <v>2583</v>
      </c>
      <c r="J47" s="58" t="s">
        <v>2583</v>
      </c>
      <c r="K47" s="72" t="s">
        <v>2583</v>
      </c>
    </row>
    <row r="48" spans="2:11" ht="13.5" thickBot="1" x14ac:dyDescent="0.25">
      <c r="B48" s="61" t="s">
        <v>2226</v>
      </c>
      <c r="C48" s="58" t="s">
        <v>2583</v>
      </c>
      <c r="D48" s="58" t="s">
        <v>2583</v>
      </c>
      <c r="E48" s="58" t="s">
        <v>2583</v>
      </c>
      <c r="F48" s="58" t="s">
        <v>2583</v>
      </c>
      <c r="G48" s="58" t="s">
        <v>2583</v>
      </c>
      <c r="H48" s="58" t="s">
        <v>2583</v>
      </c>
      <c r="I48" s="58" t="s">
        <v>2583</v>
      </c>
      <c r="J48" s="58" t="s">
        <v>2583</v>
      </c>
      <c r="K48" s="72" t="s">
        <v>2583</v>
      </c>
    </row>
    <row r="49" spans="2:11" x14ac:dyDescent="0.2">
      <c r="B49" s="68" t="s">
        <v>2227</v>
      </c>
      <c r="C49" s="73" t="s">
        <v>2583</v>
      </c>
      <c r="D49" s="73" t="s">
        <v>2583</v>
      </c>
      <c r="E49" s="73" t="s">
        <v>2583</v>
      </c>
      <c r="F49" s="73" t="s">
        <v>2583</v>
      </c>
      <c r="G49" s="73" t="s">
        <v>2583</v>
      </c>
      <c r="H49" s="73" t="s">
        <v>2583</v>
      </c>
      <c r="I49" s="73" t="s">
        <v>2583</v>
      </c>
      <c r="J49" s="73" t="s">
        <v>2583</v>
      </c>
      <c r="K49" s="74" t="s">
        <v>2583</v>
      </c>
    </row>
    <row r="50" spans="2:11" ht="12.75" hidden="1" customHeight="1" x14ac:dyDescent="0.2"/>
    <row r="51" spans="2:11" ht="12.75" hidden="1" customHeight="1" x14ac:dyDescent="0.2"/>
    <row r="52" spans="2:11" ht="12.75" hidden="1" customHeight="1" x14ac:dyDescent="0.2"/>
    <row r="53" spans="2:11" ht="12.75" hidden="1" customHeight="1" x14ac:dyDescent="0.2"/>
    <row r="54" spans="2:11" ht="12.75" hidden="1" customHeight="1" x14ac:dyDescent="0.2"/>
    <row r="55" spans="2:11" ht="12.75" hidden="1" customHeight="1" x14ac:dyDescent="0.2"/>
    <row r="56" spans="2:11" ht="12.75" hidden="1" customHeight="1" x14ac:dyDescent="0.2"/>
    <row r="57" spans="2:11" ht="12.75" hidden="1" customHeight="1" x14ac:dyDescent="0.2"/>
    <row r="58" spans="2:11" ht="12.75" hidden="1" customHeight="1" x14ac:dyDescent="0.2"/>
    <row r="59" spans="2:11" ht="12.75" hidden="1" customHeight="1" x14ac:dyDescent="0.2"/>
    <row r="60" spans="2:11" ht="12.75" hidden="1" customHeight="1" x14ac:dyDescent="0.2"/>
    <row r="61" spans="2:11" ht="12.75" hidden="1" customHeight="1" x14ac:dyDescent="0.2"/>
    <row r="62" spans="2:11" ht="12.75" hidden="1" customHeight="1" x14ac:dyDescent="0.2"/>
    <row r="63" spans="2:11" ht="12.75" hidden="1" customHeight="1" x14ac:dyDescent="0.2"/>
    <row r="64" spans="2:11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L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8.140625" bestFit="1" customWidth="1"/>
    <col min="3" max="3" width="35.28515625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7.5703125" bestFit="1" customWidth="1"/>
    <col min="12" max="12" width="12.4257812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12532</v>
      </c>
    </row>
    <row r="5" spans="2:17" ht="12.75" customHeight="1" x14ac:dyDescent="0.2"/>
    <row r="6" spans="2:17" ht="12.75" customHeight="1" thickBot="1" x14ac:dyDescent="0.25">
      <c r="B6" s="94" t="s">
        <v>2228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  <c r="N6" s="69" t="s">
        <v>2594</v>
      </c>
      <c r="O6" s="69" t="s">
        <v>2595</v>
      </c>
      <c r="P6" s="69" t="s">
        <v>2596</v>
      </c>
      <c r="Q6" s="69" t="s">
        <v>2597</v>
      </c>
    </row>
    <row r="7" spans="2:17" ht="12.75" customHeight="1" thickBot="1" x14ac:dyDescent="0.25">
      <c r="B7" s="75" t="s">
        <v>2229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  <c r="N7" s="81" t="s">
        <v>2583</v>
      </c>
      <c r="O7" s="81" t="s">
        <v>2583</v>
      </c>
      <c r="P7" s="81" t="s">
        <v>2583</v>
      </c>
      <c r="Q7" s="81" t="s">
        <v>2583</v>
      </c>
    </row>
    <row r="8" spans="2:17" ht="12.75" customHeight="1" x14ac:dyDescent="0.2">
      <c r="B8" s="60" t="s">
        <v>71</v>
      </c>
      <c r="C8" s="4" t="s">
        <v>72</v>
      </c>
      <c r="D8" s="4" t="s">
        <v>1730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242</v>
      </c>
      <c r="L8" s="4" t="s">
        <v>139</v>
      </c>
      <c r="M8" s="4" t="s">
        <v>140</v>
      </c>
      <c r="N8" s="4" t="s">
        <v>9</v>
      </c>
      <c r="O8" s="4" t="s">
        <v>142</v>
      </c>
      <c r="P8" s="4" t="s">
        <v>80</v>
      </c>
      <c r="Q8" s="63" t="s">
        <v>223</v>
      </c>
    </row>
    <row r="9" spans="2:17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6" t="s">
        <v>144</v>
      </c>
      <c r="H9" s="6" t="s">
        <v>145</v>
      </c>
      <c r="I9" s="57" t="s">
        <v>2583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12</v>
      </c>
      <c r="P9" s="6" t="s">
        <v>12</v>
      </c>
      <c r="Q9" s="64" t="s">
        <v>12</v>
      </c>
    </row>
    <row r="10" spans="2:17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4" t="s">
        <v>152</v>
      </c>
    </row>
    <row r="11" spans="2:17" ht="12.75" customHeight="1" x14ac:dyDescent="0.2">
      <c r="B11" s="61" t="s">
        <v>2230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30">
        <v>1.71</v>
      </c>
      <c r="I11" s="58" t="s">
        <v>2583</v>
      </c>
      <c r="J11" s="58" t="s">
        <v>2583</v>
      </c>
      <c r="K11" s="58" t="s">
        <v>2583</v>
      </c>
      <c r="L11" s="58" t="s">
        <v>2583</v>
      </c>
      <c r="M11" s="58" t="s">
        <v>2583</v>
      </c>
      <c r="N11" s="23">
        <v>1589.86643</v>
      </c>
      <c r="O11" s="58" t="s">
        <v>2583</v>
      </c>
      <c r="P11" s="20">
        <v>1</v>
      </c>
      <c r="Q11" s="65">
        <v>3.3202623100000002E-4</v>
      </c>
    </row>
    <row r="12" spans="2:17" ht="12.75" customHeight="1" x14ac:dyDescent="0.2">
      <c r="B12" s="61" t="s">
        <v>2231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58" t="s">
        <v>2583</v>
      </c>
      <c r="J12" s="58" t="s">
        <v>2583</v>
      </c>
      <c r="K12" s="58" t="s">
        <v>2583</v>
      </c>
      <c r="L12" s="58" t="s">
        <v>2583</v>
      </c>
      <c r="M12" s="58" t="s">
        <v>2583</v>
      </c>
      <c r="N12" s="58" t="s">
        <v>2583</v>
      </c>
      <c r="O12" s="58" t="s">
        <v>2583</v>
      </c>
      <c r="P12" s="58" t="s">
        <v>2583</v>
      </c>
      <c r="Q12" s="72" t="s">
        <v>2583</v>
      </c>
    </row>
    <row r="13" spans="2:17" ht="12.75" customHeight="1" x14ac:dyDescent="0.2">
      <c r="B13" s="61" t="s">
        <v>2232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58" t="s">
        <v>2583</v>
      </c>
      <c r="J13" s="58" t="s">
        <v>2583</v>
      </c>
      <c r="K13" s="58" t="s">
        <v>2583</v>
      </c>
      <c r="L13" s="58" t="s">
        <v>2583</v>
      </c>
      <c r="M13" s="58" t="s">
        <v>2583</v>
      </c>
      <c r="N13" s="58" t="s">
        <v>2583</v>
      </c>
      <c r="O13" s="58" t="s">
        <v>2583</v>
      </c>
      <c r="P13" s="20">
        <v>1</v>
      </c>
      <c r="Q13" s="65">
        <v>3.3202623100000002E-4</v>
      </c>
    </row>
    <row r="14" spans="2:17" ht="12.75" customHeight="1" x14ac:dyDescent="0.2">
      <c r="B14" s="61" t="s">
        <v>2233</v>
      </c>
      <c r="C14" s="58" t="s">
        <v>2583</v>
      </c>
      <c r="D14" s="58" t="s">
        <v>2583</v>
      </c>
      <c r="E14" s="58" t="s">
        <v>2583</v>
      </c>
      <c r="F14" s="58" t="s">
        <v>2583</v>
      </c>
      <c r="G14" s="58" t="s">
        <v>2583</v>
      </c>
      <c r="H14" s="30">
        <v>0</v>
      </c>
      <c r="I14" s="58" t="s">
        <v>2583</v>
      </c>
      <c r="J14" s="58" t="s">
        <v>2583</v>
      </c>
      <c r="K14" s="58" t="s">
        <v>2583</v>
      </c>
      <c r="L14" s="58" t="s">
        <v>2583</v>
      </c>
      <c r="M14" s="58" t="s">
        <v>2583</v>
      </c>
      <c r="N14" s="58" t="s">
        <v>2583</v>
      </c>
      <c r="O14" s="58" t="s">
        <v>2583</v>
      </c>
      <c r="P14" s="20">
        <v>1</v>
      </c>
      <c r="Q14" s="65">
        <v>3.3202623100000002E-4</v>
      </c>
    </row>
    <row r="15" spans="2:17" ht="12.75" customHeight="1" x14ac:dyDescent="0.2">
      <c r="B15" s="61" t="s">
        <v>2234</v>
      </c>
      <c r="C15" s="58" t="s">
        <v>2583</v>
      </c>
      <c r="D15" s="58" t="s">
        <v>2583</v>
      </c>
      <c r="E15" s="58" t="s">
        <v>2583</v>
      </c>
      <c r="F15" s="58" t="s">
        <v>2583</v>
      </c>
      <c r="G15" s="58" t="s">
        <v>2583</v>
      </c>
      <c r="H15" s="58" t="s">
        <v>2583</v>
      </c>
      <c r="I15" s="58" t="s">
        <v>2583</v>
      </c>
      <c r="J15" s="58" t="s">
        <v>2583</v>
      </c>
      <c r="K15" s="58" t="s">
        <v>2583</v>
      </c>
      <c r="L15" s="58" t="s">
        <v>2583</v>
      </c>
      <c r="M15" s="58" t="s">
        <v>2583</v>
      </c>
      <c r="N15" s="58" t="s">
        <v>2583</v>
      </c>
      <c r="O15" s="58" t="s">
        <v>2583</v>
      </c>
      <c r="P15" s="58" t="s">
        <v>2583</v>
      </c>
      <c r="Q15" s="72" t="s">
        <v>2583</v>
      </c>
    </row>
    <row r="16" spans="2:17" ht="12.75" customHeight="1" x14ac:dyDescent="0.2">
      <c r="B16" s="61" t="s">
        <v>2235</v>
      </c>
      <c r="C16" s="58" t="s">
        <v>2583</v>
      </c>
      <c r="D16" s="58" t="s">
        <v>2583</v>
      </c>
      <c r="E16" s="58" t="s">
        <v>2583</v>
      </c>
      <c r="F16" s="58" t="s">
        <v>2583</v>
      </c>
      <c r="G16" s="58" t="s">
        <v>2583</v>
      </c>
      <c r="H16" s="30">
        <v>0</v>
      </c>
      <c r="I16" s="58" t="s">
        <v>2583</v>
      </c>
      <c r="J16" s="58" t="s">
        <v>2583</v>
      </c>
      <c r="K16" s="58" t="s">
        <v>2583</v>
      </c>
      <c r="L16" s="58" t="s">
        <v>2583</v>
      </c>
      <c r="M16" s="58" t="s">
        <v>2583</v>
      </c>
      <c r="N16" s="58" t="s">
        <v>2583</v>
      </c>
      <c r="O16" s="58" t="s">
        <v>2583</v>
      </c>
      <c r="P16" s="20">
        <v>1</v>
      </c>
      <c r="Q16" s="65">
        <v>3.3202623100000002E-4</v>
      </c>
    </row>
    <row r="17" spans="2:17" ht="12.75" customHeight="1" x14ac:dyDescent="0.2">
      <c r="B17" s="61" t="s">
        <v>2236</v>
      </c>
      <c r="C17" s="58" t="s">
        <v>2583</v>
      </c>
      <c r="D17" s="58" t="s">
        <v>2583</v>
      </c>
      <c r="E17" s="58" t="s">
        <v>2583</v>
      </c>
      <c r="F17" s="58" t="s">
        <v>2583</v>
      </c>
      <c r="G17" s="58" t="s">
        <v>2583</v>
      </c>
      <c r="H17" s="58" t="s">
        <v>2583</v>
      </c>
      <c r="I17" s="58" t="s">
        <v>2583</v>
      </c>
      <c r="J17" s="58" t="s">
        <v>2583</v>
      </c>
      <c r="K17" s="58" t="s">
        <v>2583</v>
      </c>
      <c r="L17" s="58" t="s">
        <v>2583</v>
      </c>
      <c r="M17" s="58" t="s">
        <v>2583</v>
      </c>
      <c r="N17" s="58" t="s">
        <v>2583</v>
      </c>
      <c r="O17" s="58" t="s">
        <v>2583</v>
      </c>
      <c r="P17" s="58" t="s">
        <v>2583</v>
      </c>
      <c r="Q17" s="72" t="s">
        <v>2583</v>
      </c>
    </row>
    <row r="18" spans="2:17" ht="12.75" customHeight="1" x14ac:dyDescent="0.2">
      <c r="B18" s="61" t="s">
        <v>2237</v>
      </c>
      <c r="C18" s="58" t="s">
        <v>2583</v>
      </c>
      <c r="D18" s="58" t="s">
        <v>2583</v>
      </c>
      <c r="E18" s="58" t="s">
        <v>2583</v>
      </c>
      <c r="F18" s="58" t="s">
        <v>2583</v>
      </c>
      <c r="G18" s="58" t="s">
        <v>2583</v>
      </c>
      <c r="H18" s="58" t="s">
        <v>2583</v>
      </c>
      <c r="I18" s="58" t="s">
        <v>2583</v>
      </c>
      <c r="J18" s="58" t="s">
        <v>2583</v>
      </c>
      <c r="K18" s="58" t="s">
        <v>2583</v>
      </c>
      <c r="L18" s="58" t="s">
        <v>2583</v>
      </c>
      <c r="M18" s="58" t="s">
        <v>2583</v>
      </c>
      <c r="N18" s="58" t="s">
        <v>2583</v>
      </c>
      <c r="O18" s="58" t="s">
        <v>2583</v>
      </c>
      <c r="P18" s="58" t="s">
        <v>2583</v>
      </c>
      <c r="Q18" s="72" t="s">
        <v>2583</v>
      </c>
    </row>
    <row r="19" spans="2:17" ht="12.75" customHeight="1" x14ac:dyDescent="0.2">
      <c r="B19" s="61" t="s">
        <v>2238</v>
      </c>
      <c r="C19" s="58" t="s">
        <v>2583</v>
      </c>
      <c r="D19" s="58" t="s">
        <v>2583</v>
      </c>
      <c r="E19" s="58" t="s">
        <v>2583</v>
      </c>
      <c r="F19" s="58" t="s">
        <v>2583</v>
      </c>
      <c r="G19" s="58" t="s">
        <v>2583</v>
      </c>
      <c r="H19" s="58" t="s">
        <v>2583</v>
      </c>
      <c r="I19" s="58" t="s">
        <v>2583</v>
      </c>
      <c r="J19" s="58" t="s">
        <v>2583</v>
      </c>
      <c r="K19" s="58" t="s">
        <v>2583</v>
      </c>
      <c r="L19" s="58" t="s">
        <v>2583</v>
      </c>
      <c r="M19" s="58" t="s">
        <v>2583</v>
      </c>
      <c r="N19" s="58" t="s">
        <v>2583</v>
      </c>
      <c r="O19" s="58" t="s">
        <v>2583</v>
      </c>
      <c r="P19" s="58" t="s">
        <v>2583</v>
      </c>
      <c r="Q19" s="72" t="s">
        <v>2583</v>
      </c>
    </row>
    <row r="20" spans="2:17" ht="12.75" customHeight="1" x14ac:dyDescent="0.2">
      <c r="B20" s="61" t="s">
        <v>2239</v>
      </c>
      <c r="C20" s="58" t="s">
        <v>2583</v>
      </c>
      <c r="D20" s="58" t="s">
        <v>2583</v>
      </c>
      <c r="E20" s="58" t="s">
        <v>2583</v>
      </c>
      <c r="F20" s="58" t="s">
        <v>2583</v>
      </c>
      <c r="G20" s="58" t="s">
        <v>2583</v>
      </c>
      <c r="H20" s="58" t="s">
        <v>2583</v>
      </c>
      <c r="I20" s="58" t="s">
        <v>2583</v>
      </c>
      <c r="J20" s="58" t="s">
        <v>2583</v>
      </c>
      <c r="K20" s="58" t="s">
        <v>2583</v>
      </c>
      <c r="L20" s="58" t="s">
        <v>2583</v>
      </c>
      <c r="M20" s="58" t="s">
        <v>2583</v>
      </c>
      <c r="N20" s="58" t="s">
        <v>2583</v>
      </c>
      <c r="O20" s="58" t="s">
        <v>2583</v>
      </c>
      <c r="P20" s="58" t="s">
        <v>2583</v>
      </c>
      <c r="Q20" s="72" t="s">
        <v>2583</v>
      </c>
    </row>
    <row r="21" spans="2:17" ht="12.75" customHeight="1" x14ac:dyDescent="0.2">
      <c r="B21" s="61" t="s">
        <v>2240</v>
      </c>
      <c r="C21" s="58" t="s">
        <v>2583</v>
      </c>
      <c r="D21" s="58" t="s">
        <v>2583</v>
      </c>
      <c r="E21" s="58" t="s">
        <v>2583</v>
      </c>
      <c r="F21" s="58" t="s">
        <v>2583</v>
      </c>
      <c r="G21" s="58" t="s">
        <v>2583</v>
      </c>
      <c r="H21" s="58" t="s">
        <v>2583</v>
      </c>
      <c r="I21" s="58" t="s">
        <v>2583</v>
      </c>
      <c r="J21" s="58" t="s">
        <v>2583</v>
      </c>
      <c r="K21" s="58" t="s">
        <v>2583</v>
      </c>
      <c r="L21" s="58" t="s">
        <v>2583</v>
      </c>
      <c r="M21" s="58" t="s">
        <v>2583</v>
      </c>
      <c r="N21" s="58" t="s">
        <v>2583</v>
      </c>
      <c r="O21" s="58" t="s">
        <v>2583</v>
      </c>
      <c r="P21" s="58" t="s">
        <v>2583</v>
      </c>
      <c r="Q21" s="72" t="s">
        <v>2583</v>
      </c>
    </row>
    <row r="22" spans="2:17" ht="12.75" customHeight="1" x14ac:dyDescent="0.2">
      <c r="B22" s="61" t="s">
        <v>2241</v>
      </c>
      <c r="C22" s="58" t="s">
        <v>2583</v>
      </c>
      <c r="D22" s="58" t="s">
        <v>2583</v>
      </c>
      <c r="E22" s="58" t="s">
        <v>2583</v>
      </c>
      <c r="F22" s="58" t="s">
        <v>2583</v>
      </c>
      <c r="G22" s="58" t="s">
        <v>2583</v>
      </c>
      <c r="H22" s="30">
        <v>1.71</v>
      </c>
      <c r="I22" s="58" t="s">
        <v>2583</v>
      </c>
      <c r="J22" s="58" t="s">
        <v>2583</v>
      </c>
      <c r="K22" s="58" t="s">
        <v>2583</v>
      </c>
      <c r="L22" s="58" t="s">
        <v>2583</v>
      </c>
      <c r="M22" s="58" t="s">
        <v>2583</v>
      </c>
      <c r="N22" s="23">
        <v>1589.86643</v>
      </c>
      <c r="O22" s="58" t="s">
        <v>2583</v>
      </c>
      <c r="P22" s="20">
        <v>1</v>
      </c>
      <c r="Q22" s="65">
        <v>3.3202623100000002E-4</v>
      </c>
    </row>
    <row r="23" spans="2:17" ht="12.75" customHeight="1" x14ac:dyDescent="0.2">
      <c r="B23" s="61" t="s">
        <v>2242</v>
      </c>
      <c r="C23" s="58" t="s">
        <v>2583</v>
      </c>
      <c r="D23" s="58" t="s">
        <v>2583</v>
      </c>
      <c r="E23" s="58" t="s">
        <v>2583</v>
      </c>
      <c r="F23" s="58" t="s">
        <v>2583</v>
      </c>
      <c r="G23" s="58" t="s">
        <v>2583</v>
      </c>
      <c r="H23" s="30">
        <v>1.71</v>
      </c>
      <c r="I23" s="58" t="s">
        <v>2583</v>
      </c>
      <c r="J23" s="58" t="s">
        <v>2583</v>
      </c>
      <c r="K23" s="58" t="s">
        <v>2583</v>
      </c>
      <c r="L23" s="58" t="s">
        <v>2583</v>
      </c>
      <c r="M23" s="58" t="s">
        <v>2583</v>
      </c>
      <c r="N23" s="23">
        <v>1589.86643</v>
      </c>
      <c r="O23" s="58" t="s">
        <v>2583</v>
      </c>
      <c r="P23" s="20">
        <v>1</v>
      </c>
      <c r="Q23" s="65">
        <v>3.3202623100000002E-4</v>
      </c>
    </row>
    <row r="24" spans="2:17" ht="12.75" customHeight="1" x14ac:dyDescent="0.2">
      <c r="B24" s="61" t="s">
        <v>2243</v>
      </c>
      <c r="C24" s="58" t="s">
        <v>2583</v>
      </c>
      <c r="D24" s="58" t="s">
        <v>2583</v>
      </c>
      <c r="E24" s="58" t="s">
        <v>2583</v>
      </c>
      <c r="F24" s="58" t="s">
        <v>2583</v>
      </c>
      <c r="G24" s="58" t="s">
        <v>2583</v>
      </c>
      <c r="H24" s="30">
        <v>0</v>
      </c>
      <c r="I24" s="58" t="s">
        <v>2583</v>
      </c>
      <c r="J24" s="58" t="s">
        <v>2583</v>
      </c>
      <c r="K24" s="58" t="s">
        <v>2583</v>
      </c>
      <c r="L24" s="58" t="s">
        <v>2583</v>
      </c>
      <c r="M24" s="58" t="s">
        <v>2583</v>
      </c>
      <c r="N24" s="23">
        <v>1589.86643</v>
      </c>
      <c r="O24" s="58" t="s">
        <v>2583</v>
      </c>
      <c r="P24" s="20">
        <v>1</v>
      </c>
      <c r="Q24" s="65">
        <v>3.3202623100000002E-4</v>
      </c>
    </row>
    <row r="25" spans="2:17" ht="12.75" customHeight="1" x14ac:dyDescent="0.2">
      <c r="B25" s="62" t="s">
        <v>2244</v>
      </c>
      <c r="C25" s="14" t="s">
        <v>2245</v>
      </c>
      <c r="D25" s="27">
        <v>70136</v>
      </c>
      <c r="E25" s="14" t="s">
        <v>234</v>
      </c>
      <c r="F25" s="14" t="s">
        <v>235</v>
      </c>
      <c r="G25" s="28">
        <v>44973</v>
      </c>
      <c r="H25" s="25">
        <v>1.71</v>
      </c>
      <c r="I25" s="14" t="s">
        <v>50</v>
      </c>
      <c r="J25" s="13">
        <v>0</v>
      </c>
      <c r="K25" s="13">
        <v>3.2500000000000001E-2</v>
      </c>
      <c r="L25" s="24">
        <v>430000</v>
      </c>
      <c r="M25" s="24">
        <v>101.94</v>
      </c>
      <c r="N25" s="24">
        <v>1589.86643</v>
      </c>
      <c r="O25" s="13">
        <v>3.5833333332999998E-2</v>
      </c>
      <c r="P25" s="13">
        <v>1</v>
      </c>
      <c r="Q25" s="66">
        <v>3.3202623100000002E-4</v>
      </c>
    </row>
    <row r="26" spans="2:17" ht="12.75" customHeight="1" x14ac:dyDescent="0.2">
      <c r="B26" s="61" t="s">
        <v>2246</v>
      </c>
      <c r="C26" s="58" t="s">
        <v>2583</v>
      </c>
      <c r="D26" s="58" t="s">
        <v>2583</v>
      </c>
      <c r="E26" s="58" t="s">
        <v>2583</v>
      </c>
      <c r="F26" s="58" t="s">
        <v>2583</v>
      </c>
      <c r="G26" s="58" t="s">
        <v>2583</v>
      </c>
      <c r="H26" s="58" t="s">
        <v>2583</v>
      </c>
      <c r="I26" s="58" t="s">
        <v>2583</v>
      </c>
      <c r="J26" s="58" t="s">
        <v>2583</v>
      </c>
      <c r="K26" s="58" t="s">
        <v>2583</v>
      </c>
      <c r="L26" s="58" t="s">
        <v>2583</v>
      </c>
      <c r="M26" s="58" t="s">
        <v>2583</v>
      </c>
      <c r="N26" s="58" t="s">
        <v>2583</v>
      </c>
      <c r="O26" s="58" t="s">
        <v>2583</v>
      </c>
      <c r="P26" s="58" t="s">
        <v>2583</v>
      </c>
      <c r="Q26" s="72" t="s">
        <v>2583</v>
      </c>
    </row>
    <row r="27" spans="2:17" ht="12.75" customHeight="1" x14ac:dyDescent="0.2">
      <c r="B27" s="61" t="s">
        <v>2247</v>
      </c>
      <c r="C27" s="58" t="s">
        <v>2583</v>
      </c>
      <c r="D27" s="58" t="s">
        <v>2583</v>
      </c>
      <c r="E27" s="58" t="s">
        <v>2583</v>
      </c>
      <c r="F27" s="58" t="s">
        <v>2583</v>
      </c>
      <c r="G27" s="58" t="s">
        <v>2583</v>
      </c>
      <c r="H27" s="30">
        <v>0</v>
      </c>
      <c r="I27" s="58" t="s">
        <v>2583</v>
      </c>
      <c r="J27" s="58" t="s">
        <v>2583</v>
      </c>
      <c r="K27" s="58" t="s">
        <v>2583</v>
      </c>
      <c r="L27" s="58" t="s">
        <v>2583</v>
      </c>
      <c r="M27" s="58" t="s">
        <v>2583</v>
      </c>
      <c r="N27" s="58" t="s">
        <v>2583</v>
      </c>
      <c r="O27" s="58" t="s">
        <v>2583</v>
      </c>
      <c r="P27" s="20">
        <v>1</v>
      </c>
      <c r="Q27" s="65">
        <v>3.3202623100000002E-4</v>
      </c>
    </row>
    <row r="28" spans="2:17" ht="12.75" customHeight="1" x14ac:dyDescent="0.2">
      <c r="B28" s="61" t="s">
        <v>2248</v>
      </c>
      <c r="C28" s="58" t="s">
        <v>2583</v>
      </c>
      <c r="D28" s="58" t="s">
        <v>2583</v>
      </c>
      <c r="E28" s="58" t="s">
        <v>2583</v>
      </c>
      <c r="F28" s="58" t="s">
        <v>2583</v>
      </c>
      <c r="G28" s="58" t="s">
        <v>2583</v>
      </c>
      <c r="H28" s="58" t="s">
        <v>2583</v>
      </c>
      <c r="I28" s="58" t="s">
        <v>2583</v>
      </c>
      <c r="J28" s="58" t="s">
        <v>2583</v>
      </c>
      <c r="K28" s="58" t="s">
        <v>2583</v>
      </c>
      <c r="L28" s="58" t="s">
        <v>2583</v>
      </c>
      <c r="M28" s="58" t="s">
        <v>2583</v>
      </c>
      <c r="N28" s="58" t="s">
        <v>2583</v>
      </c>
      <c r="O28" s="58" t="s">
        <v>2583</v>
      </c>
      <c r="P28" s="58" t="s">
        <v>2583</v>
      </c>
      <c r="Q28" s="72" t="s">
        <v>2583</v>
      </c>
    </row>
    <row r="29" spans="2:17" ht="12.75" customHeight="1" x14ac:dyDescent="0.2">
      <c r="B29" s="61" t="s">
        <v>2249</v>
      </c>
      <c r="C29" s="58" t="s">
        <v>2583</v>
      </c>
      <c r="D29" s="58" t="s">
        <v>2583</v>
      </c>
      <c r="E29" s="58" t="s">
        <v>2583</v>
      </c>
      <c r="F29" s="58" t="s">
        <v>2583</v>
      </c>
      <c r="G29" s="58" t="s">
        <v>2583</v>
      </c>
      <c r="H29" s="58" t="s">
        <v>2583</v>
      </c>
      <c r="I29" s="58" t="s">
        <v>2583</v>
      </c>
      <c r="J29" s="58" t="s">
        <v>2583</v>
      </c>
      <c r="K29" s="58" t="s">
        <v>2583</v>
      </c>
      <c r="L29" s="58" t="s">
        <v>2583</v>
      </c>
      <c r="M29" s="58" t="s">
        <v>2583</v>
      </c>
      <c r="N29" s="58" t="s">
        <v>2583</v>
      </c>
      <c r="O29" s="58" t="s">
        <v>2583</v>
      </c>
      <c r="P29" s="58" t="s">
        <v>2583</v>
      </c>
      <c r="Q29" s="72" t="s">
        <v>2583</v>
      </c>
    </row>
    <row r="30" spans="2:17" ht="12.75" customHeight="1" x14ac:dyDescent="0.2">
      <c r="B30" s="61" t="s">
        <v>2250</v>
      </c>
      <c r="C30" s="58" t="s">
        <v>2583</v>
      </c>
      <c r="D30" s="58" t="s">
        <v>2583</v>
      </c>
      <c r="E30" s="58" t="s">
        <v>2583</v>
      </c>
      <c r="F30" s="58" t="s">
        <v>2583</v>
      </c>
      <c r="G30" s="58" t="s">
        <v>2583</v>
      </c>
      <c r="H30" s="58" t="s">
        <v>2583</v>
      </c>
      <c r="I30" s="58" t="s">
        <v>2583</v>
      </c>
      <c r="J30" s="58" t="s">
        <v>2583</v>
      </c>
      <c r="K30" s="58" t="s">
        <v>2583</v>
      </c>
      <c r="L30" s="58" t="s">
        <v>2583</v>
      </c>
      <c r="M30" s="58" t="s">
        <v>2583</v>
      </c>
      <c r="N30" s="58" t="s">
        <v>2583</v>
      </c>
      <c r="O30" s="58" t="s">
        <v>2583</v>
      </c>
      <c r="P30" s="58" t="s">
        <v>2583</v>
      </c>
      <c r="Q30" s="72" t="s">
        <v>2583</v>
      </c>
    </row>
    <row r="31" spans="2:17" ht="12.75" customHeight="1" thickBot="1" x14ac:dyDescent="0.25">
      <c r="B31" s="61" t="s">
        <v>2251</v>
      </c>
      <c r="C31" s="58" t="s">
        <v>2583</v>
      </c>
      <c r="D31" s="58" t="s">
        <v>2583</v>
      </c>
      <c r="E31" s="58" t="s">
        <v>2583</v>
      </c>
      <c r="F31" s="58" t="s">
        <v>2583</v>
      </c>
      <c r="G31" s="58" t="s">
        <v>2583</v>
      </c>
      <c r="H31" s="58" t="s">
        <v>2583</v>
      </c>
      <c r="I31" s="58" t="s">
        <v>2583</v>
      </c>
      <c r="J31" s="58" t="s">
        <v>2583</v>
      </c>
      <c r="K31" s="58" t="s">
        <v>2583</v>
      </c>
      <c r="L31" s="58" t="s">
        <v>2583</v>
      </c>
      <c r="M31" s="58" t="s">
        <v>2583</v>
      </c>
      <c r="N31" s="58" t="s">
        <v>2583</v>
      </c>
      <c r="O31" s="58" t="s">
        <v>2583</v>
      </c>
      <c r="P31" s="58" t="s">
        <v>2583</v>
      </c>
      <c r="Q31" s="72" t="s">
        <v>2583</v>
      </c>
    </row>
    <row r="32" spans="2:17" ht="12.75" customHeight="1" x14ac:dyDescent="0.2">
      <c r="B32" s="68" t="s">
        <v>2252</v>
      </c>
      <c r="C32" s="73" t="s">
        <v>2583</v>
      </c>
      <c r="D32" s="73" t="s">
        <v>2583</v>
      </c>
      <c r="E32" s="73" t="s">
        <v>2583</v>
      </c>
      <c r="F32" s="73" t="s">
        <v>2583</v>
      </c>
      <c r="G32" s="73" t="s">
        <v>2583</v>
      </c>
      <c r="H32" s="73" t="s">
        <v>2583</v>
      </c>
      <c r="I32" s="73" t="s">
        <v>2583</v>
      </c>
      <c r="J32" s="73" t="s">
        <v>2583</v>
      </c>
      <c r="K32" s="73" t="s">
        <v>2583</v>
      </c>
      <c r="L32" s="73" t="s">
        <v>2583</v>
      </c>
      <c r="M32" s="73" t="s">
        <v>2583</v>
      </c>
      <c r="N32" s="73" t="s">
        <v>2583</v>
      </c>
      <c r="O32" s="73" t="s">
        <v>2583</v>
      </c>
      <c r="P32" s="73" t="s">
        <v>2583</v>
      </c>
      <c r="Q32" s="74" t="s">
        <v>2583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K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32.140625" bestFit="1" customWidth="1"/>
    <col min="4" max="4" width="10.85546875" customWidth="1"/>
    <col min="5" max="5" width="27" bestFit="1" customWidth="1"/>
    <col min="6" max="6" width="10.85546875" customWidth="1"/>
    <col min="7" max="7" width="12.85546875" bestFit="1" customWidth="1"/>
    <col min="8" max="9" width="10.85546875" customWidth="1"/>
    <col min="10" max="10" width="25" bestFit="1" customWidth="1"/>
    <col min="11" max="11" width="13.28515625" bestFit="1" customWidth="1"/>
    <col min="12" max="12" width="18.140625" bestFit="1" customWidth="1"/>
    <col min="13" max="13" width="13.28515625" bestFit="1" customWidth="1"/>
    <col min="14" max="14" width="12.7109375" bestFit="1" customWidth="1"/>
    <col min="15" max="16" width="12" customWidth="1"/>
    <col min="17" max="17" width="25.28515625" bestFit="1" customWidth="1"/>
    <col min="18" max="18" width="22.855468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12532</v>
      </c>
    </row>
    <row r="5" spans="2:18" ht="12.75" customHeight="1" x14ac:dyDescent="0.2"/>
    <row r="6" spans="2:18" ht="12.75" customHeight="1" thickBot="1" x14ac:dyDescent="0.25">
      <c r="B6" s="67" t="s">
        <v>2253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  <c r="N6" s="69" t="s">
        <v>2594</v>
      </c>
      <c r="O6" s="69" t="s">
        <v>2595</v>
      </c>
      <c r="P6" s="69" t="s">
        <v>2596</v>
      </c>
      <c r="Q6" s="69" t="s">
        <v>2597</v>
      </c>
      <c r="R6" s="69" t="s">
        <v>2598</v>
      </c>
    </row>
    <row r="7" spans="2:18" ht="12.75" customHeight="1" thickBot="1" x14ac:dyDescent="0.25">
      <c r="B7" s="95" t="s">
        <v>2254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  <c r="N7" s="81" t="s">
        <v>2583</v>
      </c>
      <c r="O7" s="81" t="s">
        <v>2583</v>
      </c>
      <c r="P7" s="81" t="s">
        <v>2583</v>
      </c>
      <c r="Q7" s="81" t="s">
        <v>2583</v>
      </c>
      <c r="R7" s="81" t="s">
        <v>2583</v>
      </c>
    </row>
    <row r="8" spans="2:18" ht="12.75" customHeight="1" thickBot="1" x14ac:dyDescent="0.25">
      <c r="B8" s="60" t="s">
        <v>71</v>
      </c>
      <c r="C8" s="4" t="s">
        <v>2255</v>
      </c>
      <c r="D8" s="4" t="s">
        <v>72</v>
      </c>
      <c r="E8" s="4" t="s">
        <v>73</v>
      </c>
      <c r="F8" s="4" t="s">
        <v>74</v>
      </c>
      <c r="G8" s="4" t="s">
        <v>137</v>
      </c>
      <c r="H8" s="4" t="s">
        <v>75</v>
      </c>
      <c r="I8" s="4" t="s">
        <v>138</v>
      </c>
      <c r="J8" s="4" t="s">
        <v>2256</v>
      </c>
      <c r="K8" s="4" t="s">
        <v>76</v>
      </c>
      <c r="L8" s="4" t="s">
        <v>2257</v>
      </c>
      <c r="M8" s="4" t="s">
        <v>242</v>
      </c>
      <c r="N8" s="4" t="s">
        <v>139</v>
      </c>
      <c r="O8" s="4" t="s">
        <v>140</v>
      </c>
      <c r="P8" s="4" t="s">
        <v>9</v>
      </c>
      <c r="Q8" s="4" t="s">
        <v>80</v>
      </c>
      <c r="R8" s="63" t="s">
        <v>223</v>
      </c>
    </row>
    <row r="9" spans="2:18" ht="12.75" customHeight="1" thickBot="1" x14ac:dyDescent="0.25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6" t="s">
        <v>144</v>
      </c>
      <c r="H9" s="57" t="s">
        <v>2583</v>
      </c>
      <c r="I9" s="6" t="s">
        <v>145</v>
      </c>
      <c r="J9" s="57" t="s">
        <v>2583</v>
      </c>
      <c r="K9" s="57" t="s">
        <v>2583</v>
      </c>
      <c r="L9" s="6" t="s">
        <v>12</v>
      </c>
      <c r="M9" s="6" t="s">
        <v>12</v>
      </c>
      <c r="N9" s="6" t="s">
        <v>146</v>
      </c>
      <c r="O9" s="6" t="s">
        <v>147</v>
      </c>
      <c r="P9" s="6" t="s">
        <v>11</v>
      </c>
      <c r="Q9" s="6" t="s">
        <v>12</v>
      </c>
      <c r="R9" s="64" t="s">
        <v>12</v>
      </c>
    </row>
    <row r="10" spans="2:18" ht="12.75" customHeight="1" thickBot="1" x14ac:dyDescent="0.25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4" t="s">
        <v>153</v>
      </c>
    </row>
    <row r="11" spans="2:18" ht="12.75" customHeight="1" thickBot="1" x14ac:dyDescent="0.25">
      <c r="B11" s="61" t="s">
        <v>2258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23">
        <v>2.5717269615279998</v>
      </c>
      <c r="J11" s="58" t="s">
        <v>2583</v>
      </c>
      <c r="K11" s="58" t="s">
        <v>2583</v>
      </c>
      <c r="L11" s="58" t="s">
        <v>2583</v>
      </c>
      <c r="M11" s="58" t="s">
        <v>2583</v>
      </c>
      <c r="N11" s="58" t="s">
        <v>2583</v>
      </c>
      <c r="O11" s="58" t="s">
        <v>2583</v>
      </c>
      <c r="P11" s="23">
        <v>239670.10302000001</v>
      </c>
      <c r="Q11" s="20">
        <v>1</v>
      </c>
      <c r="R11" s="65">
        <v>5.0052482088999997E-2</v>
      </c>
    </row>
    <row r="12" spans="2:18" ht="12.75" customHeight="1" thickBot="1" x14ac:dyDescent="0.25">
      <c r="B12" s="61" t="s">
        <v>2259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23">
        <v>2.843205128908</v>
      </c>
      <c r="J12" s="58" t="s">
        <v>2583</v>
      </c>
      <c r="K12" s="58" t="s">
        <v>2583</v>
      </c>
      <c r="L12" s="58" t="s">
        <v>2583</v>
      </c>
      <c r="M12" s="58" t="s">
        <v>2583</v>
      </c>
      <c r="N12" s="58" t="s">
        <v>2583</v>
      </c>
      <c r="O12" s="58" t="s">
        <v>2583</v>
      </c>
      <c r="P12" s="23">
        <v>153290.74098</v>
      </c>
      <c r="Q12" s="20">
        <v>0.63959058325700002</v>
      </c>
      <c r="R12" s="65">
        <v>3.2013096211999999E-2</v>
      </c>
    </row>
    <row r="13" spans="2:18" ht="12.75" customHeight="1" thickBot="1" x14ac:dyDescent="0.25">
      <c r="B13" s="61" t="s">
        <v>2260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29" t="s">
        <v>23</v>
      </c>
      <c r="J13" s="58" t="s">
        <v>2583</v>
      </c>
      <c r="K13" s="58" t="s">
        <v>2583</v>
      </c>
      <c r="L13" s="58" t="s">
        <v>2583</v>
      </c>
      <c r="M13" s="58" t="s">
        <v>2583</v>
      </c>
      <c r="N13" s="58" t="s">
        <v>2583</v>
      </c>
      <c r="O13" s="58" t="s">
        <v>2583</v>
      </c>
      <c r="P13" s="23">
        <v>32401.747210000001</v>
      </c>
      <c r="Q13" s="20">
        <v>0.13519311253899999</v>
      </c>
      <c r="R13" s="65">
        <v>6.7667508429999999E-3</v>
      </c>
    </row>
    <row r="14" spans="2:18" ht="12.75" customHeight="1" thickBot="1" x14ac:dyDescent="0.25">
      <c r="B14" s="83" t="s">
        <v>2466</v>
      </c>
      <c r="C14" s="14" t="s">
        <v>2261</v>
      </c>
      <c r="D14" s="22">
        <v>53089645</v>
      </c>
      <c r="E14" s="97" t="s">
        <v>2583</v>
      </c>
      <c r="F14" s="14" t="s">
        <v>2262</v>
      </c>
      <c r="G14" s="28">
        <v>44404</v>
      </c>
      <c r="H14" s="14" t="s">
        <v>2263</v>
      </c>
      <c r="I14" s="14">
        <v>2.57</v>
      </c>
      <c r="J14" s="14" t="s">
        <v>1025</v>
      </c>
      <c r="K14" s="14" t="s">
        <v>49</v>
      </c>
      <c r="L14" s="13">
        <v>5.8000000000000003E-2</v>
      </c>
      <c r="M14" s="42">
        <v>5.6099999999999997E-2</v>
      </c>
      <c r="N14" s="24">
        <v>31989056.390000001</v>
      </c>
      <c r="O14" s="24">
        <v>101.2901</v>
      </c>
      <c r="P14" s="24">
        <v>32401.747230000001</v>
      </c>
      <c r="Q14" s="13">
        <v>0.13519311262299999</v>
      </c>
      <c r="R14" s="66">
        <v>6.7667508480000003E-3</v>
      </c>
    </row>
    <row r="15" spans="2:18" ht="12.75" customHeight="1" thickBot="1" x14ac:dyDescent="0.25">
      <c r="B15" s="61" t="s">
        <v>2264</v>
      </c>
      <c r="C15" s="58" t="s">
        <v>2583</v>
      </c>
      <c r="D15" s="58" t="s">
        <v>2583</v>
      </c>
      <c r="E15" s="58" t="s">
        <v>2583</v>
      </c>
      <c r="F15" s="58" t="s">
        <v>2583</v>
      </c>
      <c r="G15" s="58" t="s">
        <v>2583</v>
      </c>
      <c r="H15" s="58" t="s">
        <v>2583</v>
      </c>
      <c r="I15" s="23">
        <v>3.88376639702</v>
      </c>
      <c r="J15" s="58" t="s">
        <v>2583</v>
      </c>
      <c r="K15" s="58" t="s">
        <v>2583</v>
      </c>
      <c r="L15" s="58" t="s">
        <v>2583</v>
      </c>
      <c r="M15" s="58" t="s">
        <v>2583</v>
      </c>
      <c r="N15" s="58" t="s">
        <v>2583</v>
      </c>
      <c r="O15" s="58" t="s">
        <v>2583</v>
      </c>
      <c r="P15" s="23">
        <v>50417.802680000001</v>
      </c>
      <c r="Q15" s="20">
        <v>0.21036333712300001</v>
      </c>
      <c r="R15" s="65">
        <v>1.0529207162999999E-2</v>
      </c>
    </row>
    <row r="16" spans="2:18" ht="12.75" customHeight="1" thickBot="1" x14ac:dyDescent="0.25">
      <c r="B16" s="62" t="s">
        <v>2529</v>
      </c>
      <c r="C16" s="14" t="s">
        <v>2261</v>
      </c>
      <c r="D16" s="22">
        <v>11020113</v>
      </c>
      <c r="E16" s="97" t="s">
        <v>2583</v>
      </c>
      <c r="F16" s="14" t="s">
        <v>234</v>
      </c>
      <c r="G16" s="28">
        <v>44977</v>
      </c>
      <c r="H16" s="14" t="s">
        <v>235</v>
      </c>
      <c r="I16" s="25">
        <v>1.45</v>
      </c>
      <c r="J16" s="14" t="s">
        <v>2120</v>
      </c>
      <c r="K16" s="14" t="s">
        <v>49</v>
      </c>
      <c r="L16" s="13">
        <v>6.5199999999999994E-2</v>
      </c>
      <c r="M16" s="13">
        <v>6.4500000000000002E-2</v>
      </c>
      <c r="N16" s="24">
        <v>5312832.8600000003</v>
      </c>
      <c r="O16" s="24">
        <v>100.74</v>
      </c>
      <c r="P16" s="24">
        <v>5352.1478200000001</v>
      </c>
      <c r="Q16" s="13">
        <v>2.2331311884000001E-2</v>
      </c>
      <c r="R16" s="66">
        <v>1.117737588E-3</v>
      </c>
    </row>
    <row r="17" spans="2:18" ht="12.75" customHeight="1" thickBot="1" x14ac:dyDescent="0.25">
      <c r="B17" s="62" t="s">
        <v>2548</v>
      </c>
      <c r="C17" s="14" t="s">
        <v>2261</v>
      </c>
      <c r="D17" s="22">
        <v>11020402</v>
      </c>
      <c r="E17" s="97" t="s">
        <v>2583</v>
      </c>
      <c r="F17" s="14" t="s">
        <v>234</v>
      </c>
      <c r="G17" s="28">
        <v>45102</v>
      </c>
      <c r="H17" s="14" t="s">
        <v>235</v>
      </c>
      <c r="I17" s="25">
        <v>1.45</v>
      </c>
      <c r="J17" s="14" t="s">
        <v>2120</v>
      </c>
      <c r="K17" s="14" t="s">
        <v>49</v>
      </c>
      <c r="L17" s="13">
        <v>6.5199999999999994E-2</v>
      </c>
      <c r="M17" s="13">
        <v>6.2399999999999997E-2</v>
      </c>
      <c r="N17" s="24">
        <v>1347823.85</v>
      </c>
      <c r="O17" s="24">
        <v>101.03</v>
      </c>
      <c r="P17" s="24">
        <v>1361.7064399999999</v>
      </c>
      <c r="Q17" s="13">
        <v>5.6815865760000001E-3</v>
      </c>
      <c r="R17" s="66">
        <v>2.8437751000000001E-4</v>
      </c>
    </row>
    <row r="18" spans="2:18" ht="12.75" customHeight="1" thickBot="1" x14ac:dyDescent="0.25">
      <c r="B18" s="62" t="s">
        <v>2570</v>
      </c>
      <c r="C18" s="14" t="s">
        <v>2261</v>
      </c>
      <c r="D18" s="22">
        <v>11020429</v>
      </c>
      <c r="E18" s="97" t="s">
        <v>2583</v>
      </c>
      <c r="F18" s="14" t="s">
        <v>234</v>
      </c>
      <c r="G18" s="28">
        <v>45257</v>
      </c>
      <c r="H18" s="14" t="s">
        <v>235</v>
      </c>
      <c r="I18" s="25">
        <v>1.42</v>
      </c>
      <c r="J18" s="14" t="s">
        <v>2120</v>
      </c>
      <c r="K18" s="14" t="s">
        <v>49</v>
      </c>
      <c r="L18" s="13">
        <v>6.5199999999999994E-2</v>
      </c>
      <c r="M18" s="13">
        <v>9.0800000000000006E-2</v>
      </c>
      <c r="N18" s="24">
        <v>1139752.82</v>
      </c>
      <c r="O18" s="24">
        <v>100</v>
      </c>
      <c r="P18" s="24">
        <v>1139.7528199999999</v>
      </c>
      <c r="Q18" s="13">
        <v>4.7555068630000001E-3</v>
      </c>
      <c r="R18" s="66">
        <v>2.3802492200000001E-4</v>
      </c>
    </row>
    <row r="19" spans="2:18" ht="12.75" customHeight="1" thickBot="1" x14ac:dyDescent="0.25">
      <c r="B19" s="62" t="s">
        <v>2519</v>
      </c>
      <c r="C19" s="14" t="s">
        <v>2261</v>
      </c>
      <c r="D19" s="22">
        <v>11019931</v>
      </c>
      <c r="E19" s="97" t="s">
        <v>2583</v>
      </c>
      <c r="F19" s="14" t="s">
        <v>234</v>
      </c>
      <c r="G19" s="28">
        <v>44896</v>
      </c>
      <c r="H19" s="14" t="s">
        <v>235</v>
      </c>
      <c r="I19" s="25">
        <v>3.92</v>
      </c>
      <c r="J19" s="14" t="s">
        <v>2120</v>
      </c>
      <c r="K19" s="14" t="s">
        <v>49</v>
      </c>
      <c r="L19" s="13">
        <v>3.7999999999999999E-2</v>
      </c>
      <c r="M19" s="13">
        <v>0.1055</v>
      </c>
      <c r="N19" s="24">
        <v>1712328.77</v>
      </c>
      <c r="O19" s="24">
        <v>96.89</v>
      </c>
      <c r="P19" s="24">
        <v>1659.0753500000001</v>
      </c>
      <c r="Q19" s="13">
        <v>6.9223291890000002E-3</v>
      </c>
      <c r="R19" s="66">
        <v>3.4647975700000003E-4</v>
      </c>
    </row>
    <row r="20" spans="2:18" ht="12.75" customHeight="1" thickBot="1" x14ac:dyDescent="0.25">
      <c r="B20" s="62" t="s">
        <v>2467</v>
      </c>
      <c r="C20" s="14" t="s">
        <v>2261</v>
      </c>
      <c r="D20" s="22">
        <v>11019227</v>
      </c>
      <c r="E20" s="97" t="s">
        <v>2583</v>
      </c>
      <c r="F20" s="14" t="s">
        <v>234</v>
      </c>
      <c r="G20" s="28">
        <v>44434</v>
      </c>
      <c r="H20" s="14" t="s">
        <v>235</v>
      </c>
      <c r="I20" s="25">
        <v>5.42</v>
      </c>
      <c r="J20" s="14" t="s">
        <v>2120</v>
      </c>
      <c r="K20" s="14" t="s">
        <v>49</v>
      </c>
      <c r="L20" s="13">
        <v>3.7999999999999999E-2</v>
      </c>
      <c r="M20" s="13">
        <v>7.7600000000000002E-2</v>
      </c>
      <c r="N20" s="24">
        <v>17901780.82</v>
      </c>
      <c r="O20" s="24">
        <v>89.09</v>
      </c>
      <c r="P20" s="24">
        <v>15948.696529999999</v>
      </c>
      <c r="Q20" s="13">
        <v>6.6544372155000003E-2</v>
      </c>
      <c r="R20" s="66">
        <v>3.3307109950000001E-3</v>
      </c>
    </row>
    <row r="21" spans="2:18" ht="12.75" customHeight="1" thickBot="1" x14ac:dyDescent="0.25">
      <c r="B21" s="62" t="s">
        <v>2468</v>
      </c>
      <c r="C21" s="14" t="s">
        <v>2261</v>
      </c>
      <c r="D21" s="22">
        <v>11019271</v>
      </c>
      <c r="E21" s="97" t="s">
        <v>2583</v>
      </c>
      <c r="F21" s="14" t="s">
        <v>234</v>
      </c>
      <c r="G21" s="28">
        <v>44483</v>
      </c>
      <c r="H21" s="14" t="s">
        <v>235</v>
      </c>
      <c r="I21" s="25">
        <v>5.42</v>
      </c>
      <c r="J21" s="14" t="s">
        <v>2120</v>
      </c>
      <c r="K21" s="14" t="s">
        <v>49</v>
      </c>
      <c r="L21" s="13">
        <v>3.7999999999999999E-2</v>
      </c>
      <c r="M21" s="13">
        <v>7.6799999999999993E-2</v>
      </c>
      <c r="N21" s="24">
        <v>641176.03</v>
      </c>
      <c r="O21" s="24">
        <v>89.43</v>
      </c>
      <c r="P21" s="24">
        <v>573.40372000000002</v>
      </c>
      <c r="Q21" s="13">
        <v>2.3924707870000002E-3</v>
      </c>
      <c r="R21" s="66">
        <v>1.19749101E-4</v>
      </c>
    </row>
    <row r="22" spans="2:18" ht="12.75" customHeight="1" thickBot="1" x14ac:dyDescent="0.25">
      <c r="B22" s="62" t="s">
        <v>2469</v>
      </c>
      <c r="C22" s="14" t="s">
        <v>2261</v>
      </c>
      <c r="D22" s="22">
        <v>11019269</v>
      </c>
      <c r="E22" s="97" t="s">
        <v>2583</v>
      </c>
      <c r="F22" s="14" t="s">
        <v>234</v>
      </c>
      <c r="G22" s="28">
        <v>44482</v>
      </c>
      <c r="H22" s="14" t="s">
        <v>235</v>
      </c>
      <c r="I22" s="25">
        <v>5.42</v>
      </c>
      <c r="J22" s="14" t="s">
        <v>2120</v>
      </c>
      <c r="K22" s="14" t="s">
        <v>49</v>
      </c>
      <c r="L22" s="13">
        <v>3.7999999999999999E-2</v>
      </c>
      <c r="M22" s="13">
        <v>8.9899999999999994E-2</v>
      </c>
      <c r="N22" s="24">
        <v>2466061.64</v>
      </c>
      <c r="O22" s="24">
        <v>83.39</v>
      </c>
      <c r="P22" s="24">
        <v>2056.4488000000001</v>
      </c>
      <c r="Q22" s="13">
        <v>8.5803309379999994E-3</v>
      </c>
      <c r="R22" s="66">
        <v>4.2946686000000002E-4</v>
      </c>
    </row>
    <row r="23" spans="2:18" ht="12.75" customHeight="1" thickBot="1" x14ac:dyDescent="0.25">
      <c r="B23" s="62" t="s">
        <v>2474</v>
      </c>
      <c r="C23" s="14" t="s">
        <v>2261</v>
      </c>
      <c r="D23" s="22">
        <v>11019576</v>
      </c>
      <c r="E23" s="97" t="s">
        <v>2583</v>
      </c>
      <c r="F23" s="14" t="s">
        <v>234</v>
      </c>
      <c r="G23" s="28">
        <v>44616</v>
      </c>
      <c r="H23" s="14" t="s">
        <v>235</v>
      </c>
      <c r="I23" s="25">
        <v>5.42</v>
      </c>
      <c r="J23" s="14" t="s">
        <v>2120</v>
      </c>
      <c r="K23" s="14" t="s">
        <v>49</v>
      </c>
      <c r="L23" s="13">
        <v>3.7999999999999999E-2</v>
      </c>
      <c r="M23" s="13">
        <v>6.4899999999999999E-2</v>
      </c>
      <c r="N23" s="24">
        <v>14979041</v>
      </c>
      <c r="O23" s="24">
        <v>93.28</v>
      </c>
      <c r="P23" s="24">
        <v>13972.44944</v>
      </c>
      <c r="Q23" s="13">
        <v>5.8298674985999999E-2</v>
      </c>
      <c r="R23" s="66">
        <v>2.917993385E-3</v>
      </c>
    </row>
    <row r="24" spans="2:18" ht="12.75" customHeight="1" thickBot="1" x14ac:dyDescent="0.25">
      <c r="B24" s="62" t="s">
        <v>2478</v>
      </c>
      <c r="C24" s="14" t="s">
        <v>2261</v>
      </c>
      <c r="D24" s="22">
        <v>11019588</v>
      </c>
      <c r="E24" s="97" t="s">
        <v>2583</v>
      </c>
      <c r="F24" s="14" t="s">
        <v>234</v>
      </c>
      <c r="G24" s="28">
        <v>44651</v>
      </c>
      <c r="H24" s="14" t="s">
        <v>235</v>
      </c>
      <c r="I24" s="14">
        <v>6.95</v>
      </c>
      <c r="J24" s="14" t="s">
        <v>2120</v>
      </c>
      <c r="K24" s="14" t="s">
        <v>49</v>
      </c>
      <c r="L24" s="13">
        <v>0</v>
      </c>
      <c r="M24" s="42">
        <v>0.1062</v>
      </c>
      <c r="N24" s="24">
        <v>8151374.04</v>
      </c>
      <c r="O24" s="24">
        <v>99.03</v>
      </c>
      <c r="P24" s="24">
        <v>8072.3057099999996</v>
      </c>
      <c r="Q24" s="13">
        <v>3.3680903909999997E-2</v>
      </c>
      <c r="R24" s="66">
        <v>1.685812839E-3</v>
      </c>
    </row>
    <row r="25" spans="2:18" ht="12.75" customHeight="1" thickBot="1" x14ac:dyDescent="0.25">
      <c r="B25" s="62" t="s">
        <v>2540</v>
      </c>
      <c r="C25" s="14" t="s">
        <v>2261</v>
      </c>
      <c r="D25" s="22">
        <v>11020126</v>
      </c>
      <c r="E25" s="97" t="s">
        <v>2583</v>
      </c>
      <c r="F25" s="14" t="s">
        <v>234</v>
      </c>
      <c r="G25" s="28">
        <v>45043</v>
      </c>
      <c r="H25" s="14" t="s">
        <v>235</v>
      </c>
      <c r="I25" s="25">
        <v>5.42</v>
      </c>
      <c r="J25" s="14" t="s">
        <v>2120</v>
      </c>
      <c r="K25" s="14" t="s">
        <v>49</v>
      </c>
      <c r="L25" s="13">
        <v>3.7999999999999999E-2</v>
      </c>
      <c r="M25" s="13">
        <v>3.7499999999999999E-2</v>
      </c>
      <c r="N25" s="24">
        <v>274006.84999999998</v>
      </c>
      <c r="O25" s="24">
        <v>102.85</v>
      </c>
      <c r="P25" s="24">
        <v>281.81605000000002</v>
      </c>
      <c r="Q25" s="13">
        <v>1.17584983E-3</v>
      </c>
      <c r="R25" s="66">
        <v>5.8854202577977697E-5</v>
      </c>
    </row>
    <row r="26" spans="2:18" ht="12.75" customHeight="1" thickBot="1" x14ac:dyDescent="0.25">
      <c r="B26" s="61" t="s">
        <v>2265</v>
      </c>
      <c r="C26" s="58" t="s">
        <v>2583</v>
      </c>
      <c r="D26" s="58" t="s">
        <v>2583</v>
      </c>
      <c r="E26" s="58" t="s">
        <v>2583</v>
      </c>
      <c r="F26" s="58" t="s">
        <v>2583</v>
      </c>
      <c r="G26" s="58" t="s">
        <v>2583</v>
      </c>
      <c r="H26" s="58" t="s">
        <v>2583</v>
      </c>
      <c r="I26" s="29" t="s">
        <v>23</v>
      </c>
      <c r="J26" s="58" t="s">
        <v>2583</v>
      </c>
      <c r="K26" s="58" t="s">
        <v>2583</v>
      </c>
      <c r="L26" s="58" t="s">
        <v>2583</v>
      </c>
      <c r="M26" s="58" t="s">
        <v>2583</v>
      </c>
      <c r="N26" s="58" t="s">
        <v>2583</v>
      </c>
      <c r="O26" s="58" t="s">
        <v>2583</v>
      </c>
      <c r="P26" s="58" t="s">
        <v>2583</v>
      </c>
      <c r="Q26" s="58" t="s">
        <v>2583</v>
      </c>
      <c r="R26" s="72" t="s">
        <v>2583</v>
      </c>
    </row>
    <row r="27" spans="2:18" ht="12.75" customHeight="1" thickBot="1" x14ac:dyDescent="0.25">
      <c r="B27" s="61" t="s">
        <v>2266</v>
      </c>
      <c r="C27" s="58" t="s">
        <v>2583</v>
      </c>
      <c r="D27" s="58" t="s">
        <v>2583</v>
      </c>
      <c r="E27" s="58" t="s">
        <v>2583</v>
      </c>
      <c r="F27" s="58" t="s">
        <v>2583</v>
      </c>
      <c r="G27" s="58" t="s">
        <v>2583</v>
      </c>
      <c r="H27" s="58" t="s">
        <v>2583</v>
      </c>
      <c r="I27" s="23">
        <v>3.0269706536890002</v>
      </c>
      <c r="J27" s="58" t="s">
        <v>2583</v>
      </c>
      <c r="K27" s="58" t="s">
        <v>2583</v>
      </c>
      <c r="L27" s="58" t="s">
        <v>2583</v>
      </c>
      <c r="M27" s="58" t="s">
        <v>2583</v>
      </c>
      <c r="N27" s="58" t="s">
        <v>2583</v>
      </c>
      <c r="O27" s="58" t="s">
        <v>2583</v>
      </c>
      <c r="P27" s="23">
        <v>24335.497149999999</v>
      </c>
      <c r="Q27" s="20">
        <v>0.10153747523499999</v>
      </c>
      <c r="R27" s="65">
        <v>5.08220266E-3</v>
      </c>
    </row>
    <row r="28" spans="2:18" ht="12.75" customHeight="1" thickBot="1" x14ac:dyDescent="0.25">
      <c r="B28" s="62" t="s">
        <v>2552</v>
      </c>
      <c r="C28" s="14" t="s">
        <v>2261</v>
      </c>
      <c r="D28" s="22">
        <v>11020407</v>
      </c>
      <c r="E28" s="97" t="s">
        <v>2583</v>
      </c>
      <c r="F28" s="14" t="s">
        <v>234</v>
      </c>
      <c r="G28" s="28">
        <v>45118</v>
      </c>
      <c r="H28" s="14" t="s">
        <v>235</v>
      </c>
      <c r="I28" s="25">
        <v>5.37</v>
      </c>
      <c r="J28" s="14" t="s">
        <v>2120</v>
      </c>
      <c r="K28" s="14" t="s">
        <v>49</v>
      </c>
      <c r="L28" s="13">
        <v>0.06</v>
      </c>
      <c r="M28" s="13">
        <v>5.7700000000000001E-2</v>
      </c>
      <c r="N28" s="24">
        <v>990000</v>
      </c>
      <c r="O28" s="24">
        <v>101.17</v>
      </c>
      <c r="P28" s="24">
        <v>1001.583</v>
      </c>
      <c r="Q28" s="13">
        <v>4.17900684E-3</v>
      </c>
      <c r="R28" s="66">
        <v>2.0916966499999999E-4</v>
      </c>
    </row>
    <row r="29" spans="2:18" ht="12.75" customHeight="1" thickBot="1" x14ac:dyDescent="0.25">
      <c r="B29" s="62" t="s">
        <v>2487</v>
      </c>
      <c r="C29" s="14" t="s">
        <v>2261</v>
      </c>
      <c r="D29" s="22">
        <v>11019903</v>
      </c>
      <c r="E29" s="97" t="s">
        <v>2583</v>
      </c>
      <c r="F29" s="14" t="s">
        <v>234</v>
      </c>
      <c r="G29" s="28">
        <v>44791</v>
      </c>
      <c r="H29" s="14" t="s">
        <v>235</v>
      </c>
      <c r="I29" s="25">
        <v>5.27</v>
      </c>
      <c r="J29" s="14" t="s">
        <v>2120</v>
      </c>
      <c r="K29" s="14" t="s">
        <v>49</v>
      </c>
      <c r="L29" s="13">
        <v>0.06</v>
      </c>
      <c r="M29" s="13">
        <v>9.6699999999999994E-2</v>
      </c>
      <c r="N29" s="24">
        <v>60000</v>
      </c>
      <c r="O29" s="24">
        <v>83.43</v>
      </c>
      <c r="P29" s="24">
        <v>50.058</v>
      </c>
      <c r="Q29" s="13">
        <v>2.0886209500000001E-4</v>
      </c>
      <c r="R29" s="66">
        <v>1.0454066305479801E-5</v>
      </c>
    </row>
    <row r="30" spans="2:18" ht="12.75" customHeight="1" thickBot="1" x14ac:dyDescent="0.25">
      <c r="B30" s="62" t="s">
        <v>2488</v>
      </c>
      <c r="C30" s="14" t="s">
        <v>2261</v>
      </c>
      <c r="D30" s="22">
        <v>11019909</v>
      </c>
      <c r="E30" s="97" t="s">
        <v>2583</v>
      </c>
      <c r="F30" s="14" t="s">
        <v>234</v>
      </c>
      <c r="G30" s="28">
        <v>44824</v>
      </c>
      <c r="H30" s="14" t="s">
        <v>235</v>
      </c>
      <c r="I30" s="25">
        <v>5.32</v>
      </c>
      <c r="J30" s="14" t="s">
        <v>2120</v>
      </c>
      <c r="K30" s="14" t="s">
        <v>49</v>
      </c>
      <c r="L30" s="13">
        <v>0.06</v>
      </c>
      <c r="M30" s="13">
        <v>7.8E-2</v>
      </c>
      <c r="N30" s="24">
        <v>51750</v>
      </c>
      <c r="O30" s="24">
        <v>91.39</v>
      </c>
      <c r="P30" s="24">
        <v>47.294319999999999</v>
      </c>
      <c r="Q30" s="13">
        <v>1.97330911E-4</v>
      </c>
      <c r="R30" s="66">
        <v>9.8769019368048902E-6</v>
      </c>
    </row>
    <row r="31" spans="2:18" ht="12.75" customHeight="1" thickBot="1" x14ac:dyDescent="0.25">
      <c r="B31" s="62" t="s">
        <v>2531</v>
      </c>
      <c r="C31" s="14" t="s">
        <v>2261</v>
      </c>
      <c r="D31" s="22">
        <v>11020117</v>
      </c>
      <c r="E31" s="97" t="s">
        <v>2583</v>
      </c>
      <c r="F31" s="14" t="s">
        <v>234</v>
      </c>
      <c r="G31" s="28">
        <v>44999</v>
      </c>
      <c r="H31" s="14" t="s">
        <v>235</v>
      </c>
      <c r="I31" s="25">
        <v>5.38</v>
      </c>
      <c r="J31" s="14" t="s">
        <v>2120</v>
      </c>
      <c r="K31" s="14" t="s">
        <v>49</v>
      </c>
      <c r="L31" s="13">
        <v>0.06</v>
      </c>
      <c r="M31" s="13">
        <v>5.4699999999999999E-2</v>
      </c>
      <c r="N31" s="24">
        <v>180000</v>
      </c>
      <c r="O31" s="24">
        <v>102.72</v>
      </c>
      <c r="P31" s="24">
        <v>184.89599999999999</v>
      </c>
      <c r="Q31" s="13">
        <v>7.71460426E-4</v>
      </c>
      <c r="R31" s="66">
        <v>3.8613509201685901E-5</v>
      </c>
    </row>
    <row r="32" spans="2:18" ht="12.75" customHeight="1" thickBot="1" x14ac:dyDescent="0.25">
      <c r="B32" s="62" t="s">
        <v>2533</v>
      </c>
      <c r="C32" s="14" t="s">
        <v>2261</v>
      </c>
      <c r="D32" s="22">
        <v>11020121</v>
      </c>
      <c r="E32" s="97" t="s">
        <v>2583</v>
      </c>
      <c r="F32" s="14" t="s">
        <v>234</v>
      </c>
      <c r="G32" s="28">
        <v>45019</v>
      </c>
      <c r="H32" s="14" t="s">
        <v>235</v>
      </c>
      <c r="I32" s="25">
        <v>5.38</v>
      </c>
      <c r="J32" s="14" t="s">
        <v>2120</v>
      </c>
      <c r="K32" s="14" t="s">
        <v>49</v>
      </c>
      <c r="L32" s="13">
        <v>0.06</v>
      </c>
      <c r="M32" s="13">
        <v>5.45E-2</v>
      </c>
      <c r="N32" s="24">
        <v>75000</v>
      </c>
      <c r="O32" s="24">
        <v>102.84</v>
      </c>
      <c r="P32" s="24">
        <v>77.13</v>
      </c>
      <c r="Q32" s="13">
        <v>3.2181735999999998E-4</v>
      </c>
      <c r="R32" s="66">
        <v>1.61077576839198E-5</v>
      </c>
    </row>
    <row r="33" spans="2:18" ht="12.75" customHeight="1" thickBot="1" x14ac:dyDescent="0.25">
      <c r="B33" s="62" t="s">
        <v>2543</v>
      </c>
      <c r="C33" s="14" t="s">
        <v>2261</v>
      </c>
      <c r="D33" s="22">
        <v>11020130</v>
      </c>
      <c r="E33" s="97" t="s">
        <v>2583</v>
      </c>
      <c r="F33" s="14" t="s">
        <v>234</v>
      </c>
      <c r="G33" s="28">
        <v>45069</v>
      </c>
      <c r="H33" s="14" t="s">
        <v>235</v>
      </c>
      <c r="I33" s="25">
        <v>5.37</v>
      </c>
      <c r="J33" s="14" t="s">
        <v>2120</v>
      </c>
      <c r="K33" s="14" t="s">
        <v>49</v>
      </c>
      <c r="L33" s="13">
        <v>0.06</v>
      </c>
      <c r="M33" s="13">
        <v>5.6000000000000001E-2</v>
      </c>
      <c r="N33" s="24">
        <v>169229</v>
      </c>
      <c r="O33" s="24">
        <v>102.04</v>
      </c>
      <c r="P33" s="24">
        <v>172.68127000000001</v>
      </c>
      <c r="Q33" s="13">
        <v>7.2049566299999999E-4</v>
      </c>
      <c r="R33" s="66">
        <v>3.6062596314164803E-5</v>
      </c>
    </row>
    <row r="34" spans="2:18" ht="12.75" customHeight="1" thickBot="1" x14ac:dyDescent="0.25">
      <c r="B34" s="62" t="s">
        <v>2546</v>
      </c>
      <c r="C34" s="14" t="s">
        <v>2261</v>
      </c>
      <c r="D34" s="22">
        <v>11020133</v>
      </c>
      <c r="E34" s="97" t="s">
        <v>2583</v>
      </c>
      <c r="F34" s="14" t="s">
        <v>234</v>
      </c>
      <c r="G34" s="28">
        <v>45085</v>
      </c>
      <c r="H34" s="14" t="s">
        <v>235</v>
      </c>
      <c r="I34" s="25">
        <v>5.37</v>
      </c>
      <c r="J34" s="14" t="s">
        <v>2120</v>
      </c>
      <c r="K34" s="14" t="s">
        <v>49</v>
      </c>
      <c r="L34" s="13">
        <v>0.06</v>
      </c>
      <c r="M34" s="13">
        <v>5.6399999999999999E-2</v>
      </c>
      <c r="N34" s="24">
        <v>336000</v>
      </c>
      <c r="O34" s="24">
        <v>101.86</v>
      </c>
      <c r="P34" s="24">
        <v>342.24959999999999</v>
      </c>
      <c r="Q34" s="13">
        <v>1.428002891E-3</v>
      </c>
      <c r="R34" s="66">
        <v>7.1475089125093701E-5</v>
      </c>
    </row>
    <row r="35" spans="2:18" ht="12.75" customHeight="1" thickBot="1" x14ac:dyDescent="0.25">
      <c r="B35" s="62" t="s">
        <v>2547</v>
      </c>
      <c r="C35" s="14" t="s">
        <v>2261</v>
      </c>
      <c r="D35" s="22">
        <v>11020135</v>
      </c>
      <c r="E35" s="97" t="s">
        <v>2583</v>
      </c>
      <c r="F35" s="14" t="s">
        <v>234</v>
      </c>
      <c r="G35" s="28">
        <v>45096</v>
      </c>
      <c r="H35" s="14" t="s">
        <v>235</v>
      </c>
      <c r="I35" s="25">
        <v>5.37</v>
      </c>
      <c r="J35" s="14" t="s">
        <v>2120</v>
      </c>
      <c r="K35" s="14" t="s">
        <v>49</v>
      </c>
      <c r="L35" s="13">
        <v>0.06</v>
      </c>
      <c r="M35" s="13">
        <v>5.7700000000000001E-2</v>
      </c>
      <c r="N35" s="24">
        <v>495000</v>
      </c>
      <c r="O35" s="24">
        <v>101.18</v>
      </c>
      <c r="P35" s="24">
        <v>500.84100000000001</v>
      </c>
      <c r="Q35" s="13">
        <v>2.089709954E-3</v>
      </c>
      <c r="R35" s="66">
        <v>1.0459517E-4</v>
      </c>
    </row>
    <row r="36" spans="2:18" ht="12.75" customHeight="1" thickBot="1" x14ac:dyDescent="0.25">
      <c r="B36" s="62" t="s">
        <v>2558</v>
      </c>
      <c r="C36" s="14" t="s">
        <v>2261</v>
      </c>
      <c r="D36" s="22">
        <v>11020415</v>
      </c>
      <c r="E36" s="97" t="s">
        <v>2583</v>
      </c>
      <c r="F36" s="14" t="s">
        <v>234</v>
      </c>
      <c r="G36" s="28">
        <v>45162</v>
      </c>
      <c r="H36" s="14" t="s">
        <v>235</v>
      </c>
      <c r="I36" s="25">
        <v>5.37</v>
      </c>
      <c r="J36" s="14" t="s">
        <v>2120</v>
      </c>
      <c r="K36" s="14" t="s">
        <v>49</v>
      </c>
      <c r="L36" s="13">
        <v>0.08</v>
      </c>
      <c r="M36" s="13">
        <v>5.8999999999999997E-2</v>
      </c>
      <c r="N36" s="24">
        <v>346435</v>
      </c>
      <c r="O36" s="24">
        <v>100.49</v>
      </c>
      <c r="P36" s="24">
        <v>348.13252999999997</v>
      </c>
      <c r="Q36" s="13">
        <v>1.452548839E-3</v>
      </c>
      <c r="R36" s="66">
        <v>7.2703674771553694E-5</v>
      </c>
    </row>
    <row r="37" spans="2:18" ht="12.75" customHeight="1" thickBot="1" x14ac:dyDescent="0.25">
      <c r="B37" s="62" t="s">
        <v>2565</v>
      </c>
      <c r="C37" s="14" t="s">
        <v>2261</v>
      </c>
      <c r="D37" s="22">
        <v>11020424</v>
      </c>
      <c r="E37" s="97" t="s">
        <v>2583</v>
      </c>
      <c r="F37" s="14" t="s">
        <v>234</v>
      </c>
      <c r="G37" s="28">
        <v>45218</v>
      </c>
      <c r="H37" s="14" t="s">
        <v>235</v>
      </c>
      <c r="I37" s="25">
        <v>5.39</v>
      </c>
      <c r="J37" s="14" t="s">
        <v>2120</v>
      </c>
      <c r="K37" s="14" t="s">
        <v>49</v>
      </c>
      <c r="L37" s="13">
        <v>0.08</v>
      </c>
      <c r="M37" s="13">
        <v>5.1299999999999998E-2</v>
      </c>
      <c r="N37" s="24">
        <v>477000</v>
      </c>
      <c r="O37" s="24">
        <v>104.53</v>
      </c>
      <c r="P37" s="24">
        <v>498.60809999999998</v>
      </c>
      <c r="Q37" s="13">
        <v>2.080393397E-3</v>
      </c>
      <c r="R37" s="66">
        <v>1.04128853E-4</v>
      </c>
    </row>
    <row r="38" spans="2:18" ht="12.75" customHeight="1" thickBot="1" x14ac:dyDescent="0.25">
      <c r="B38" s="62" t="s">
        <v>2575</v>
      </c>
      <c r="C38" s="14" t="s">
        <v>2261</v>
      </c>
      <c r="D38" s="22">
        <v>11020436</v>
      </c>
      <c r="E38" s="97" t="s">
        <v>2583</v>
      </c>
      <c r="F38" s="14" t="s">
        <v>234</v>
      </c>
      <c r="G38" s="28">
        <v>45287</v>
      </c>
      <c r="H38" s="14" t="s">
        <v>235</v>
      </c>
      <c r="I38" s="14">
        <v>5.36</v>
      </c>
      <c r="J38" s="14" t="s">
        <v>2120</v>
      </c>
      <c r="K38" s="14" t="s">
        <v>49</v>
      </c>
      <c r="L38" s="13">
        <v>0.08</v>
      </c>
      <c r="M38" s="42">
        <v>6.0999999999999999E-2</v>
      </c>
      <c r="N38" s="24">
        <v>1051710</v>
      </c>
      <c r="O38" s="24">
        <v>100</v>
      </c>
      <c r="P38" s="24">
        <v>1051.71</v>
      </c>
      <c r="Q38" s="13">
        <v>4.388156832E-3</v>
      </c>
      <c r="R38" s="66">
        <v>2.1963814100000001E-4</v>
      </c>
    </row>
    <row r="39" spans="2:18" ht="12.75" customHeight="1" thickBot="1" x14ac:dyDescent="0.25">
      <c r="B39" s="62" t="s">
        <v>2494</v>
      </c>
      <c r="C39" s="14" t="s">
        <v>2261</v>
      </c>
      <c r="D39" s="22">
        <v>11019691</v>
      </c>
      <c r="E39" s="97" t="s">
        <v>2583</v>
      </c>
      <c r="F39" s="14" t="s">
        <v>234</v>
      </c>
      <c r="G39" s="28">
        <v>44728</v>
      </c>
      <c r="H39" s="14" t="s">
        <v>235</v>
      </c>
      <c r="I39" s="25">
        <v>5.4</v>
      </c>
      <c r="J39" s="14" t="s">
        <v>2120</v>
      </c>
      <c r="K39" s="14" t="s">
        <v>49</v>
      </c>
      <c r="L39" s="13">
        <v>0.06</v>
      </c>
      <c r="M39" s="13">
        <v>6.2300000000000001E-2</v>
      </c>
      <c r="N39" s="24">
        <v>4020</v>
      </c>
      <c r="O39" s="24">
        <v>96.65</v>
      </c>
      <c r="P39" s="24">
        <v>3.8853300000000002</v>
      </c>
      <c r="Q39" s="13">
        <v>1.6211158384138501E-5</v>
      </c>
      <c r="R39" s="66">
        <v>8.1140871466438599E-7</v>
      </c>
    </row>
    <row r="40" spans="2:18" ht="12.75" customHeight="1" thickBot="1" x14ac:dyDescent="0.25">
      <c r="B40" s="62" t="s">
        <v>2489</v>
      </c>
      <c r="C40" s="14" t="s">
        <v>2261</v>
      </c>
      <c r="D40" s="22">
        <v>11019895</v>
      </c>
      <c r="E40" s="97" t="s">
        <v>2583</v>
      </c>
      <c r="F40" s="14" t="s">
        <v>234</v>
      </c>
      <c r="G40" s="28">
        <v>44767</v>
      </c>
      <c r="H40" s="14" t="s">
        <v>235</v>
      </c>
      <c r="I40" s="25">
        <v>5.28</v>
      </c>
      <c r="J40" s="14" t="s">
        <v>2120</v>
      </c>
      <c r="K40" s="14" t="s">
        <v>49</v>
      </c>
      <c r="L40" s="13">
        <v>0.06</v>
      </c>
      <c r="M40" s="13">
        <v>9.2100000000000001E-2</v>
      </c>
      <c r="N40" s="24">
        <v>75000</v>
      </c>
      <c r="O40" s="24">
        <v>85.31</v>
      </c>
      <c r="P40" s="24">
        <v>63.982500000000002</v>
      </c>
      <c r="Q40" s="13">
        <v>2.66960706E-4</v>
      </c>
      <c r="R40" s="66">
        <v>1.3362045974476799E-5</v>
      </c>
    </row>
    <row r="41" spans="2:18" ht="13.5" thickBot="1" x14ac:dyDescent="0.25">
      <c r="B41" s="62" t="s">
        <v>2495</v>
      </c>
      <c r="C41" s="14" t="s">
        <v>2261</v>
      </c>
      <c r="D41" s="22">
        <v>11019586</v>
      </c>
      <c r="E41" s="97" t="s">
        <v>2583</v>
      </c>
      <c r="F41" s="14" t="s">
        <v>234</v>
      </c>
      <c r="G41" s="28">
        <v>44640</v>
      </c>
      <c r="H41" s="14" t="s">
        <v>235</v>
      </c>
      <c r="I41" s="25">
        <v>5.39</v>
      </c>
      <c r="J41" s="14" t="s">
        <v>2120</v>
      </c>
      <c r="K41" s="14" t="s">
        <v>49</v>
      </c>
      <c r="L41" s="13">
        <v>0.06</v>
      </c>
      <c r="M41" s="13">
        <v>9.4600000000000004E-2</v>
      </c>
      <c r="N41" s="24">
        <v>666750</v>
      </c>
      <c r="O41" s="24">
        <v>79.73</v>
      </c>
      <c r="P41" s="24">
        <v>531.59977000000003</v>
      </c>
      <c r="Q41" s="13">
        <v>2.2180479050000002E-3</v>
      </c>
      <c r="R41" s="66">
        <v>1.11018803E-4</v>
      </c>
    </row>
    <row r="42" spans="2:18" ht="13.5" thickBot="1" x14ac:dyDescent="0.25">
      <c r="B42" s="62" t="s">
        <v>2510</v>
      </c>
      <c r="C42" s="14" t="s">
        <v>2261</v>
      </c>
      <c r="D42" s="22">
        <v>11019979</v>
      </c>
      <c r="E42" s="97" t="s">
        <v>2583</v>
      </c>
      <c r="F42" s="14" t="s">
        <v>234</v>
      </c>
      <c r="G42" s="28">
        <v>44861</v>
      </c>
      <c r="H42" s="14" t="s">
        <v>235</v>
      </c>
      <c r="I42" s="25">
        <v>5.35</v>
      </c>
      <c r="J42" s="14" t="s">
        <v>2120</v>
      </c>
      <c r="K42" s="14" t="s">
        <v>49</v>
      </c>
      <c r="L42" s="13">
        <v>0.06</v>
      </c>
      <c r="M42" s="13">
        <v>6.6699999999999995E-2</v>
      </c>
      <c r="N42" s="24">
        <v>126000</v>
      </c>
      <c r="O42" s="24">
        <v>96.67</v>
      </c>
      <c r="P42" s="24">
        <v>121.80419999999999</v>
      </c>
      <c r="Q42" s="13">
        <v>5.0821607800000004E-4</v>
      </c>
      <c r="R42" s="66">
        <v>2.5437476189338799E-5</v>
      </c>
    </row>
    <row r="43" spans="2:18" ht="13.5" thickBot="1" x14ac:dyDescent="0.25">
      <c r="B43" s="62" t="s">
        <v>2521</v>
      </c>
      <c r="C43" s="14" t="s">
        <v>2261</v>
      </c>
      <c r="D43" s="22">
        <v>11019936</v>
      </c>
      <c r="E43" s="97" t="s">
        <v>2583</v>
      </c>
      <c r="F43" s="14" t="s">
        <v>234</v>
      </c>
      <c r="G43" s="28">
        <v>44917</v>
      </c>
      <c r="H43" s="14" t="s">
        <v>235</v>
      </c>
      <c r="I43" s="14" t="s">
        <v>23</v>
      </c>
      <c r="J43" s="14" t="s">
        <v>2120</v>
      </c>
      <c r="K43" s="14" t="s">
        <v>49</v>
      </c>
      <c r="L43" s="13">
        <v>0.06</v>
      </c>
      <c r="M43" s="14" t="s">
        <v>24</v>
      </c>
      <c r="N43" s="24">
        <v>162390</v>
      </c>
      <c r="O43" s="24">
        <v>99.52</v>
      </c>
      <c r="P43" s="24">
        <v>161.61053000000001</v>
      </c>
      <c r="Q43" s="13">
        <v>6.7430408700000001E-4</v>
      </c>
      <c r="R43" s="66">
        <v>3.37505932375191E-5</v>
      </c>
    </row>
    <row r="44" spans="2:18" ht="13.5" thickBot="1" x14ac:dyDescent="0.25">
      <c r="B44" s="62" t="s">
        <v>2530</v>
      </c>
      <c r="C44" s="14" t="s">
        <v>2261</v>
      </c>
      <c r="D44" s="22">
        <v>11020115</v>
      </c>
      <c r="E44" s="97" t="s">
        <v>2583</v>
      </c>
      <c r="F44" s="14" t="s">
        <v>234</v>
      </c>
      <c r="G44" s="28">
        <v>44987</v>
      </c>
      <c r="H44" s="14" t="s">
        <v>235</v>
      </c>
      <c r="I44" s="25">
        <v>5.39</v>
      </c>
      <c r="J44" s="14" t="s">
        <v>2120</v>
      </c>
      <c r="K44" s="14" t="s">
        <v>49</v>
      </c>
      <c r="L44" s="13">
        <v>0.06</v>
      </c>
      <c r="M44" s="13">
        <v>5.0900000000000001E-2</v>
      </c>
      <c r="N44" s="24">
        <v>105000</v>
      </c>
      <c r="O44" s="24">
        <v>104.71</v>
      </c>
      <c r="P44" s="24">
        <v>109.9455</v>
      </c>
      <c r="Q44" s="13">
        <v>4.58736816E-4</v>
      </c>
      <c r="R44" s="66">
        <v>2.2960916276901399E-5</v>
      </c>
    </row>
    <row r="45" spans="2:18" ht="13.5" thickBot="1" x14ac:dyDescent="0.25">
      <c r="B45" s="62" t="s">
        <v>2496</v>
      </c>
      <c r="C45" s="14" t="s">
        <v>2261</v>
      </c>
      <c r="D45" s="22">
        <v>11019661</v>
      </c>
      <c r="E45" s="97" t="s">
        <v>2583</v>
      </c>
      <c r="F45" s="14" t="s">
        <v>234</v>
      </c>
      <c r="G45" s="28">
        <v>44665</v>
      </c>
      <c r="H45" s="14" t="s">
        <v>235</v>
      </c>
      <c r="I45" s="25">
        <v>5.4</v>
      </c>
      <c r="J45" s="14" t="s">
        <v>2120</v>
      </c>
      <c r="K45" s="14" t="s">
        <v>49</v>
      </c>
      <c r="L45" s="13">
        <v>0.06</v>
      </c>
      <c r="M45" s="13">
        <v>9.1800000000000007E-2</v>
      </c>
      <c r="N45" s="24">
        <v>461700</v>
      </c>
      <c r="O45" s="24">
        <v>80.84</v>
      </c>
      <c r="P45" s="24">
        <v>373.23827999999997</v>
      </c>
      <c r="Q45" s="13">
        <v>1.5573001189999999E-3</v>
      </c>
      <c r="R45" s="66">
        <v>7.7946736323129804E-5</v>
      </c>
    </row>
    <row r="46" spans="2:18" ht="13.5" thickBot="1" x14ac:dyDescent="0.25">
      <c r="B46" s="62" t="s">
        <v>2534</v>
      </c>
      <c r="C46" s="14" t="s">
        <v>2261</v>
      </c>
      <c r="D46" s="22">
        <v>11020122</v>
      </c>
      <c r="E46" s="97" t="s">
        <v>2583</v>
      </c>
      <c r="F46" s="14" t="s">
        <v>234</v>
      </c>
      <c r="G46" s="28">
        <v>45032</v>
      </c>
      <c r="H46" s="14" t="s">
        <v>235</v>
      </c>
      <c r="I46" s="25">
        <v>5.38</v>
      </c>
      <c r="J46" s="14" t="s">
        <v>2120</v>
      </c>
      <c r="K46" s="14" t="s">
        <v>49</v>
      </c>
      <c r="L46" s="13">
        <v>0.06</v>
      </c>
      <c r="M46" s="13">
        <v>5.4300000000000001E-2</v>
      </c>
      <c r="N46" s="24">
        <v>1020000</v>
      </c>
      <c r="O46" s="24">
        <v>102.95</v>
      </c>
      <c r="P46" s="24">
        <v>1050.0899999999999</v>
      </c>
      <c r="Q46" s="13">
        <v>4.38139754E-3</v>
      </c>
      <c r="R46" s="66">
        <v>2.19299821E-4</v>
      </c>
    </row>
    <row r="47" spans="2:18" ht="13.5" thickBot="1" x14ac:dyDescent="0.25">
      <c r="B47" s="62" t="s">
        <v>2497</v>
      </c>
      <c r="C47" s="14" t="s">
        <v>2261</v>
      </c>
      <c r="D47" s="22">
        <v>11019677</v>
      </c>
      <c r="E47" s="97" t="s">
        <v>2583</v>
      </c>
      <c r="F47" s="14" t="s">
        <v>234</v>
      </c>
      <c r="G47" s="28">
        <v>44684</v>
      </c>
      <c r="H47" s="14" t="s">
        <v>235</v>
      </c>
      <c r="I47" s="25">
        <v>5.41</v>
      </c>
      <c r="J47" s="14" t="s">
        <v>2120</v>
      </c>
      <c r="K47" s="14" t="s">
        <v>49</v>
      </c>
      <c r="L47" s="13">
        <v>0.06</v>
      </c>
      <c r="M47" s="13">
        <v>8.6499999999999994E-2</v>
      </c>
      <c r="N47" s="24">
        <v>105000</v>
      </c>
      <c r="O47" s="24">
        <v>82.99</v>
      </c>
      <c r="P47" s="24">
        <v>87.139499999999998</v>
      </c>
      <c r="Q47" s="13">
        <v>3.6358101700000001E-4</v>
      </c>
      <c r="R47" s="66">
        <v>1.81981323829629E-5</v>
      </c>
    </row>
    <row r="48" spans="2:18" ht="13.5" thickBot="1" x14ac:dyDescent="0.25">
      <c r="B48" s="62" t="s">
        <v>2498</v>
      </c>
      <c r="C48" s="14" t="s">
        <v>2261</v>
      </c>
      <c r="D48" s="22">
        <v>11019678</v>
      </c>
      <c r="E48" s="97" t="s">
        <v>2583</v>
      </c>
      <c r="F48" s="14" t="s">
        <v>234</v>
      </c>
      <c r="G48" s="28">
        <v>44703</v>
      </c>
      <c r="H48" s="14" t="s">
        <v>235</v>
      </c>
      <c r="I48" s="25">
        <v>5.46</v>
      </c>
      <c r="J48" s="14" t="s">
        <v>2120</v>
      </c>
      <c r="K48" s="14" t="s">
        <v>49</v>
      </c>
      <c r="L48" s="13">
        <v>0.06</v>
      </c>
      <c r="M48" s="13">
        <v>6.2199999999999998E-2</v>
      </c>
      <c r="N48" s="24">
        <v>1008694.5</v>
      </c>
      <c r="O48" s="24">
        <v>93.84</v>
      </c>
      <c r="P48" s="24">
        <v>946.55891999999994</v>
      </c>
      <c r="Q48" s="13">
        <v>3.9494242630000002E-3</v>
      </c>
      <c r="R48" s="66">
        <v>1.9767848699999999E-4</v>
      </c>
    </row>
    <row r="49" spans="2:18" ht="13.5" thickBot="1" x14ac:dyDescent="0.25">
      <c r="B49" s="62" t="s">
        <v>2499</v>
      </c>
      <c r="C49" s="14" t="s">
        <v>2261</v>
      </c>
      <c r="D49" s="22">
        <v>11019682</v>
      </c>
      <c r="E49" s="97" t="s">
        <v>2583</v>
      </c>
      <c r="F49" s="14" t="s">
        <v>234</v>
      </c>
      <c r="G49" s="28">
        <v>44710</v>
      </c>
      <c r="H49" s="14" t="s">
        <v>235</v>
      </c>
      <c r="I49" s="25">
        <v>5.4</v>
      </c>
      <c r="J49" s="14" t="s">
        <v>2120</v>
      </c>
      <c r="K49" s="14" t="s">
        <v>49</v>
      </c>
      <c r="L49" s="13">
        <v>0.06</v>
      </c>
      <c r="M49" s="13">
        <v>6.5100000000000005E-2</v>
      </c>
      <c r="N49" s="24">
        <v>155305.5</v>
      </c>
      <c r="O49" s="24">
        <v>94.95</v>
      </c>
      <c r="P49" s="24">
        <v>147.46257</v>
      </c>
      <c r="Q49" s="13">
        <v>6.1527311100000005E-4</v>
      </c>
      <c r="R49" s="66">
        <v>3.0795946389317498E-5</v>
      </c>
    </row>
    <row r="50" spans="2:18" ht="13.5" thickBot="1" x14ac:dyDescent="0.25">
      <c r="B50" s="62" t="s">
        <v>2500</v>
      </c>
      <c r="C50" s="14" t="s">
        <v>2261</v>
      </c>
      <c r="D50" s="22">
        <v>11019686</v>
      </c>
      <c r="E50" s="97" t="s">
        <v>2583</v>
      </c>
      <c r="F50" s="14" t="s">
        <v>234</v>
      </c>
      <c r="G50" s="28">
        <v>44713</v>
      </c>
      <c r="H50" s="14" t="s">
        <v>235</v>
      </c>
      <c r="I50" s="25">
        <v>5.38</v>
      </c>
      <c r="J50" s="14" t="s">
        <v>2120</v>
      </c>
      <c r="K50" s="14" t="s">
        <v>49</v>
      </c>
      <c r="L50" s="13">
        <v>0.06</v>
      </c>
      <c r="M50" s="13">
        <v>7.2700000000000001E-2</v>
      </c>
      <c r="N50" s="24">
        <v>924480</v>
      </c>
      <c r="O50" s="24">
        <v>91.37</v>
      </c>
      <c r="P50" s="24">
        <v>844.69737999999995</v>
      </c>
      <c r="Q50" s="13">
        <v>3.5244169769999998E-3</v>
      </c>
      <c r="R50" s="66">
        <v>1.7640581699999999E-4</v>
      </c>
    </row>
    <row r="51" spans="2:18" ht="13.5" thickBot="1" x14ac:dyDescent="0.25">
      <c r="B51" s="62" t="s">
        <v>2490</v>
      </c>
      <c r="C51" s="14" t="s">
        <v>2261</v>
      </c>
      <c r="D51" s="22">
        <v>11019892</v>
      </c>
      <c r="E51" s="97" t="s">
        <v>2583</v>
      </c>
      <c r="F51" s="14" t="s">
        <v>234</v>
      </c>
      <c r="G51" s="28">
        <v>44763</v>
      </c>
      <c r="H51" s="14" t="s">
        <v>235</v>
      </c>
      <c r="I51" s="25">
        <v>5.28</v>
      </c>
      <c r="J51" s="14" t="s">
        <v>2120</v>
      </c>
      <c r="K51" s="14" t="s">
        <v>49</v>
      </c>
      <c r="L51" s="13">
        <v>0.06</v>
      </c>
      <c r="M51" s="13">
        <v>9.2299999999999993E-2</v>
      </c>
      <c r="N51" s="24">
        <v>30000</v>
      </c>
      <c r="O51" s="24">
        <v>85.23</v>
      </c>
      <c r="P51" s="24">
        <v>25.568999999999999</v>
      </c>
      <c r="Q51" s="13">
        <v>1.06684144E-4</v>
      </c>
      <c r="R51" s="66">
        <v>5.3398062520438902E-6</v>
      </c>
    </row>
    <row r="52" spans="2:18" ht="13.5" thickBot="1" x14ac:dyDescent="0.25">
      <c r="B52" s="62" t="s">
        <v>2523</v>
      </c>
      <c r="C52" s="14" t="s">
        <v>2261</v>
      </c>
      <c r="D52" s="22">
        <v>11020101</v>
      </c>
      <c r="E52" s="97" t="s">
        <v>2583</v>
      </c>
      <c r="F52" s="14" t="s">
        <v>234</v>
      </c>
      <c r="G52" s="28">
        <v>44931</v>
      </c>
      <c r="H52" s="14" t="s">
        <v>235</v>
      </c>
      <c r="I52" s="25">
        <v>5.36</v>
      </c>
      <c r="J52" s="14" t="s">
        <v>2120</v>
      </c>
      <c r="K52" s="14" t="s">
        <v>49</v>
      </c>
      <c r="L52" s="13">
        <v>0.06</v>
      </c>
      <c r="M52" s="13">
        <v>6.1400000000000003E-2</v>
      </c>
      <c r="N52" s="24">
        <v>24900</v>
      </c>
      <c r="O52" s="24">
        <v>99.31</v>
      </c>
      <c r="P52" s="24">
        <v>24.728190000000001</v>
      </c>
      <c r="Q52" s="13">
        <v>1.03175947E-4</v>
      </c>
      <c r="R52" s="66">
        <v>5.1642122712553904E-6</v>
      </c>
    </row>
    <row r="53" spans="2:18" ht="13.5" thickBot="1" x14ac:dyDescent="0.25">
      <c r="B53" s="62" t="s">
        <v>2525</v>
      </c>
      <c r="C53" s="14" t="s">
        <v>2261</v>
      </c>
      <c r="D53" s="22">
        <v>11020103</v>
      </c>
      <c r="E53" s="97" t="s">
        <v>2583</v>
      </c>
      <c r="F53" s="14" t="s">
        <v>234</v>
      </c>
      <c r="G53" s="28">
        <v>44942</v>
      </c>
      <c r="H53" s="14" t="s">
        <v>235</v>
      </c>
      <c r="I53" s="25">
        <v>5.35</v>
      </c>
      <c r="J53" s="14" t="s">
        <v>2120</v>
      </c>
      <c r="K53" s="14" t="s">
        <v>49</v>
      </c>
      <c r="L53" s="13">
        <v>0.06</v>
      </c>
      <c r="M53" s="13">
        <v>6.4699999999999994E-2</v>
      </c>
      <c r="N53" s="24">
        <v>39900</v>
      </c>
      <c r="O53" s="24">
        <v>97.65</v>
      </c>
      <c r="P53" s="24">
        <v>38.962350000000001</v>
      </c>
      <c r="Q53" s="13">
        <v>1.62566584E-4</v>
      </c>
      <c r="R53" s="66">
        <v>8.1368610475310793E-6</v>
      </c>
    </row>
    <row r="54" spans="2:18" ht="13.5" thickBot="1" x14ac:dyDescent="0.25">
      <c r="B54" s="62" t="s">
        <v>2528</v>
      </c>
      <c r="C54" s="14" t="s">
        <v>2261</v>
      </c>
      <c r="D54" s="22">
        <v>11020107</v>
      </c>
      <c r="E54" s="97" t="s">
        <v>2583</v>
      </c>
      <c r="F54" s="14" t="s">
        <v>234</v>
      </c>
      <c r="G54" s="28">
        <v>44952</v>
      </c>
      <c r="H54" s="14" t="s">
        <v>235</v>
      </c>
      <c r="I54" s="25">
        <v>5.36</v>
      </c>
      <c r="J54" s="14" t="s">
        <v>2120</v>
      </c>
      <c r="K54" s="14" t="s">
        <v>49</v>
      </c>
      <c r="L54" s="13">
        <v>0.06</v>
      </c>
      <c r="M54" s="13">
        <v>6.3600000000000004E-2</v>
      </c>
      <c r="N54" s="24">
        <v>132450</v>
      </c>
      <c r="O54" s="24">
        <v>98.19</v>
      </c>
      <c r="P54" s="24">
        <v>130.05265</v>
      </c>
      <c r="Q54" s="13">
        <v>5.42631927E-4</v>
      </c>
      <c r="R54" s="66">
        <v>2.71600748392536E-5</v>
      </c>
    </row>
    <row r="55" spans="2:18" ht="13.5" thickBot="1" x14ac:dyDescent="0.25">
      <c r="B55" s="62" t="s">
        <v>2550</v>
      </c>
      <c r="C55" s="14" t="s">
        <v>2261</v>
      </c>
      <c r="D55" s="22">
        <v>11020406</v>
      </c>
      <c r="E55" s="97" t="s">
        <v>2583</v>
      </c>
      <c r="F55" s="14" t="s">
        <v>234</v>
      </c>
      <c r="G55" s="28">
        <v>45105</v>
      </c>
      <c r="H55" s="14" t="s">
        <v>235</v>
      </c>
      <c r="I55" s="25">
        <v>1.43</v>
      </c>
      <c r="J55" s="14" t="s">
        <v>2120</v>
      </c>
      <c r="K55" s="14" t="s">
        <v>49</v>
      </c>
      <c r="L55" s="13">
        <v>0.1095</v>
      </c>
      <c r="M55" s="13">
        <v>0.1128</v>
      </c>
      <c r="N55" s="24">
        <v>3200000</v>
      </c>
      <c r="O55" s="24">
        <v>99.76</v>
      </c>
      <c r="P55" s="24">
        <v>3192.32</v>
      </c>
      <c r="Q55" s="13">
        <v>1.3319642123E-2</v>
      </c>
      <c r="R55" s="66">
        <v>6.6668114799999997E-4</v>
      </c>
    </row>
    <row r="56" spans="2:18" ht="13.5" thickBot="1" x14ac:dyDescent="0.25">
      <c r="B56" s="62" t="s">
        <v>2501</v>
      </c>
      <c r="C56" s="14" t="s">
        <v>2261</v>
      </c>
      <c r="D56" s="22">
        <v>11019683</v>
      </c>
      <c r="E56" s="97" t="s">
        <v>2583</v>
      </c>
      <c r="F56" s="14" t="s">
        <v>234</v>
      </c>
      <c r="G56" s="28">
        <v>44711</v>
      </c>
      <c r="H56" s="14" t="s">
        <v>235</v>
      </c>
      <c r="I56" s="25">
        <v>2.2599999999999998</v>
      </c>
      <c r="J56" s="14" t="s">
        <v>65</v>
      </c>
      <c r="K56" s="14" t="s">
        <v>49</v>
      </c>
      <c r="L56" s="13">
        <v>6.9000000000000006E-2</v>
      </c>
      <c r="M56" s="13">
        <v>0.1125</v>
      </c>
      <c r="N56" s="24">
        <v>6666666.6699999999</v>
      </c>
      <c r="O56" s="24">
        <v>91.61</v>
      </c>
      <c r="P56" s="24">
        <v>6107.3333400000001</v>
      </c>
      <c r="Q56" s="13">
        <v>2.5482249403999999E-2</v>
      </c>
      <c r="R56" s="66">
        <v>1.275449831E-3</v>
      </c>
    </row>
    <row r="57" spans="2:18" ht="13.5" thickBot="1" x14ac:dyDescent="0.25">
      <c r="B57" s="62" t="s">
        <v>2502</v>
      </c>
      <c r="C57" s="14" t="s">
        <v>2261</v>
      </c>
      <c r="D57" s="22">
        <v>11019685</v>
      </c>
      <c r="E57" s="97" t="s">
        <v>2583</v>
      </c>
      <c r="F57" s="14" t="s">
        <v>234</v>
      </c>
      <c r="G57" s="28">
        <v>44711</v>
      </c>
      <c r="H57" s="14" t="s">
        <v>235</v>
      </c>
      <c r="I57" s="25">
        <v>2.2599999999999998</v>
      </c>
      <c r="J57" s="14" t="s">
        <v>65</v>
      </c>
      <c r="K57" s="14" t="s">
        <v>49</v>
      </c>
      <c r="L57" s="13">
        <v>6.9000000000000006E-2</v>
      </c>
      <c r="M57" s="13">
        <v>0.1125</v>
      </c>
      <c r="N57" s="24">
        <v>3333333.33</v>
      </c>
      <c r="O57" s="24">
        <v>91.61</v>
      </c>
      <c r="P57" s="24">
        <v>3053.6666599999999</v>
      </c>
      <c r="Q57" s="13">
        <v>1.274112466E-2</v>
      </c>
      <c r="R57" s="66">
        <v>6.3772491300000003E-4</v>
      </c>
    </row>
    <row r="58" spans="2:18" ht="13.5" thickBot="1" x14ac:dyDescent="0.25">
      <c r="B58" s="62" t="s">
        <v>2491</v>
      </c>
      <c r="C58" s="14" t="s">
        <v>2261</v>
      </c>
      <c r="D58" s="22">
        <v>11019896</v>
      </c>
      <c r="E58" s="97" t="s">
        <v>2583</v>
      </c>
      <c r="F58" s="14" t="s">
        <v>234</v>
      </c>
      <c r="G58" s="28">
        <v>44767</v>
      </c>
      <c r="H58" s="14" t="s">
        <v>235</v>
      </c>
      <c r="I58" s="25">
        <v>2.23</v>
      </c>
      <c r="J58" s="14" t="s">
        <v>65</v>
      </c>
      <c r="K58" s="14" t="s">
        <v>49</v>
      </c>
      <c r="L58" s="13">
        <v>6.9000000000000006E-2</v>
      </c>
      <c r="M58" s="13">
        <v>0.12509999999999999</v>
      </c>
      <c r="N58" s="24">
        <v>3333333.33</v>
      </c>
      <c r="O58" s="24">
        <v>91.37</v>
      </c>
      <c r="P58" s="24">
        <v>3045.6666599999999</v>
      </c>
      <c r="Q58" s="13">
        <v>1.2707745445E-2</v>
      </c>
      <c r="R58" s="66">
        <v>6.36054201E-4</v>
      </c>
    </row>
    <row r="59" spans="2:18" ht="13.5" thickBot="1" x14ac:dyDescent="0.25">
      <c r="B59" s="61" t="s">
        <v>2267</v>
      </c>
      <c r="C59" s="58" t="s">
        <v>2583</v>
      </c>
      <c r="D59" s="58" t="s">
        <v>2583</v>
      </c>
      <c r="E59" s="58" t="s">
        <v>2583</v>
      </c>
      <c r="F59" s="58" t="s">
        <v>2583</v>
      </c>
      <c r="G59" s="58" t="s">
        <v>2583</v>
      </c>
      <c r="H59" s="58" t="s">
        <v>2583</v>
      </c>
      <c r="I59" s="23">
        <v>3.5866239243270002</v>
      </c>
      <c r="J59" s="58" t="s">
        <v>2583</v>
      </c>
      <c r="K59" s="58" t="s">
        <v>2583</v>
      </c>
      <c r="L59" s="58" t="s">
        <v>2583</v>
      </c>
      <c r="M59" s="58" t="s">
        <v>2583</v>
      </c>
      <c r="N59" s="58" t="s">
        <v>2583</v>
      </c>
      <c r="O59" s="58" t="s">
        <v>2583</v>
      </c>
      <c r="P59" s="23">
        <v>46135.693939999997</v>
      </c>
      <c r="Q59" s="20">
        <v>0.19249665835900001</v>
      </c>
      <c r="R59" s="65">
        <v>9.6349355440000003E-3</v>
      </c>
    </row>
    <row r="60" spans="2:18" ht="13.5" thickBot="1" x14ac:dyDescent="0.25">
      <c r="B60" s="62" t="s">
        <v>2563</v>
      </c>
      <c r="C60" s="14" t="s">
        <v>2261</v>
      </c>
      <c r="D60" s="22">
        <v>11020489</v>
      </c>
      <c r="E60" s="97" t="s">
        <v>2583</v>
      </c>
      <c r="F60" s="14" t="s">
        <v>234</v>
      </c>
      <c r="G60" s="28">
        <v>45201</v>
      </c>
      <c r="H60" s="14" t="s">
        <v>235</v>
      </c>
      <c r="I60" s="27">
        <v>1</v>
      </c>
      <c r="J60" s="14" t="s">
        <v>2268</v>
      </c>
      <c r="K60" s="14" t="s">
        <v>50</v>
      </c>
      <c r="L60" s="13">
        <v>0.1</v>
      </c>
      <c r="M60" s="13">
        <v>0.1018</v>
      </c>
      <c r="N60" s="24">
        <v>120000</v>
      </c>
      <c r="O60" s="24">
        <v>102.07</v>
      </c>
      <c r="P60" s="24">
        <v>444.24946999999997</v>
      </c>
      <c r="Q60" s="13">
        <v>1.853587345E-3</v>
      </c>
      <c r="R60" s="66">
        <v>9.2776647400100997E-5</v>
      </c>
    </row>
    <row r="61" spans="2:18" ht="13.5" thickBot="1" x14ac:dyDescent="0.25">
      <c r="B61" s="62" t="s">
        <v>2561</v>
      </c>
      <c r="C61" s="14" t="s">
        <v>2261</v>
      </c>
      <c r="D61" s="22">
        <v>11020420</v>
      </c>
      <c r="E61" s="97" t="s">
        <v>2583</v>
      </c>
      <c r="F61" s="14" t="s">
        <v>234</v>
      </c>
      <c r="G61" s="28">
        <v>45195</v>
      </c>
      <c r="H61" s="14" t="s">
        <v>235</v>
      </c>
      <c r="I61" s="25">
        <v>3.09</v>
      </c>
      <c r="J61" s="14" t="s">
        <v>2268</v>
      </c>
      <c r="K61" s="14" t="s">
        <v>49</v>
      </c>
      <c r="L61" s="13">
        <v>0.08</v>
      </c>
      <c r="M61" s="13">
        <v>7.9299999999999995E-2</v>
      </c>
      <c r="N61" s="24">
        <v>136800</v>
      </c>
      <c r="O61" s="24">
        <v>100.92</v>
      </c>
      <c r="P61" s="24">
        <v>138.05856</v>
      </c>
      <c r="Q61" s="13">
        <v>5.7603580099999997E-4</v>
      </c>
      <c r="R61" s="66">
        <v>2.8832021660455101E-5</v>
      </c>
    </row>
    <row r="62" spans="2:18" ht="13.5" thickBot="1" x14ac:dyDescent="0.25">
      <c r="B62" s="62" t="s">
        <v>2475</v>
      </c>
      <c r="C62" s="14" t="s">
        <v>2261</v>
      </c>
      <c r="D62" s="22">
        <v>53089173</v>
      </c>
      <c r="E62" s="97" t="s">
        <v>2583</v>
      </c>
      <c r="F62" s="14" t="s">
        <v>234</v>
      </c>
      <c r="G62" s="28">
        <v>44370</v>
      </c>
      <c r="H62" s="14" t="s">
        <v>235</v>
      </c>
      <c r="I62" s="25">
        <v>3.25</v>
      </c>
      <c r="J62" s="14" t="s">
        <v>2120</v>
      </c>
      <c r="K62" s="14" t="s">
        <v>49</v>
      </c>
      <c r="L62" s="13">
        <v>0.1</v>
      </c>
      <c r="M62" s="13">
        <v>0.24030000000000001</v>
      </c>
      <c r="N62" s="24">
        <v>4622717</v>
      </c>
      <c r="O62" s="24">
        <v>95.53</v>
      </c>
      <c r="P62" s="24">
        <v>4416.0815499999999</v>
      </c>
      <c r="Q62" s="13">
        <v>1.8425667174000002E-2</v>
      </c>
      <c r="R62" s="66">
        <v>9.2225037600000002E-4</v>
      </c>
    </row>
    <row r="63" spans="2:18" ht="13.5" thickBot="1" x14ac:dyDescent="0.25">
      <c r="B63" s="62" t="s">
        <v>2572</v>
      </c>
      <c r="C63" s="14" t="s">
        <v>2261</v>
      </c>
      <c r="D63" s="22">
        <v>11020498</v>
      </c>
      <c r="E63" s="97" t="s">
        <v>2583</v>
      </c>
      <c r="F63" s="14" t="s">
        <v>234</v>
      </c>
      <c r="G63" s="28">
        <v>45260</v>
      </c>
      <c r="H63" s="14" t="s">
        <v>235</v>
      </c>
      <c r="I63" s="27">
        <v>1</v>
      </c>
      <c r="J63" s="14" t="s">
        <v>2268</v>
      </c>
      <c r="K63" s="14" t="s">
        <v>50</v>
      </c>
      <c r="L63" s="13">
        <v>0.1</v>
      </c>
      <c r="M63" s="13">
        <v>9.4899999999999998E-2</v>
      </c>
      <c r="N63" s="24">
        <v>60000</v>
      </c>
      <c r="O63" s="24">
        <v>100</v>
      </c>
      <c r="P63" s="24">
        <v>217.62</v>
      </c>
      <c r="Q63" s="13">
        <v>9.0799810700000004E-4</v>
      </c>
      <c r="R63" s="66">
        <v>4.5447559019507599E-5</v>
      </c>
    </row>
    <row r="64" spans="2:18" ht="13.5" thickBot="1" x14ac:dyDescent="0.25">
      <c r="B64" s="62" t="s">
        <v>2492</v>
      </c>
      <c r="C64" s="14" t="s">
        <v>2261</v>
      </c>
      <c r="D64" s="22">
        <v>11019891</v>
      </c>
      <c r="E64" s="97" t="s">
        <v>2583</v>
      </c>
      <c r="F64" s="14" t="s">
        <v>234</v>
      </c>
      <c r="G64" s="28">
        <v>44761</v>
      </c>
      <c r="H64" s="14" t="s">
        <v>235</v>
      </c>
      <c r="I64" s="25">
        <v>3.25</v>
      </c>
      <c r="J64" s="14" t="s">
        <v>2120</v>
      </c>
      <c r="K64" s="14" t="s">
        <v>49</v>
      </c>
      <c r="L64" s="13">
        <v>0.1</v>
      </c>
      <c r="M64" s="13">
        <v>0.18840000000000001</v>
      </c>
      <c r="N64" s="24">
        <v>414507.43</v>
      </c>
      <c r="O64" s="24">
        <v>97.23</v>
      </c>
      <c r="P64" s="24">
        <v>403.02557000000002</v>
      </c>
      <c r="Q64" s="13">
        <v>1.681584665E-3</v>
      </c>
      <c r="R64" s="66">
        <v>8.41674863475127E-5</v>
      </c>
    </row>
    <row r="65" spans="2:18" ht="13.5" thickBot="1" x14ac:dyDescent="0.25">
      <c r="B65" s="62" t="s">
        <v>2493</v>
      </c>
      <c r="C65" s="14" t="s">
        <v>2261</v>
      </c>
      <c r="D65" s="22">
        <v>11019911</v>
      </c>
      <c r="E65" s="97" t="s">
        <v>2583</v>
      </c>
      <c r="F65" s="14" t="s">
        <v>234</v>
      </c>
      <c r="G65" s="28">
        <v>44824</v>
      </c>
      <c r="H65" s="14" t="s">
        <v>235</v>
      </c>
      <c r="I65" s="25">
        <v>3.06</v>
      </c>
      <c r="J65" s="14" t="s">
        <v>2268</v>
      </c>
      <c r="K65" s="14" t="s">
        <v>49</v>
      </c>
      <c r="L65" s="13">
        <v>0.08</v>
      </c>
      <c r="M65" s="13">
        <v>0.1232</v>
      </c>
      <c r="N65" s="24">
        <v>110307.43</v>
      </c>
      <c r="O65" s="24">
        <v>89.27</v>
      </c>
      <c r="P65" s="24">
        <v>98.471440000000001</v>
      </c>
      <c r="Q65" s="13">
        <v>4.1086242599999999E-4</v>
      </c>
      <c r="R65" s="66">
        <v>2.056468422542E-5</v>
      </c>
    </row>
    <row r="66" spans="2:18" ht="13.5" thickBot="1" x14ac:dyDescent="0.25">
      <c r="B66" s="62" t="s">
        <v>2508</v>
      </c>
      <c r="C66" s="14" t="s">
        <v>2261</v>
      </c>
      <c r="D66" s="22">
        <v>11019917</v>
      </c>
      <c r="E66" s="97" t="s">
        <v>2583</v>
      </c>
      <c r="F66" s="14" t="s">
        <v>234</v>
      </c>
      <c r="G66" s="28">
        <v>44852</v>
      </c>
      <c r="H66" s="14" t="s">
        <v>235</v>
      </c>
      <c r="I66" s="25">
        <v>3.07</v>
      </c>
      <c r="J66" s="14" t="s">
        <v>2268</v>
      </c>
      <c r="K66" s="14" t="s">
        <v>49</v>
      </c>
      <c r="L66" s="13">
        <v>0.08</v>
      </c>
      <c r="M66" s="13">
        <v>0.10440000000000001</v>
      </c>
      <c r="N66" s="24">
        <v>163200</v>
      </c>
      <c r="O66" s="24">
        <v>94.01</v>
      </c>
      <c r="P66" s="24">
        <v>153.42431999999999</v>
      </c>
      <c r="Q66" s="13">
        <v>6.4014792799999996E-4</v>
      </c>
      <c r="R66" s="66">
        <v>3.2040992731494501E-5</v>
      </c>
    </row>
    <row r="67" spans="2:18" ht="13.5" thickBot="1" x14ac:dyDescent="0.25">
      <c r="B67" s="62" t="s">
        <v>2509</v>
      </c>
      <c r="C67" s="14" t="s">
        <v>2261</v>
      </c>
      <c r="D67" s="22">
        <v>11019918</v>
      </c>
      <c r="E67" s="97" t="s">
        <v>2583</v>
      </c>
      <c r="F67" s="14" t="s">
        <v>234</v>
      </c>
      <c r="G67" s="28">
        <v>44852</v>
      </c>
      <c r="H67" s="14" t="s">
        <v>235</v>
      </c>
      <c r="I67" s="25">
        <v>3.07</v>
      </c>
      <c r="J67" s="14" t="s">
        <v>2268</v>
      </c>
      <c r="K67" s="14" t="s">
        <v>49</v>
      </c>
      <c r="L67" s="13">
        <v>0.08</v>
      </c>
      <c r="M67" s="13">
        <v>0.10440000000000001</v>
      </c>
      <c r="N67" s="24">
        <v>38760</v>
      </c>
      <c r="O67" s="24">
        <v>94.01</v>
      </c>
      <c r="P67" s="24">
        <v>36.438279999999999</v>
      </c>
      <c r="Q67" s="13">
        <v>1.5203514899999999E-4</v>
      </c>
      <c r="R67" s="66">
        <v>7.60973660908623E-6</v>
      </c>
    </row>
    <row r="68" spans="2:18" ht="13.5" thickBot="1" x14ac:dyDescent="0.25">
      <c r="B68" s="62" t="s">
        <v>2511</v>
      </c>
      <c r="C68" s="14" t="s">
        <v>2261</v>
      </c>
      <c r="D68" s="22">
        <v>11019922</v>
      </c>
      <c r="E68" s="97" t="s">
        <v>2583</v>
      </c>
      <c r="F68" s="14" t="s">
        <v>234</v>
      </c>
      <c r="G68" s="28">
        <v>44875</v>
      </c>
      <c r="H68" s="14" t="s">
        <v>235</v>
      </c>
      <c r="I68" s="25">
        <v>3.07</v>
      </c>
      <c r="J68" s="14" t="s">
        <v>2268</v>
      </c>
      <c r="K68" s="14" t="s">
        <v>49</v>
      </c>
      <c r="L68" s="13">
        <v>0.08</v>
      </c>
      <c r="M68" s="13">
        <v>0.1046</v>
      </c>
      <c r="N68" s="24">
        <v>7680</v>
      </c>
      <c r="O68" s="24">
        <v>93.95</v>
      </c>
      <c r="P68" s="24">
        <v>7.2153600000000004</v>
      </c>
      <c r="Q68" s="13">
        <v>3.01053819774838E-5</v>
      </c>
      <c r="R68" s="66">
        <v>1.5068490922111701E-6</v>
      </c>
    </row>
    <row r="69" spans="2:18" ht="13.5" thickBot="1" x14ac:dyDescent="0.25">
      <c r="B69" s="62" t="s">
        <v>2512</v>
      </c>
      <c r="C69" s="14" t="s">
        <v>2261</v>
      </c>
      <c r="D69" s="22">
        <v>11019923</v>
      </c>
      <c r="E69" s="97" t="s">
        <v>2583</v>
      </c>
      <c r="F69" s="14" t="s">
        <v>234</v>
      </c>
      <c r="G69" s="28">
        <v>44875</v>
      </c>
      <c r="H69" s="14" t="s">
        <v>235</v>
      </c>
      <c r="I69" s="25">
        <v>3.07</v>
      </c>
      <c r="J69" s="14" t="s">
        <v>2268</v>
      </c>
      <c r="K69" s="14" t="s">
        <v>49</v>
      </c>
      <c r="L69" s="13">
        <v>0.08</v>
      </c>
      <c r="M69" s="13">
        <v>0.1046</v>
      </c>
      <c r="N69" s="24">
        <v>80112</v>
      </c>
      <c r="O69" s="24">
        <v>93.95</v>
      </c>
      <c r="P69" s="24">
        <v>75.265219999999999</v>
      </c>
      <c r="Q69" s="13">
        <v>3.14036749E-4</v>
      </c>
      <c r="R69" s="66">
        <v>1.5718318757771501E-5</v>
      </c>
    </row>
    <row r="70" spans="2:18" ht="13.5" thickBot="1" x14ac:dyDescent="0.25">
      <c r="B70" s="62" t="s">
        <v>2473</v>
      </c>
      <c r="C70" s="14" t="s">
        <v>2261</v>
      </c>
      <c r="D70" s="22">
        <v>11019397</v>
      </c>
      <c r="E70" s="97" t="s">
        <v>2583</v>
      </c>
      <c r="F70" s="14" t="s">
        <v>234</v>
      </c>
      <c r="G70" s="28">
        <v>44531</v>
      </c>
      <c r="H70" s="14" t="s">
        <v>235</v>
      </c>
      <c r="I70" s="25">
        <v>3.02</v>
      </c>
      <c r="J70" s="14" t="s">
        <v>2268</v>
      </c>
      <c r="K70" s="14" t="s">
        <v>49</v>
      </c>
      <c r="L70" s="13">
        <v>0</v>
      </c>
      <c r="M70" s="13">
        <v>0.16719999999999999</v>
      </c>
      <c r="N70" s="24">
        <v>-0.01</v>
      </c>
      <c r="O70" s="24">
        <v>79.44</v>
      </c>
      <c r="P70" s="24">
        <v>-1.0000000000000001E-5</v>
      </c>
      <c r="Q70" s="13">
        <v>-4.17240192831457E-11</v>
      </c>
      <c r="R70" s="66">
        <v>-2.08839072785165E-12</v>
      </c>
    </row>
    <row r="71" spans="2:18" ht="13.5" thickBot="1" x14ac:dyDescent="0.25">
      <c r="B71" s="62" t="s">
        <v>2513</v>
      </c>
      <c r="C71" s="14" t="s">
        <v>2261</v>
      </c>
      <c r="D71" s="22">
        <v>11019925</v>
      </c>
      <c r="E71" s="97" t="s">
        <v>2583</v>
      </c>
      <c r="F71" s="14" t="s">
        <v>234</v>
      </c>
      <c r="G71" s="28">
        <v>44875</v>
      </c>
      <c r="H71" s="14" t="s">
        <v>235</v>
      </c>
      <c r="I71" s="25">
        <v>3.07</v>
      </c>
      <c r="J71" s="14" t="s">
        <v>2268</v>
      </c>
      <c r="K71" s="14" t="s">
        <v>49</v>
      </c>
      <c r="L71" s="13">
        <v>0.08</v>
      </c>
      <c r="M71" s="13">
        <v>0.1046</v>
      </c>
      <c r="N71" s="24">
        <v>6000</v>
      </c>
      <c r="O71" s="24">
        <v>93.95</v>
      </c>
      <c r="P71" s="24">
        <v>5.6369999999999996</v>
      </c>
      <c r="Q71" s="13">
        <v>2.3519829669909201E-5</v>
      </c>
      <c r="R71" s="66">
        <v>1.17722585328998E-6</v>
      </c>
    </row>
    <row r="72" spans="2:18" ht="13.5" thickBot="1" x14ac:dyDescent="0.25">
      <c r="B72" s="62" t="s">
        <v>2514</v>
      </c>
      <c r="C72" s="14" t="s">
        <v>2261</v>
      </c>
      <c r="D72" s="22">
        <v>11019926</v>
      </c>
      <c r="E72" s="97" t="s">
        <v>2583</v>
      </c>
      <c r="F72" s="14" t="s">
        <v>234</v>
      </c>
      <c r="G72" s="28">
        <v>44875</v>
      </c>
      <c r="H72" s="14" t="s">
        <v>235</v>
      </c>
      <c r="I72" s="25">
        <v>3.07</v>
      </c>
      <c r="J72" s="14" t="s">
        <v>2268</v>
      </c>
      <c r="K72" s="14" t="s">
        <v>49</v>
      </c>
      <c r="L72" s="13">
        <v>0.08</v>
      </c>
      <c r="M72" s="13">
        <v>0.1046</v>
      </c>
      <c r="N72" s="24">
        <v>19200</v>
      </c>
      <c r="O72" s="24">
        <v>93.95</v>
      </c>
      <c r="P72" s="24">
        <v>18.038399999999999</v>
      </c>
      <c r="Q72" s="13">
        <v>7.5263454943709604E-5</v>
      </c>
      <c r="R72" s="66">
        <v>3.76712273052792E-6</v>
      </c>
    </row>
    <row r="73" spans="2:18" ht="13.5" thickBot="1" x14ac:dyDescent="0.25">
      <c r="B73" s="62" t="s">
        <v>2517</v>
      </c>
      <c r="C73" s="14" t="s">
        <v>2261</v>
      </c>
      <c r="D73" s="22">
        <v>11019928</v>
      </c>
      <c r="E73" s="97" t="s">
        <v>2583</v>
      </c>
      <c r="F73" s="14" t="s">
        <v>234</v>
      </c>
      <c r="G73" s="28">
        <v>44892</v>
      </c>
      <c r="H73" s="14" t="s">
        <v>235</v>
      </c>
      <c r="I73" s="25">
        <v>3.07</v>
      </c>
      <c r="J73" s="14" t="s">
        <v>2268</v>
      </c>
      <c r="K73" s="14" t="s">
        <v>49</v>
      </c>
      <c r="L73" s="13">
        <v>0.08</v>
      </c>
      <c r="M73" s="13">
        <v>0.1045</v>
      </c>
      <c r="N73" s="24">
        <v>19200</v>
      </c>
      <c r="O73" s="24">
        <v>93.98</v>
      </c>
      <c r="P73" s="24">
        <v>18.044160000000002</v>
      </c>
      <c r="Q73" s="13">
        <v>7.5287487978816696E-5</v>
      </c>
      <c r="R73" s="66">
        <v>3.76832564358717E-6</v>
      </c>
    </row>
    <row r="74" spans="2:18" ht="13.5" thickBot="1" x14ac:dyDescent="0.25">
      <c r="B74" s="62" t="s">
        <v>2518</v>
      </c>
      <c r="C74" s="14" t="s">
        <v>2261</v>
      </c>
      <c r="D74" s="22">
        <v>11019929</v>
      </c>
      <c r="E74" s="97" t="s">
        <v>2583</v>
      </c>
      <c r="F74" s="14" t="s">
        <v>234</v>
      </c>
      <c r="G74" s="28">
        <v>44892</v>
      </c>
      <c r="H74" s="14" t="s">
        <v>235</v>
      </c>
      <c r="I74" s="25">
        <v>3.07</v>
      </c>
      <c r="J74" s="14" t="s">
        <v>2268</v>
      </c>
      <c r="K74" s="14" t="s">
        <v>49</v>
      </c>
      <c r="L74" s="13">
        <v>0.08</v>
      </c>
      <c r="M74" s="13">
        <v>0.1045</v>
      </c>
      <c r="N74" s="24">
        <v>43680</v>
      </c>
      <c r="O74" s="24">
        <v>93.98</v>
      </c>
      <c r="P74" s="24">
        <v>41.050460000000001</v>
      </c>
      <c r="Q74" s="13">
        <v>1.7127901799999999E-4</v>
      </c>
      <c r="R74" s="66">
        <v>8.5729400038045094E-6</v>
      </c>
    </row>
    <row r="75" spans="2:18" ht="13.5" thickBot="1" x14ac:dyDescent="0.25">
      <c r="B75" s="62" t="s">
        <v>2520</v>
      </c>
      <c r="C75" s="14" t="s">
        <v>2261</v>
      </c>
      <c r="D75" s="22">
        <v>11019933</v>
      </c>
      <c r="E75" s="97" t="s">
        <v>2583</v>
      </c>
      <c r="F75" s="14" t="s">
        <v>234</v>
      </c>
      <c r="G75" s="28">
        <v>44906</v>
      </c>
      <c r="H75" s="14" t="s">
        <v>235</v>
      </c>
      <c r="I75" s="27">
        <v>0</v>
      </c>
      <c r="J75" s="14" t="s">
        <v>2268</v>
      </c>
      <c r="K75" s="14" t="s">
        <v>49</v>
      </c>
      <c r="L75" s="13">
        <v>0.08</v>
      </c>
      <c r="M75" s="13">
        <v>0</v>
      </c>
      <c r="N75" s="24">
        <v>102000</v>
      </c>
      <c r="O75" s="24">
        <v>96.76</v>
      </c>
      <c r="P75" s="24">
        <v>98.6952</v>
      </c>
      <c r="Q75" s="13">
        <v>4.1179604200000002E-4</v>
      </c>
      <c r="R75" s="66">
        <v>2.0611414056346399E-5</v>
      </c>
    </row>
    <row r="76" spans="2:18" ht="13.5" thickBot="1" x14ac:dyDescent="0.25">
      <c r="B76" s="62" t="s">
        <v>2522</v>
      </c>
      <c r="C76" s="14" t="s">
        <v>2261</v>
      </c>
      <c r="D76" s="22">
        <v>11019937</v>
      </c>
      <c r="E76" s="97" t="s">
        <v>2583</v>
      </c>
      <c r="F76" s="14" t="s">
        <v>234</v>
      </c>
      <c r="G76" s="28">
        <v>44920</v>
      </c>
      <c r="H76" s="14" t="s">
        <v>235</v>
      </c>
      <c r="I76" s="25">
        <v>3.08</v>
      </c>
      <c r="J76" s="14" t="s">
        <v>1025</v>
      </c>
      <c r="K76" s="14" t="s">
        <v>49</v>
      </c>
      <c r="L76" s="13">
        <v>0.08</v>
      </c>
      <c r="M76" s="13">
        <v>9.5699999999999993E-2</v>
      </c>
      <c r="N76" s="24">
        <v>129240</v>
      </c>
      <c r="O76" s="24">
        <v>96.32</v>
      </c>
      <c r="P76" s="24">
        <v>124.48397</v>
      </c>
      <c r="Q76" s="13">
        <v>5.1939715600000003E-4</v>
      </c>
      <c r="R76" s="66">
        <v>2.5997116871416301E-5</v>
      </c>
    </row>
    <row r="77" spans="2:18" ht="13.5" thickBot="1" x14ac:dyDescent="0.25">
      <c r="B77" s="62" t="s">
        <v>2524</v>
      </c>
      <c r="C77" s="14" t="s">
        <v>2261</v>
      </c>
      <c r="D77" s="22">
        <v>11020102</v>
      </c>
      <c r="E77" s="97" t="s">
        <v>2583</v>
      </c>
      <c r="F77" s="14" t="s">
        <v>234</v>
      </c>
      <c r="G77" s="28">
        <v>44936</v>
      </c>
      <c r="H77" s="14" t="s">
        <v>235</v>
      </c>
      <c r="I77" s="25">
        <v>3.07</v>
      </c>
      <c r="J77" s="14" t="s">
        <v>2268</v>
      </c>
      <c r="K77" s="14" t="s">
        <v>49</v>
      </c>
      <c r="L77" s="13">
        <v>0.08</v>
      </c>
      <c r="M77" s="13">
        <v>9.98E-2</v>
      </c>
      <c r="N77" s="24">
        <v>24000</v>
      </c>
      <c r="O77" s="24">
        <v>95.23</v>
      </c>
      <c r="P77" s="24">
        <v>22.8552</v>
      </c>
      <c r="Q77" s="13">
        <v>9.5361080552015196E-5</v>
      </c>
      <c r="R77" s="66">
        <v>4.7730587763195098E-6</v>
      </c>
    </row>
    <row r="78" spans="2:18" ht="13.5" thickBot="1" x14ac:dyDescent="0.25">
      <c r="B78" s="62" t="s">
        <v>2527</v>
      </c>
      <c r="C78" s="14" t="s">
        <v>2261</v>
      </c>
      <c r="D78" s="22">
        <v>11020106</v>
      </c>
      <c r="E78" s="97" t="s">
        <v>2583</v>
      </c>
      <c r="F78" s="14" t="s">
        <v>234</v>
      </c>
      <c r="G78" s="28">
        <v>44951</v>
      </c>
      <c r="H78" s="14" t="s">
        <v>235</v>
      </c>
      <c r="I78" s="25">
        <v>3.07</v>
      </c>
      <c r="J78" s="14" t="s">
        <v>1025</v>
      </c>
      <c r="K78" s="14" t="s">
        <v>49</v>
      </c>
      <c r="L78" s="13">
        <v>0.08</v>
      </c>
      <c r="M78" s="13">
        <v>0.1022</v>
      </c>
      <c r="N78" s="24">
        <v>584544</v>
      </c>
      <c r="O78" s="24">
        <v>94.59</v>
      </c>
      <c r="P78" s="24">
        <v>552.92016999999998</v>
      </c>
      <c r="Q78" s="13">
        <v>2.3070051830000001E-3</v>
      </c>
      <c r="R78" s="66">
        <v>1.15471335E-4</v>
      </c>
    </row>
    <row r="79" spans="2:18" ht="13.5" thickBot="1" x14ac:dyDescent="0.25">
      <c r="B79" s="62" t="s">
        <v>2529</v>
      </c>
      <c r="C79" s="14" t="s">
        <v>2261</v>
      </c>
      <c r="D79" s="22">
        <v>11020111</v>
      </c>
      <c r="E79" s="97" t="s">
        <v>2583</v>
      </c>
      <c r="F79" s="14" t="s">
        <v>234</v>
      </c>
      <c r="G79" s="28">
        <v>44969</v>
      </c>
      <c r="H79" s="14" t="s">
        <v>235</v>
      </c>
      <c r="I79" s="25">
        <v>3.08</v>
      </c>
      <c r="J79" s="14" t="s">
        <v>2268</v>
      </c>
      <c r="K79" s="14" t="s">
        <v>49</v>
      </c>
      <c r="L79" s="13">
        <v>0.08</v>
      </c>
      <c r="M79" s="13">
        <v>9.5299999999999996E-2</v>
      </c>
      <c r="N79" s="24">
        <v>235200</v>
      </c>
      <c r="O79" s="24">
        <v>96.43</v>
      </c>
      <c r="P79" s="24">
        <v>226.80336</v>
      </c>
      <c r="Q79" s="13">
        <v>9.4631477600000001E-4</v>
      </c>
      <c r="R79" s="66">
        <v>4.7365403406960002E-5</v>
      </c>
    </row>
    <row r="80" spans="2:18" ht="13.5" thickBot="1" x14ac:dyDescent="0.25">
      <c r="B80" s="62" t="s">
        <v>2529</v>
      </c>
      <c r="C80" s="14" t="s">
        <v>2261</v>
      </c>
      <c r="D80" s="22">
        <v>11020114</v>
      </c>
      <c r="E80" s="97" t="s">
        <v>2583</v>
      </c>
      <c r="F80" s="14" t="s">
        <v>234</v>
      </c>
      <c r="G80" s="28">
        <v>44983</v>
      </c>
      <c r="H80" s="14" t="s">
        <v>235</v>
      </c>
      <c r="I80" s="25">
        <v>3.09</v>
      </c>
      <c r="J80" s="14" t="s">
        <v>2268</v>
      </c>
      <c r="K80" s="14" t="s">
        <v>49</v>
      </c>
      <c r="L80" s="13">
        <v>0.08</v>
      </c>
      <c r="M80" s="13">
        <v>7.6300000000000007E-2</v>
      </c>
      <c r="N80" s="24">
        <v>179760</v>
      </c>
      <c r="O80" s="24">
        <v>101.79</v>
      </c>
      <c r="P80" s="24">
        <v>182.9777</v>
      </c>
      <c r="Q80" s="13">
        <v>7.6345650799999995E-4</v>
      </c>
      <c r="R80" s="66">
        <v>3.8212893208362098E-5</v>
      </c>
    </row>
    <row r="81" spans="2:18" ht="13.5" thickBot="1" x14ac:dyDescent="0.25">
      <c r="B81" s="62" t="s">
        <v>2532</v>
      </c>
      <c r="C81" s="14" t="s">
        <v>2261</v>
      </c>
      <c r="D81" s="22">
        <v>11020119</v>
      </c>
      <c r="E81" s="97" t="s">
        <v>2583</v>
      </c>
      <c r="F81" s="14" t="s">
        <v>234</v>
      </c>
      <c r="G81" s="28">
        <v>45011</v>
      </c>
      <c r="H81" s="14" t="s">
        <v>235</v>
      </c>
      <c r="I81" s="25">
        <v>3.1</v>
      </c>
      <c r="J81" s="14" t="s">
        <v>2268</v>
      </c>
      <c r="K81" s="14" t="s">
        <v>49</v>
      </c>
      <c r="L81" s="13">
        <v>0.08</v>
      </c>
      <c r="M81" s="13">
        <v>6.3700000000000007E-2</v>
      </c>
      <c r="N81" s="24">
        <v>128400</v>
      </c>
      <c r="O81" s="24">
        <v>105.55</v>
      </c>
      <c r="P81" s="24">
        <v>135.52619999999999</v>
      </c>
      <c r="Q81" s="13">
        <v>5.6546977800000001E-4</v>
      </c>
      <c r="R81" s="66">
        <v>2.8303165946096799E-5</v>
      </c>
    </row>
    <row r="82" spans="2:18" ht="13.5" thickBot="1" x14ac:dyDescent="0.25">
      <c r="B82" s="62" t="s">
        <v>2536</v>
      </c>
      <c r="C82" s="14" t="s">
        <v>2261</v>
      </c>
      <c r="D82" s="22">
        <v>11020125</v>
      </c>
      <c r="E82" s="97" t="s">
        <v>2583</v>
      </c>
      <c r="F82" s="14" t="s">
        <v>234</v>
      </c>
      <c r="G82" s="28">
        <v>45035</v>
      </c>
      <c r="H82" s="14" t="s">
        <v>235</v>
      </c>
      <c r="I82" s="25">
        <v>3.09</v>
      </c>
      <c r="J82" s="14" t="s">
        <v>1025</v>
      </c>
      <c r="K82" s="14" t="s">
        <v>49</v>
      </c>
      <c r="L82" s="13">
        <v>0.08</v>
      </c>
      <c r="M82" s="13">
        <v>7.0099999999999996E-2</v>
      </c>
      <c r="N82" s="24">
        <v>57600</v>
      </c>
      <c r="O82" s="24">
        <v>103.62</v>
      </c>
      <c r="P82" s="24">
        <v>59.685119999999998</v>
      </c>
      <c r="Q82" s="13">
        <v>2.4903030899999998E-4</v>
      </c>
      <c r="R82" s="66">
        <v>1.24645851198713E-5</v>
      </c>
    </row>
    <row r="83" spans="2:18" ht="13.5" thickBot="1" x14ac:dyDescent="0.25">
      <c r="B83" s="62" t="s">
        <v>2541</v>
      </c>
      <c r="C83" s="14" t="s">
        <v>2261</v>
      </c>
      <c r="D83" s="22">
        <v>11020127</v>
      </c>
      <c r="E83" s="97" t="s">
        <v>2583</v>
      </c>
      <c r="F83" s="14" t="s">
        <v>234</v>
      </c>
      <c r="G83" s="28">
        <v>45044</v>
      </c>
      <c r="H83" s="14" t="s">
        <v>235</v>
      </c>
      <c r="I83" s="25">
        <v>3.09</v>
      </c>
      <c r="J83" s="14" t="s">
        <v>2268</v>
      </c>
      <c r="K83" s="14" t="s">
        <v>49</v>
      </c>
      <c r="L83" s="13">
        <v>0.08</v>
      </c>
      <c r="M83" s="13">
        <v>7.1499999999999994E-2</v>
      </c>
      <c r="N83" s="24">
        <v>38640</v>
      </c>
      <c r="O83" s="24">
        <v>103.2</v>
      </c>
      <c r="P83" s="24">
        <v>39.876480000000001</v>
      </c>
      <c r="Q83" s="13">
        <v>1.66380702E-4</v>
      </c>
      <c r="R83" s="66">
        <v>8.3277671091361802E-6</v>
      </c>
    </row>
    <row r="84" spans="2:18" ht="13.5" thickBot="1" x14ac:dyDescent="0.25">
      <c r="B84" s="62" t="s">
        <v>2542</v>
      </c>
      <c r="C84" s="14" t="s">
        <v>2261</v>
      </c>
      <c r="D84" s="22">
        <v>11020129</v>
      </c>
      <c r="E84" s="97" t="s">
        <v>2583</v>
      </c>
      <c r="F84" s="14" t="s">
        <v>234</v>
      </c>
      <c r="G84" s="28">
        <v>45061</v>
      </c>
      <c r="H84" s="14" t="s">
        <v>235</v>
      </c>
      <c r="I84" s="25">
        <v>3.09</v>
      </c>
      <c r="J84" s="14" t="s">
        <v>2268</v>
      </c>
      <c r="K84" s="14" t="s">
        <v>49</v>
      </c>
      <c r="L84" s="13">
        <v>0.08</v>
      </c>
      <c r="M84" s="13">
        <v>7.9200000000000007E-2</v>
      </c>
      <c r="N84" s="24">
        <v>38400</v>
      </c>
      <c r="O84" s="24">
        <v>100.93</v>
      </c>
      <c r="P84" s="24">
        <v>38.75712</v>
      </c>
      <c r="Q84" s="13">
        <v>1.6171028200000001E-4</v>
      </c>
      <c r="R84" s="66">
        <v>8.0940010046233804E-6</v>
      </c>
    </row>
    <row r="85" spans="2:18" ht="13.5" thickBot="1" x14ac:dyDescent="0.25">
      <c r="B85" s="62" t="s">
        <v>2544</v>
      </c>
      <c r="C85" s="14" t="s">
        <v>2261</v>
      </c>
      <c r="D85" s="22">
        <v>11020131</v>
      </c>
      <c r="E85" s="97" t="s">
        <v>2583</v>
      </c>
      <c r="F85" s="14" t="s">
        <v>234</v>
      </c>
      <c r="G85" s="28">
        <v>45070</v>
      </c>
      <c r="H85" s="14" t="s">
        <v>235</v>
      </c>
      <c r="I85" s="25">
        <v>3.09</v>
      </c>
      <c r="J85" s="14" t="s">
        <v>2268</v>
      </c>
      <c r="K85" s="14" t="s">
        <v>49</v>
      </c>
      <c r="L85" s="13">
        <v>0.08</v>
      </c>
      <c r="M85" s="13">
        <v>7.6399999999999996E-2</v>
      </c>
      <c r="N85" s="24">
        <v>84000</v>
      </c>
      <c r="O85" s="24">
        <v>101.74</v>
      </c>
      <c r="P85" s="24">
        <v>85.461600000000004</v>
      </c>
      <c r="Q85" s="13">
        <v>3.5658014400000003E-4</v>
      </c>
      <c r="R85" s="66">
        <v>1.78477213027367E-5</v>
      </c>
    </row>
    <row r="86" spans="2:18" ht="13.5" thickBot="1" x14ac:dyDescent="0.25">
      <c r="B86" s="62" t="s">
        <v>2549</v>
      </c>
      <c r="C86" s="14" t="s">
        <v>2261</v>
      </c>
      <c r="D86" s="22">
        <v>11020403</v>
      </c>
      <c r="E86" s="97" t="s">
        <v>2583</v>
      </c>
      <c r="F86" s="14" t="s">
        <v>234</v>
      </c>
      <c r="G86" s="28">
        <v>45102</v>
      </c>
      <c r="H86" s="14" t="s">
        <v>235</v>
      </c>
      <c r="I86" s="25">
        <v>3.08</v>
      </c>
      <c r="J86" s="14" t="s">
        <v>2268</v>
      </c>
      <c r="K86" s="14" t="s">
        <v>49</v>
      </c>
      <c r="L86" s="13">
        <v>0.08</v>
      </c>
      <c r="M86" s="13">
        <v>8.4599999999999995E-2</v>
      </c>
      <c r="N86" s="24">
        <v>28800</v>
      </c>
      <c r="O86" s="24">
        <v>99.39</v>
      </c>
      <c r="P86" s="24">
        <v>28.624320000000001</v>
      </c>
      <c r="Q86" s="13">
        <v>1.19432167E-4</v>
      </c>
      <c r="R86" s="66">
        <v>5.97787644790586E-6</v>
      </c>
    </row>
    <row r="87" spans="2:18" ht="13.5" thickBot="1" x14ac:dyDescent="0.25">
      <c r="B87" s="62" t="s">
        <v>2553</v>
      </c>
      <c r="C87" s="14" t="s">
        <v>2261</v>
      </c>
      <c r="D87" s="22">
        <v>11020408</v>
      </c>
      <c r="E87" s="97" t="s">
        <v>2583</v>
      </c>
      <c r="F87" s="14" t="s">
        <v>234</v>
      </c>
      <c r="G87" s="28">
        <v>45119</v>
      </c>
      <c r="H87" s="14" t="s">
        <v>235</v>
      </c>
      <c r="I87" s="25">
        <v>3.09</v>
      </c>
      <c r="J87" s="14" t="s">
        <v>2268</v>
      </c>
      <c r="K87" s="14" t="s">
        <v>49</v>
      </c>
      <c r="L87" s="13">
        <v>0.08</v>
      </c>
      <c r="M87" s="13">
        <v>8.1299999999999997E-2</v>
      </c>
      <c r="N87" s="24">
        <v>49371.43</v>
      </c>
      <c r="O87" s="24">
        <v>100.34</v>
      </c>
      <c r="P87" s="24">
        <v>49.539290000000001</v>
      </c>
      <c r="Q87" s="13">
        <v>2.0669782900000001E-4</v>
      </c>
      <c r="R87" s="66">
        <v>1.0345739390035401E-5</v>
      </c>
    </row>
    <row r="88" spans="2:18" ht="13.5" thickBot="1" x14ac:dyDescent="0.25">
      <c r="B88" s="62" t="s">
        <v>2554</v>
      </c>
      <c r="C88" s="14" t="s">
        <v>2261</v>
      </c>
      <c r="D88" s="22">
        <v>11020410</v>
      </c>
      <c r="E88" s="97" t="s">
        <v>2583</v>
      </c>
      <c r="F88" s="14" t="s">
        <v>234</v>
      </c>
      <c r="G88" s="28">
        <v>45132</v>
      </c>
      <c r="H88" s="14" t="s">
        <v>235</v>
      </c>
      <c r="I88" s="25">
        <v>3.09</v>
      </c>
      <c r="J88" s="14" t="s">
        <v>2268</v>
      </c>
      <c r="K88" s="14" t="s">
        <v>49</v>
      </c>
      <c r="L88" s="13">
        <v>0.08</v>
      </c>
      <c r="M88" s="13">
        <v>8.2199999999999995E-2</v>
      </c>
      <c r="N88" s="24">
        <v>47314.29</v>
      </c>
      <c r="O88" s="24">
        <v>100.09</v>
      </c>
      <c r="P88" s="24">
        <v>47.356870000000001</v>
      </c>
      <c r="Q88" s="13">
        <v>1.97591895E-4</v>
      </c>
      <c r="R88" s="66">
        <v>9.8899648208075994E-6</v>
      </c>
    </row>
    <row r="89" spans="2:18" ht="13.5" thickBot="1" x14ac:dyDescent="0.25">
      <c r="B89" s="62" t="s">
        <v>2556</v>
      </c>
      <c r="C89" s="14" t="s">
        <v>2261</v>
      </c>
      <c r="D89" s="22">
        <v>11020412</v>
      </c>
      <c r="E89" s="97" t="s">
        <v>2583</v>
      </c>
      <c r="F89" s="14" t="s">
        <v>234</v>
      </c>
      <c r="G89" s="28">
        <v>45148</v>
      </c>
      <c r="H89" s="14" t="s">
        <v>235</v>
      </c>
      <c r="I89" s="25">
        <v>3.09</v>
      </c>
      <c r="J89" s="14" t="s">
        <v>2268</v>
      </c>
      <c r="K89" s="14" t="s">
        <v>49</v>
      </c>
      <c r="L89" s="13">
        <v>0.08</v>
      </c>
      <c r="M89" s="13">
        <v>8.3199999999999996E-2</v>
      </c>
      <c r="N89" s="24">
        <v>185142.86</v>
      </c>
      <c r="O89" s="24">
        <v>99.8</v>
      </c>
      <c r="P89" s="24">
        <v>184.77257</v>
      </c>
      <c r="Q89" s="13">
        <v>7.7094542700000001E-4</v>
      </c>
      <c r="R89" s="66">
        <v>3.8587732194931999E-5</v>
      </c>
    </row>
    <row r="90" spans="2:18" ht="13.5" thickBot="1" x14ac:dyDescent="0.25">
      <c r="B90" s="62" t="s">
        <v>2557</v>
      </c>
      <c r="C90" s="14" t="s">
        <v>2261</v>
      </c>
      <c r="D90" s="22">
        <v>11020413</v>
      </c>
      <c r="E90" s="97" t="s">
        <v>2583</v>
      </c>
      <c r="F90" s="14" t="s">
        <v>234</v>
      </c>
      <c r="G90" s="28">
        <v>45161</v>
      </c>
      <c r="H90" s="14" t="s">
        <v>235</v>
      </c>
      <c r="I90" s="25">
        <v>3.09</v>
      </c>
      <c r="J90" s="14" t="s">
        <v>1025</v>
      </c>
      <c r="K90" s="14" t="s">
        <v>49</v>
      </c>
      <c r="L90" s="13">
        <v>0.08</v>
      </c>
      <c r="M90" s="13">
        <v>8.3099999999999993E-2</v>
      </c>
      <c r="N90" s="24">
        <v>648312</v>
      </c>
      <c r="O90" s="24">
        <v>99.83</v>
      </c>
      <c r="P90" s="24">
        <v>647.20987000000002</v>
      </c>
      <c r="Q90" s="13">
        <v>2.7004197090000001E-3</v>
      </c>
      <c r="R90" s="66">
        <v>1.3516270899999999E-4</v>
      </c>
    </row>
    <row r="91" spans="2:18" ht="13.5" thickBot="1" x14ac:dyDescent="0.25">
      <c r="B91" s="62" t="s">
        <v>2471</v>
      </c>
      <c r="C91" s="14" t="s">
        <v>2261</v>
      </c>
      <c r="D91" s="22">
        <v>11019377</v>
      </c>
      <c r="E91" s="97" t="s">
        <v>2583</v>
      </c>
      <c r="F91" s="14" t="s">
        <v>234</v>
      </c>
      <c r="G91" s="28">
        <v>44598</v>
      </c>
      <c r="H91" s="14" t="s">
        <v>235</v>
      </c>
      <c r="I91" s="25">
        <v>3.02</v>
      </c>
      <c r="J91" s="14" t="s">
        <v>2268</v>
      </c>
      <c r="K91" s="14" t="s">
        <v>49</v>
      </c>
      <c r="L91" s="13">
        <v>0.08</v>
      </c>
      <c r="M91" s="13">
        <v>0.16980000000000001</v>
      </c>
      <c r="N91" s="24">
        <v>7.0000000000000007E-2</v>
      </c>
      <c r="O91" s="24">
        <v>78.900000000000006</v>
      </c>
      <c r="P91" s="24">
        <v>6.0000000000000002E-5</v>
      </c>
      <c r="Q91" s="13">
        <v>2.5034411569887401E-10</v>
      </c>
      <c r="R91" s="66">
        <v>1.2530344367109901E-11</v>
      </c>
    </row>
    <row r="92" spans="2:18" ht="13.5" thickBot="1" x14ac:dyDescent="0.25">
      <c r="B92" s="62" t="s">
        <v>2560</v>
      </c>
      <c r="C92" s="14" t="s">
        <v>2261</v>
      </c>
      <c r="D92" s="22">
        <v>11020418</v>
      </c>
      <c r="E92" s="97" t="s">
        <v>2583</v>
      </c>
      <c r="F92" s="14" t="s">
        <v>234</v>
      </c>
      <c r="G92" s="28">
        <v>45179</v>
      </c>
      <c r="H92" s="14" t="s">
        <v>235</v>
      </c>
      <c r="I92" s="25">
        <v>3.09</v>
      </c>
      <c r="J92" s="14" t="s">
        <v>2268</v>
      </c>
      <c r="K92" s="14" t="s">
        <v>49</v>
      </c>
      <c r="L92" s="13">
        <v>0.08</v>
      </c>
      <c r="M92" s="13">
        <v>7.9799999999999996E-2</v>
      </c>
      <c r="N92" s="24">
        <v>45600</v>
      </c>
      <c r="O92" s="24">
        <v>100.77</v>
      </c>
      <c r="P92" s="24">
        <v>45.951120000000003</v>
      </c>
      <c r="Q92" s="13">
        <v>1.9172654100000001E-4</v>
      </c>
      <c r="R92" s="66">
        <v>9.5963892942398607E-6</v>
      </c>
    </row>
    <row r="93" spans="2:18" ht="13.5" thickBot="1" x14ac:dyDescent="0.25">
      <c r="B93" s="62" t="s">
        <v>2564</v>
      </c>
      <c r="C93" s="14" t="s">
        <v>2261</v>
      </c>
      <c r="D93" s="22">
        <v>11020422</v>
      </c>
      <c r="E93" s="97" t="s">
        <v>2583</v>
      </c>
      <c r="F93" s="14" t="s">
        <v>234</v>
      </c>
      <c r="G93" s="28">
        <v>45209</v>
      </c>
      <c r="H93" s="14" t="s">
        <v>235</v>
      </c>
      <c r="I93" s="25">
        <v>3.09</v>
      </c>
      <c r="J93" s="14" t="s">
        <v>2268</v>
      </c>
      <c r="K93" s="14" t="s">
        <v>49</v>
      </c>
      <c r="L93" s="13">
        <v>0.08</v>
      </c>
      <c r="M93" s="13">
        <v>7.4300000000000005E-2</v>
      </c>
      <c r="N93" s="24">
        <v>216000</v>
      </c>
      <c r="O93" s="24">
        <v>102.36</v>
      </c>
      <c r="P93" s="24">
        <v>221.0976</v>
      </c>
      <c r="Q93" s="13">
        <v>9.2250805199999995E-4</v>
      </c>
      <c r="R93" s="66">
        <v>4.6173817779025297E-5</v>
      </c>
    </row>
    <row r="94" spans="2:18" ht="13.5" thickBot="1" x14ac:dyDescent="0.25">
      <c r="B94" s="62" t="s">
        <v>2566</v>
      </c>
      <c r="C94" s="14" t="s">
        <v>2261</v>
      </c>
      <c r="D94" s="22">
        <v>11020425</v>
      </c>
      <c r="E94" s="97" t="s">
        <v>2583</v>
      </c>
      <c r="F94" s="14" t="s">
        <v>234</v>
      </c>
      <c r="G94" s="28">
        <v>45224</v>
      </c>
      <c r="H94" s="14" t="s">
        <v>235</v>
      </c>
      <c r="I94" s="25">
        <v>3.1</v>
      </c>
      <c r="J94" s="14" t="s">
        <v>2268</v>
      </c>
      <c r="K94" s="14" t="s">
        <v>49</v>
      </c>
      <c r="L94" s="13">
        <v>0.08</v>
      </c>
      <c r="M94" s="13">
        <v>6.59E-2</v>
      </c>
      <c r="N94" s="24">
        <v>50400</v>
      </c>
      <c r="O94" s="24">
        <v>104.87</v>
      </c>
      <c r="P94" s="24">
        <v>52.854480000000002</v>
      </c>
      <c r="Q94" s="13">
        <v>2.2053013400000001E-4</v>
      </c>
      <c r="R94" s="66">
        <v>1.1038080595742099E-5</v>
      </c>
    </row>
    <row r="95" spans="2:18" ht="13.5" thickBot="1" x14ac:dyDescent="0.25">
      <c r="B95" s="62" t="s">
        <v>2568</v>
      </c>
      <c r="C95" s="14" t="s">
        <v>2261</v>
      </c>
      <c r="D95" s="22">
        <v>11020426</v>
      </c>
      <c r="E95" s="97" t="s">
        <v>2583</v>
      </c>
      <c r="F95" s="14" t="s">
        <v>234</v>
      </c>
      <c r="G95" s="28">
        <v>45239</v>
      </c>
      <c r="H95" s="14" t="s">
        <v>235</v>
      </c>
      <c r="I95" s="25">
        <v>3.1</v>
      </c>
      <c r="J95" s="14" t="s">
        <v>2268</v>
      </c>
      <c r="K95" s="14" t="s">
        <v>49</v>
      </c>
      <c r="L95" s="13">
        <v>0.08</v>
      </c>
      <c r="M95" s="13">
        <v>6.9400000000000003E-2</v>
      </c>
      <c r="N95" s="24">
        <v>91200</v>
      </c>
      <c r="O95" s="24">
        <v>103.82</v>
      </c>
      <c r="P95" s="24">
        <v>94.683840000000004</v>
      </c>
      <c r="Q95" s="13">
        <v>3.9505903599999998E-4</v>
      </c>
      <c r="R95" s="66">
        <v>1.9773685353338899E-5</v>
      </c>
    </row>
    <row r="96" spans="2:18" ht="13.5" thickBot="1" x14ac:dyDescent="0.25">
      <c r="B96" s="62" t="s">
        <v>2569</v>
      </c>
      <c r="C96" s="14" t="s">
        <v>2261</v>
      </c>
      <c r="D96" s="22">
        <v>11020428</v>
      </c>
      <c r="E96" s="97" t="s">
        <v>2583</v>
      </c>
      <c r="F96" s="14" t="s">
        <v>234</v>
      </c>
      <c r="G96" s="28">
        <v>45253</v>
      </c>
      <c r="H96" s="14" t="s">
        <v>235</v>
      </c>
      <c r="I96" s="25">
        <v>3.08</v>
      </c>
      <c r="J96" s="14" t="s">
        <v>2268</v>
      </c>
      <c r="K96" s="14" t="s">
        <v>49</v>
      </c>
      <c r="L96" s="13">
        <v>0.08</v>
      </c>
      <c r="M96" s="13">
        <v>8.5000000000000006E-2</v>
      </c>
      <c r="N96" s="24">
        <v>98400</v>
      </c>
      <c r="O96" s="24">
        <v>99.28</v>
      </c>
      <c r="P96" s="24">
        <v>97.691519999999997</v>
      </c>
      <c r="Q96" s="13">
        <v>4.07608286E-4</v>
      </c>
      <c r="R96" s="66">
        <v>2.0401806455773401E-5</v>
      </c>
    </row>
    <row r="97" spans="2:18" ht="13.5" thickBot="1" x14ac:dyDescent="0.25">
      <c r="B97" s="62" t="s">
        <v>2574</v>
      </c>
      <c r="C97" s="14" t="s">
        <v>2261</v>
      </c>
      <c r="D97" s="22">
        <v>11020431</v>
      </c>
      <c r="E97" s="97" t="s">
        <v>2583</v>
      </c>
      <c r="F97" s="14" t="s">
        <v>234</v>
      </c>
      <c r="G97" s="28">
        <v>45285</v>
      </c>
      <c r="H97" s="14" t="s">
        <v>235</v>
      </c>
      <c r="I97" s="25">
        <v>3.5</v>
      </c>
      <c r="J97" s="14" t="s">
        <v>2268</v>
      </c>
      <c r="K97" s="14" t="s">
        <v>49</v>
      </c>
      <c r="L97" s="13">
        <v>0.08</v>
      </c>
      <c r="M97" s="13">
        <v>3.6299999999999999E-2</v>
      </c>
      <c r="N97" s="24">
        <v>21600</v>
      </c>
      <c r="O97" s="24">
        <v>97.1</v>
      </c>
      <c r="P97" s="24">
        <v>20.973600000000001</v>
      </c>
      <c r="Q97" s="13">
        <v>8.7510289083698501E-5</v>
      </c>
      <c r="R97" s="66">
        <v>4.3801071769669402E-6</v>
      </c>
    </row>
    <row r="98" spans="2:18" ht="13.5" thickBot="1" x14ac:dyDescent="0.25">
      <c r="B98" s="62" t="s">
        <v>2472</v>
      </c>
      <c r="C98" s="14" t="s">
        <v>2261</v>
      </c>
      <c r="D98" s="22">
        <v>11019573</v>
      </c>
      <c r="E98" s="97" t="s">
        <v>2583</v>
      </c>
      <c r="F98" s="14" t="s">
        <v>234</v>
      </c>
      <c r="G98" s="28">
        <v>44607</v>
      </c>
      <c r="H98" s="14" t="s">
        <v>235</v>
      </c>
      <c r="I98" s="25">
        <v>3.01</v>
      </c>
      <c r="J98" s="14" t="s">
        <v>2268</v>
      </c>
      <c r="K98" s="14" t="s">
        <v>49</v>
      </c>
      <c r="L98" s="13">
        <v>0.08</v>
      </c>
      <c r="M98" s="13">
        <v>0.17829999999999999</v>
      </c>
      <c r="N98" s="24">
        <v>-7.0000000000000007E-2</v>
      </c>
      <c r="O98" s="24">
        <v>77.19</v>
      </c>
      <c r="P98" s="24">
        <v>-5.0000000000000002E-5</v>
      </c>
      <c r="Q98" s="13">
        <v>-2.0862009641572901E-10</v>
      </c>
      <c r="R98" s="66">
        <v>-1.04419536392583E-11</v>
      </c>
    </row>
    <row r="99" spans="2:18" ht="13.5" thickBot="1" x14ac:dyDescent="0.25">
      <c r="B99" s="62" t="s">
        <v>2476</v>
      </c>
      <c r="C99" s="14" t="s">
        <v>2261</v>
      </c>
      <c r="D99" s="22">
        <v>11019581</v>
      </c>
      <c r="E99" s="97" t="s">
        <v>2583</v>
      </c>
      <c r="F99" s="14" t="s">
        <v>234</v>
      </c>
      <c r="G99" s="28">
        <v>44629</v>
      </c>
      <c r="H99" s="14" t="s">
        <v>235</v>
      </c>
      <c r="I99" s="25">
        <v>4.7</v>
      </c>
      <c r="J99" s="14" t="s">
        <v>2120</v>
      </c>
      <c r="K99" s="14" t="s">
        <v>49</v>
      </c>
      <c r="L99" s="13">
        <v>3.7999999999999999E-2</v>
      </c>
      <c r="M99" s="13">
        <v>6.54E-2</v>
      </c>
      <c r="N99" s="24">
        <v>1256643.3600000001</v>
      </c>
      <c r="O99" s="24">
        <v>88.65</v>
      </c>
      <c r="P99" s="24">
        <v>1114.0143399999999</v>
      </c>
      <c r="Q99" s="13">
        <v>4.6481155799999998E-3</v>
      </c>
      <c r="R99" s="66">
        <v>2.3264972099999999E-4</v>
      </c>
    </row>
    <row r="100" spans="2:18" ht="13.5" thickBot="1" x14ac:dyDescent="0.25">
      <c r="B100" s="62" t="s">
        <v>2477</v>
      </c>
      <c r="C100" s="14" t="s">
        <v>2261</v>
      </c>
      <c r="D100" s="22">
        <v>11019587</v>
      </c>
      <c r="E100" s="97" t="s">
        <v>2583</v>
      </c>
      <c r="F100" s="14" t="s">
        <v>234</v>
      </c>
      <c r="G100" s="28">
        <v>44644</v>
      </c>
      <c r="H100" s="14" t="s">
        <v>235</v>
      </c>
      <c r="I100" s="25">
        <v>4.71</v>
      </c>
      <c r="J100" s="14" t="s">
        <v>2120</v>
      </c>
      <c r="K100" s="14" t="s">
        <v>49</v>
      </c>
      <c r="L100" s="13">
        <v>3.7999999999999999E-2</v>
      </c>
      <c r="M100" s="13">
        <v>5.7799999999999997E-2</v>
      </c>
      <c r="N100" s="24">
        <v>19970440.460000001</v>
      </c>
      <c r="O100" s="24">
        <v>91.68</v>
      </c>
      <c r="P100" s="24">
        <v>18308.899809999999</v>
      </c>
      <c r="Q100" s="13">
        <v>7.6392088871999997E-2</v>
      </c>
      <c r="R100" s="66">
        <v>3.82361366E-3</v>
      </c>
    </row>
    <row r="101" spans="2:18" ht="13.5" thickBot="1" x14ac:dyDescent="0.25">
      <c r="B101" s="62" t="s">
        <v>2504</v>
      </c>
      <c r="C101" s="14" t="s">
        <v>2261</v>
      </c>
      <c r="D101" s="22">
        <v>11019675</v>
      </c>
      <c r="E101" s="97" t="s">
        <v>2583</v>
      </c>
      <c r="F101" s="14" t="s">
        <v>234</v>
      </c>
      <c r="G101" s="28">
        <v>44683</v>
      </c>
      <c r="H101" s="14" t="s">
        <v>235</v>
      </c>
      <c r="I101" s="25">
        <v>4.72</v>
      </c>
      <c r="J101" s="14" t="s">
        <v>2120</v>
      </c>
      <c r="K101" s="14" t="s">
        <v>49</v>
      </c>
      <c r="L101" s="13">
        <v>3.7999999999999999E-2</v>
      </c>
      <c r="M101" s="13">
        <v>5.2200000000000003E-2</v>
      </c>
      <c r="N101" s="24">
        <v>1331362.7</v>
      </c>
      <c r="O101" s="24">
        <v>93.99</v>
      </c>
      <c r="P101" s="24">
        <v>1251.3478</v>
      </c>
      <c r="Q101" s="13">
        <v>5.2211259730000001E-3</v>
      </c>
      <c r="R101" s="66">
        <v>2.6133031399999999E-4</v>
      </c>
    </row>
    <row r="102" spans="2:18" ht="13.5" thickBot="1" x14ac:dyDescent="0.25">
      <c r="B102" s="62" t="s">
        <v>2526</v>
      </c>
      <c r="C102" s="14" t="s">
        <v>2261</v>
      </c>
      <c r="D102" s="22">
        <v>11020105</v>
      </c>
      <c r="E102" s="97" t="s">
        <v>2583</v>
      </c>
      <c r="F102" s="14" t="s">
        <v>234</v>
      </c>
      <c r="G102" s="28">
        <v>44943</v>
      </c>
      <c r="H102" s="14" t="s">
        <v>235</v>
      </c>
      <c r="I102" s="25">
        <v>2.98</v>
      </c>
      <c r="J102" s="14" t="s">
        <v>2120</v>
      </c>
      <c r="K102" s="14" t="s">
        <v>49</v>
      </c>
      <c r="L102" s="13">
        <v>4.2500000000000003E-2</v>
      </c>
      <c r="M102" s="13">
        <v>6.9099999999999995E-2</v>
      </c>
      <c r="N102" s="24">
        <v>5350000</v>
      </c>
      <c r="O102" s="24">
        <v>100.19</v>
      </c>
      <c r="P102" s="24">
        <v>5360.165</v>
      </c>
      <c r="Q102" s="13">
        <v>2.2364762781999999E-2</v>
      </c>
      <c r="R102" s="66">
        <v>1.119411888E-3</v>
      </c>
    </row>
    <row r="103" spans="2:18" ht="13.5" thickBot="1" x14ac:dyDescent="0.25">
      <c r="B103" s="62" t="s">
        <v>2515</v>
      </c>
      <c r="C103" s="14" t="s">
        <v>2261</v>
      </c>
      <c r="D103" s="22">
        <v>11019927</v>
      </c>
      <c r="E103" s="97" t="s">
        <v>2583</v>
      </c>
      <c r="F103" s="14" t="s">
        <v>2269</v>
      </c>
      <c r="G103" s="28">
        <v>44882</v>
      </c>
      <c r="H103" s="14" t="s">
        <v>277</v>
      </c>
      <c r="I103" s="25">
        <v>2.89</v>
      </c>
      <c r="J103" s="14" t="s">
        <v>2120</v>
      </c>
      <c r="K103" s="14" t="s">
        <v>49</v>
      </c>
      <c r="L103" s="13">
        <v>4.3999999999999997E-2</v>
      </c>
      <c r="M103" s="13">
        <v>6.93E-2</v>
      </c>
      <c r="N103" s="24">
        <v>5750000</v>
      </c>
      <c r="O103" s="24">
        <v>97.91</v>
      </c>
      <c r="P103" s="24">
        <v>5629.8249999999998</v>
      </c>
      <c r="Q103" s="13">
        <v>2.3489892686000002E-2</v>
      </c>
      <c r="R103" s="66">
        <v>1.1757274319999999E-3</v>
      </c>
    </row>
    <row r="104" spans="2:18" ht="13.5" thickBot="1" x14ac:dyDescent="0.25">
      <c r="B104" s="62" t="s">
        <v>2503</v>
      </c>
      <c r="C104" s="14" t="s">
        <v>2261</v>
      </c>
      <c r="D104" s="22">
        <v>11019112</v>
      </c>
      <c r="E104" s="97" t="s">
        <v>2583</v>
      </c>
      <c r="F104" s="14" t="s">
        <v>2269</v>
      </c>
      <c r="G104" s="28">
        <v>44678</v>
      </c>
      <c r="H104" s="14" t="s">
        <v>277</v>
      </c>
      <c r="I104" s="25">
        <v>2.41</v>
      </c>
      <c r="J104" s="14" t="s">
        <v>2120</v>
      </c>
      <c r="K104" s="14" t="s">
        <v>49</v>
      </c>
      <c r="L104" s="13">
        <v>4.2500000000000003E-2</v>
      </c>
      <c r="M104" s="13">
        <v>8.8099999999999998E-2</v>
      </c>
      <c r="N104" s="24">
        <v>5750000</v>
      </c>
      <c r="O104" s="24">
        <v>92.87</v>
      </c>
      <c r="P104" s="24">
        <v>5340.0249999999996</v>
      </c>
      <c r="Q104" s="13">
        <v>2.2280730607000001E-2</v>
      </c>
      <c r="R104" s="66">
        <v>1.115205869E-3</v>
      </c>
    </row>
    <row r="105" spans="2:18" ht="13.5" thickBot="1" x14ac:dyDescent="0.25">
      <c r="B105" s="61" t="s">
        <v>2270</v>
      </c>
      <c r="C105" s="58" t="s">
        <v>2583</v>
      </c>
      <c r="D105" s="58" t="s">
        <v>2583</v>
      </c>
      <c r="E105" s="58" t="s">
        <v>2583</v>
      </c>
      <c r="F105" s="58" t="s">
        <v>2583</v>
      </c>
      <c r="G105" s="58" t="s">
        <v>2583</v>
      </c>
      <c r="H105" s="58" t="s">
        <v>2583</v>
      </c>
      <c r="I105" s="23">
        <v>2.1510770047580001</v>
      </c>
      <c r="J105" s="58" t="s">
        <v>2583</v>
      </c>
      <c r="K105" s="58" t="s">
        <v>2583</v>
      </c>
      <c r="L105" s="58" t="s">
        <v>2583</v>
      </c>
      <c r="M105" s="58" t="s">
        <v>2583</v>
      </c>
      <c r="N105" s="58" t="s">
        <v>2583</v>
      </c>
      <c r="O105" s="58" t="s">
        <v>2583</v>
      </c>
      <c r="P105" s="23">
        <v>86379.362040000007</v>
      </c>
      <c r="Q105" s="20">
        <v>0.360409416742</v>
      </c>
      <c r="R105" s="65">
        <v>1.8039385876E-2</v>
      </c>
    </row>
    <row r="106" spans="2:18" ht="13.5" thickBot="1" x14ac:dyDescent="0.25">
      <c r="B106" s="61" t="s">
        <v>2271</v>
      </c>
      <c r="C106" s="58" t="s">
        <v>2583</v>
      </c>
      <c r="D106" s="58" t="s">
        <v>2583</v>
      </c>
      <c r="E106" s="58" t="s">
        <v>2583</v>
      </c>
      <c r="F106" s="58" t="s">
        <v>2583</v>
      </c>
      <c r="G106" s="58" t="s">
        <v>2583</v>
      </c>
      <c r="H106" s="58" t="s">
        <v>2583</v>
      </c>
      <c r="I106" s="23">
        <v>2.1632952797190002</v>
      </c>
      <c r="J106" s="58" t="s">
        <v>2583</v>
      </c>
      <c r="K106" s="58" t="s">
        <v>2583</v>
      </c>
      <c r="L106" s="58" t="s">
        <v>2583</v>
      </c>
      <c r="M106" s="58" t="s">
        <v>2583</v>
      </c>
      <c r="N106" s="58" t="s">
        <v>2583</v>
      </c>
      <c r="O106" s="58" t="s">
        <v>2583</v>
      </c>
      <c r="P106" s="23">
        <v>14048.92317</v>
      </c>
      <c r="Q106" s="20">
        <v>5.8617754124999998E-2</v>
      </c>
      <c r="R106" s="65">
        <v>2.9339640879999999E-3</v>
      </c>
    </row>
    <row r="107" spans="2:18" ht="13.5" thickBot="1" x14ac:dyDescent="0.25">
      <c r="B107" s="62" t="s">
        <v>2480</v>
      </c>
      <c r="C107" s="14" t="s">
        <v>2261</v>
      </c>
      <c r="D107" s="22">
        <v>53089165</v>
      </c>
      <c r="E107" s="97" t="s">
        <v>2583</v>
      </c>
      <c r="F107" s="14" t="s">
        <v>234</v>
      </c>
      <c r="G107" s="28">
        <v>44349</v>
      </c>
      <c r="H107" s="14" t="s">
        <v>235</v>
      </c>
      <c r="I107" s="25">
        <v>1.92</v>
      </c>
      <c r="J107" s="14" t="s">
        <v>1125</v>
      </c>
      <c r="K107" s="14" t="s">
        <v>51</v>
      </c>
      <c r="L107" s="13">
        <v>5.1999999999999998E-2</v>
      </c>
      <c r="M107" s="13">
        <v>9.5500000000000002E-2</v>
      </c>
      <c r="N107" s="24">
        <v>1826874.99</v>
      </c>
      <c r="O107" s="24">
        <v>115.24</v>
      </c>
      <c r="P107" s="24">
        <v>8445.5843299999997</v>
      </c>
      <c r="Q107" s="13">
        <v>3.5238372343999999E-2</v>
      </c>
      <c r="R107" s="66">
        <v>1.763768E-3</v>
      </c>
    </row>
    <row r="108" spans="2:18" ht="13.5" thickBot="1" x14ac:dyDescent="0.25">
      <c r="B108" s="62" t="s">
        <v>2479</v>
      </c>
      <c r="C108" s="14" t="s">
        <v>2261</v>
      </c>
      <c r="D108" s="22">
        <v>53089660</v>
      </c>
      <c r="E108" s="97" t="s">
        <v>2583</v>
      </c>
      <c r="F108" s="14" t="s">
        <v>234</v>
      </c>
      <c r="G108" s="28">
        <v>44390</v>
      </c>
      <c r="H108" s="14" t="s">
        <v>235</v>
      </c>
      <c r="I108" s="25">
        <v>2.5299999999999998</v>
      </c>
      <c r="J108" s="14" t="s">
        <v>1125</v>
      </c>
      <c r="K108" s="14" t="s">
        <v>52</v>
      </c>
      <c r="L108" s="13">
        <v>5.5E-2</v>
      </c>
      <c r="M108" s="13">
        <v>9.2299999999999993E-2</v>
      </c>
      <c r="N108" s="24">
        <v>1140741</v>
      </c>
      <c r="O108" s="24">
        <v>106.3</v>
      </c>
      <c r="P108" s="24">
        <v>5603.3388400000003</v>
      </c>
      <c r="Q108" s="13">
        <v>2.3379381780999998E-2</v>
      </c>
      <c r="R108" s="66">
        <v>1.170196087E-3</v>
      </c>
    </row>
    <row r="109" spans="2:18" ht="13.5" thickBot="1" x14ac:dyDescent="0.25">
      <c r="B109" s="61" t="s">
        <v>2272</v>
      </c>
      <c r="C109" s="58" t="s">
        <v>2583</v>
      </c>
      <c r="D109" s="58" t="s">
        <v>2583</v>
      </c>
      <c r="E109" s="58" t="s">
        <v>2583</v>
      </c>
      <c r="F109" s="58" t="s">
        <v>2583</v>
      </c>
      <c r="G109" s="58" t="s">
        <v>2583</v>
      </c>
      <c r="H109" s="58" t="s">
        <v>2583</v>
      </c>
      <c r="I109" s="29" t="s">
        <v>23</v>
      </c>
      <c r="J109" s="58" t="s">
        <v>2583</v>
      </c>
      <c r="K109" s="58" t="s">
        <v>2583</v>
      </c>
      <c r="L109" s="58" t="s">
        <v>2583</v>
      </c>
      <c r="M109" s="58" t="s">
        <v>2583</v>
      </c>
      <c r="N109" s="58" t="s">
        <v>2583</v>
      </c>
      <c r="O109" s="58" t="s">
        <v>2583</v>
      </c>
      <c r="P109" s="58" t="s">
        <v>2583</v>
      </c>
      <c r="Q109" s="58" t="s">
        <v>2583</v>
      </c>
      <c r="R109" s="72" t="s">
        <v>2583</v>
      </c>
    </row>
    <row r="110" spans="2:18" ht="13.5" thickBot="1" x14ac:dyDescent="0.25">
      <c r="B110" s="61" t="s">
        <v>2273</v>
      </c>
      <c r="C110" s="58" t="s">
        <v>2583</v>
      </c>
      <c r="D110" s="58" t="s">
        <v>2583</v>
      </c>
      <c r="E110" s="58" t="s">
        <v>2583</v>
      </c>
      <c r="F110" s="58" t="s">
        <v>2583</v>
      </c>
      <c r="G110" s="58" t="s">
        <v>2583</v>
      </c>
      <c r="H110" s="58" t="s">
        <v>2583</v>
      </c>
      <c r="I110" s="23">
        <v>0.99682540895500005</v>
      </c>
      <c r="J110" s="58" t="s">
        <v>2583</v>
      </c>
      <c r="K110" s="58" t="s">
        <v>2583</v>
      </c>
      <c r="L110" s="58" t="s">
        <v>2583</v>
      </c>
      <c r="M110" s="58" t="s">
        <v>2583</v>
      </c>
      <c r="N110" s="58" t="s">
        <v>2583</v>
      </c>
      <c r="O110" s="58" t="s">
        <v>2583</v>
      </c>
      <c r="P110" s="23">
        <v>9280.6572199999991</v>
      </c>
      <c r="Q110" s="20">
        <v>3.872263208E-2</v>
      </c>
      <c r="R110" s="65">
        <v>1.938163848E-3</v>
      </c>
    </row>
    <row r="111" spans="2:18" ht="13.5" thickBot="1" x14ac:dyDescent="0.25">
      <c r="B111" s="62" t="s">
        <v>2537</v>
      </c>
      <c r="C111" s="14" t="s">
        <v>2261</v>
      </c>
      <c r="D111" s="22">
        <v>11020018</v>
      </c>
      <c r="E111" s="97" t="s">
        <v>2583</v>
      </c>
      <c r="F111" s="14" t="s">
        <v>234</v>
      </c>
      <c r="G111" s="28">
        <v>45040</v>
      </c>
      <c r="H111" s="14" t="s">
        <v>235</v>
      </c>
      <c r="I111" s="25">
        <v>2.84</v>
      </c>
      <c r="J111" s="14" t="s">
        <v>2274</v>
      </c>
      <c r="K111" s="14" t="s">
        <v>50</v>
      </c>
      <c r="L111" s="13">
        <v>0.1022</v>
      </c>
      <c r="M111" s="13">
        <v>0.14949999999999999</v>
      </c>
      <c r="N111" s="24">
        <v>0.01</v>
      </c>
      <c r="O111" s="24">
        <v>100.14</v>
      </c>
      <c r="P111" s="24">
        <v>4.0000000000000003E-5</v>
      </c>
      <c r="Q111" s="13">
        <v>1.6689607713258301E-10</v>
      </c>
      <c r="R111" s="66">
        <v>8.3535629114066E-12</v>
      </c>
    </row>
    <row r="112" spans="2:18" ht="13.5" thickBot="1" x14ac:dyDescent="0.25">
      <c r="B112" s="62" t="s">
        <v>2577</v>
      </c>
      <c r="C112" s="14" t="s">
        <v>2261</v>
      </c>
      <c r="D112" s="22">
        <v>11020506</v>
      </c>
      <c r="E112" s="97" t="s">
        <v>2583</v>
      </c>
      <c r="F112" s="14" t="s">
        <v>234</v>
      </c>
      <c r="G112" s="28">
        <v>45288</v>
      </c>
      <c r="H112" s="14" t="s">
        <v>235</v>
      </c>
      <c r="I112" s="25">
        <v>3.06</v>
      </c>
      <c r="J112" s="14" t="s">
        <v>2274</v>
      </c>
      <c r="K112" s="14" t="s">
        <v>50</v>
      </c>
      <c r="L112" s="13">
        <v>0.1022</v>
      </c>
      <c r="M112" s="13">
        <v>8.8300000000000003E-2</v>
      </c>
      <c r="N112" s="24">
        <v>414834.55</v>
      </c>
      <c r="O112" s="24">
        <v>100</v>
      </c>
      <c r="P112" s="24">
        <v>1504.60491</v>
      </c>
      <c r="Q112" s="13">
        <v>6.2778164269999999E-3</v>
      </c>
      <c r="R112" s="66">
        <v>3.14220294E-4</v>
      </c>
    </row>
    <row r="113" spans="2:18" ht="13.5" thickBot="1" x14ac:dyDescent="0.25">
      <c r="B113" s="62" t="s">
        <v>2573</v>
      </c>
      <c r="C113" s="14" t="s">
        <v>2261</v>
      </c>
      <c r="D113" s="22">
        <v>11020501</v>
      </c>
      <c r="E113" s="97" t="s">
        <v>2583</v>
      </c>
      <c r="F113" s="14" t="s">
        <v>234</v>
      </c>
      <c r="G113" s="28">
        <v>45260</v>
      </c>
      <c r="H113" s="14" t="s">
        <v>235</v>
      </c>
      <c r="I113" s="25">
        <v>3.06</v>
      </c>
      <c r="J113" s="14" t="s">
        <v>2274</v>
      </c>
      <c r="K113" s="14" t="s">
        <v>50</v>
      </c>
      <c r="L113" s="13">
        <v>0.1022</v>
      </c>
      <c r="M113" s="13">
        <v>8.8200000000000001E-2</v>
      </c>
      <c r="N113" s="24">
        <v>247124.68</v>
      </c>
      <c r="O113" s="24">
        <v>100.05</v>
      </c>
      <c r="P113" s="24">
        <v>896.76936999999998</v>
      </c>
      <c r="Q113" s="13">
        <v>3.741682248E-3</v>
      </c>
      <c r="R113" s="66">
        <v>1.87280483E-4</v>
      </c>
    </row>
    <row r="114" spans="2:18" ht="13.5" thickBot="1" x14ac:dyDescent="0.25">
      <c r="B114" s="62" t="s">
        <v>2576</v>
      </c>
      <c r="C114" s="14" t="s">
        <v>2261</v>
      </c>
      <c r="D114" s="22">
        <v>11020504</v>
      </c>
      <c r="E114" s="97" t="s">
        <v>2583</v>
      </c>
      <c r="F114" s="14" t="s">
        <v>234</v>
      </c>
      <c r="G114" s="28">
        <v>45287</v>
      </c>
      <c r="H114" s="14" t="s">
        <v>235</v>
      </c>
      <c r="I114" s="25">
        <v>2.79</v>
      </c>
      <c r="J114" s="14" t="s">
        <v>2274</v>
      </c>
      <c r="K114" s="14" t="s">
        <v>50</v>
      </c>
      <c r="L114" s="13">
        <v>0.1022</v>
      </c>
      <c r="M114" s="13">
        <v>0.1852</v>
      </c>
      <c r="N114" s="24">
        <v>17484.45</v>
      </c>
      <c r="O114" s="24">
        <v>100</v>
      </c>
      <c r="P114" s="24">
        <v>63.4161</v>
      </c>
      <c r="Q114" s="13">
        <v>2.64597457E-4</v>
      </c>
      <c r="R114" s="66">
        <v>1.3243759523651301E-5</v>
      </c>
    </row>
    <row r="115" spans="2:18" ht="13.5" thickBot="1" x14ac:dyDescent="0.25">
      <c r="B115" s="62" t="s">
        <v>2562</v>
      </c>
      <c r="C115" s="14" t="s">
        <v>2261</v>
      </c>
      <c r="D115" s="22">
        <v>11020486</v>
      </c>
      <c r="E115" s="97" t="s">
        <v>2583</v>
      </c>
      <c r="F115" s="14" t="s">
        <v>234</v>
      </c>
      <c r="G115" s="28">
        <v>45195</v>
      </c>
      <c r="H115" s="14" t="s">
        <v>235</v>
      </c>
      <c r="I115" s="25">
        <v>2.79</v>
      </c>
      <c r="J115" s="14" t="s">
        <v>2274</v>
      </c>
      <c r="K115" s="14" t="s">
        <v>50</v>
      </c>
      <c r="L115" s="13">
        <v>0.1022</v>
      </c>
      <c r="M115" s="13">
        <v>0.1852</v>
      </c>
      <c r="N115" s="24">
        <v>46654.3</v>
      </c>
      <c r="O115" s="24">
        <v>100.05</v>
      </c>
      <c r="P115" s="24">
        <v>169.29974999999999</v>
      </c>
      <c r="Q115" s="13">
        <v>7.0638660300000001E-4</v>
      </c>
      <c r="R115" s="66">
        <v>3.5356402812760298E-5</v>
      </c>
    </row>
    <row r="116" spans="2:18" ht="13.5" thickBot="1" x14ac:dyDescent="0.25">
      <c r="B116" s="62" t="s">
        <v>2571</v>
      </c>
      <c r="C116" s="14" t="s">
        <v>2261</v>
      </c>
      <c r="D116" s="22">
        <v>11020497</v>
      </c>
      <c r="E116" s="97" t="s">
        <v>2583</v>
      </c>
      <c r="F116" s="14" t="s">
        <v>234</v>
      </c>
      <c r="G116" s="28">
        <v>45259</v>
      </c>
      <c r="H116" s="14" t="s">
        <v>235</v>
      </c>
      <c r="I116" s="25">
        <v>2.3199999999999998</v>
      </c>
      <c r="J116" s="14" t="s">
        <v>2274</v>
      </c>
      <c r="K116" s="14" t="s">
        <v>50</v>
      </c>
      <c r="L116" s="13">
        <v>0.1022</v>
      </c>
      <c r="M116" s="13">
        <v>0.1847</v>
      </c>
      <c r="N116" s="24">
        <v>10539.59</v>
      </c>
      <c r="O116" s="24">
        <v>100.05</v>
      </c>
      <c r="P116" s="24">
        <v>38.246209999999998</v>
      </c>
      <c r="Q116" s="13">
        <v>1.5957855999999999E-4</v>
      </c>
      <c r="R116" s="66">
        <v>7.9873030339467093E-6</v>
      </c>
    </row>
    <row r="117" spans="2:18" ht="13.5" thickBot="1" x14ac:dyDescent="0.25">
      <c r="B117" s="62" t="s">
        <v>2551</v>
      </c>
      <c r="C117" s="14" t="s">
        <v>2261</v>
      </c>
      <c r="D117" s="22">
        <v>11020460</v>
      </c>
      <c r="E117" s="97" t="s">
        <v>2583</v>
      </c>
      <c r="F117" s="14" t="s">
        <v>234</v>
      </c>
      <c r="G117" s="28">
        <v>45105</v>
      </c>
      <c r="H117" s="14" t="s">
        <v>235</v>
      </c>
      <c r="I117" s="25">
        <v>2.79</v>
      </c>
      <c r="J117" s="14" t="s">
        <v>2274</v>
      </c>
      <c r="K117" s="14" t="s">
        <v>50</v>
      </c>
      <c r="L117" s="13">
        <v>0.1022</v>
      </c>
      <c r="M117" s="13">
        <v>0.1852</v>
      </c>
      <c r="N117" s="24">
        <v>9300.92</v>
      </c>
      <c r="O117" s="24">
        <v>100.05</v>
      </c>
      <c r="P117" s="24">
        <v>33.751300000000001</v>
      </c>
      <c r="Q117" s="13">
        <v>1.40823989E-4</v>
      </c>
      <c r="R117" s="66">
        <v>7.0485901972939404E-6</v>
      </c>
    </row>
    <row r="118" spans="2:18" ht="13.5" thickBot="1" x14ac:dyDescent="0.25">
      <c r="B118" s="62" t="s">
        <v>2559</v>
      </c>
      <c r="C118" s="14" t="s">
        <v>2261</v>
      </c>
      <c r="D118" s="22">
        <v>11020478</v>
      </c>
      <c r="E118" s="97" t="s">
        <v>2583</v>
      </c>
      <c r="F118" s="14" t="s">
        <v>234</v>
      </c>
      <c r="G118" s="28">
        <v>45166</v>
      </c>
      <c r="H118" s="14" t="s">
        <v>235</v>
      </c>
      <c r="I118" s="25">
        <v>2.79</v>
      </c>
      <c r="J118" s="14" t="s">
        <v>2274</v>
      </c>
      <c r="K118" s="14" t="s">
        <v>50</v>
      </c>
      <c r="L118" s="13">
        <v>0.1022</v>
      </c>
      <c r="M118" s="13">
        <v>0.1852</v>
      </c>
      <c r="N118" s="24">
        <v>36143.89</v>
      </c>
      <c r="O118" s="24">
        <v>100.05</v>
      </c>
      <c r="P118" s="24">
        <v>131.15943999999999</v>
      </c>
      <c r="Q118" s="13">
        <v>5.4724989999999996E-4</v>
      </c>
      <c r="R118" s="66">
        <v>2.73912158366215E-5</v>
      </c>
    </row>
    <row r="119" spans="2:18" ht="13.5" thickBot="1" x14ac:dyDescent="0.25">
      <c r="B119" s="62" t="s">
        <v>2567</v>
      </c>
      <c r="C119" s="14" t="s">
        <v>2261</v>
      </c>
      <c r="D119" s="22">
        <v>11020493</v>
      </c>
      <c r="E119" s="97" t="s">
        <v>2583</v>
      </c>
      <c r="F119" s="14" t="s">
        <v>234</v>
      </c>
      <c r="G119" s="28">
        <v>45229</v>
      </c>
      <c r="H119" s="14" t="s">
        <v>235</v>
      </c>
      <c r="I119" s="25">
        <v>2.65</v>
      </c>
      <c r="J119" s="14" t="s">
        <v>2274</v>
      </c>
      <c r="K119" s="14" t="s">
        <v>50</v>
      </c>
      <c r="L119" s="13">
        <v>0.1022</v>
      </c>
      <c r="M119" s="13">
        <v>0.18490000000000001</v>
      </c>
      <c r="N119" s="24">
        <v>73300.13</v>
      </c>
      <c r="O119" s="24">
        <v>100.05</v>
      </c>
      <c r="P119" s="24">
        <v>265.99250000000001</v>
      </c>
      <c r="Q119" s="13">
        <v>1.109827619E-3</v>
      </c>
      <c r="R119" s="66">
        <v>5.5549627067807998E-5</v>
      </c>
    </row>
    <row r="120" spans="2:18" ht="13.5" thickBot="1" x14ac:dyDescent="0.25">
      <c r="B120" s="62" t="s">
        <v>2539</v>
      </c>
      <c r="C120" s="14" t="s">
        <v>2261</v>
      </c>
      <c r="D120" s="22">
        <v>11020020</v>
      </c>
      <c r="E120" s="97" t="s">
        <v>2583</v>
      </c>
      <c r="F120" s="14" t="s">
        <v>234</v>
      </c>
      <c r="G120" s="28">
        <v>45041</v>
      </c>
      <c r="H120" s="14" t="s">
        <v>235</v>
      </c>
      <c r="I120" s="25">
        <v>3.1</v>
      </c>
      <c r="J120" s="14" t="s">
        <v>2274</v>
      </c>
      <c r="K120" s="14" t="s">
        <v>50</v>
      </c>
      <c r="L120" s="13">
        <v>0.1022</v>
      </c>
      <c r="M120" s="13">
        <v>0.1822</v>
      </c>
      <c r="N120" s="24">
        <v>176387.14</v>
      </c>
      <c r="O120" s="24">
        <v>100.24</v>
      </c>
      <c r="P120" s="24">
        <v>641.29156999999998</v>
      </c>
      <c r="Q120" s="13">
        <v>2.6757261829999999E-3</v>
      </c>
      <c r="R120" s="66">
        <v>1.3392673599999999E-4</v>
      </c>
    </row>
    <row r="121" spans="2:18" ht="13.5" thickBot="1" x14ac:dyDescent="0.25">
      <c r="B121" s="62" t="s">
        <v>2555</v>
      </c>
      <c r="C121" s="14" t="s">
        <v>2261</v>
      </c>
      <c r="D121" s="22">
        <v>11020465</v>
      </c>
      <c r="E121" s="97" t="s">
        <v>2583</v>
      </c>
      <c r="F121" s="14" t="s">
        <v>234</v>
      </c>
      <c r="G121" s="28">
        <v>45132</v>
      </c>
      <c r="H121" s="14" t="s">
        <v>235</v>
      </c>
      <c r="I121" s="25">
        <v>3.1</v>
      </c>
      <c r="J121" s="14" t="s">
        <v>2274</v>
      </c>
      <c r="K121" s="14" t="s">
        <v>50</v>
      </c>
      <c r="L121" s="13">
        <v>0.1022</v>
      </c>
      <c r="M121" s="13">
        <v>0.1822</v>
      </c>
      <c r="N121" s="24">
        <v>23537.73</v>
      </c>
      <c r="O121" s="24">
        <v>100.05</v>
      </c>
      <c r="P121" s="24">
        <v>85.414029999999997</v>
      </c>
      <c r="Q121" s="13">
        <v>3.5638166300000002E-4</v>
      </c>
      <c r="R121" s="66">
        <v>1.78377868280443E-5</v>
      </c>
    </row>
    <row r="122" spans="2:18" ht="13.5" thickBot="1" x14ac:dyDescent="0.25">
      <c r="B122" s="62" t="s">
        <v>2545</v>
      </c>
      <c r="C122" s="14" t="s">
        <v>2261</v>
      </c>
      <c r="D122" s="22">
        <v>11020026</v>
      </c>
      <c r="E122" s="97" t="s">
        <v>2583</v>
      </c>
      <c r="F122" s="14" t="s">
        <v>234</v>
      </c>
      <c r="G122" s="28">
        <v>45076</v>
      </c>
      <c r="H122" s="14" t="s">
        <v>235</v>
      </c>
      <c r="I122" s="25">
        <v>3.1</v>
      </c>
      <c r="J122" s="14" t="s">
        <v>2274</v>
      </c>
      <c r="K122" s="14" t="s">
        <v>50</v>
      </c>
      <c r="L122" s="13">
        <v>0.1022</v>
      </c>
      <c r="M122" s="13">
        <v>0.1822</v>
      </c>
      <c r="N122" s="24">
        <v>40874.519999999997</v>
      </c>
      <c r="O122" s="24">
        <v>100.05</v>
      </c>
      <c r="P122" s="24">
        <v>148.32601</v>
      </c>
      <c r="Q122" s="13">
        <v>6.1887572999999997E-4</v>
      </c>
      <c r="R122" s="66">
        <v>3.0976266398323102E-5</v>
      </c>
    </row>
    <row r="123" spans="2:18" ht="13.5" thickBot="1" x14ac:dyDescent="0.25">
      <c r="B123" s="62" t="s">
        <v>2483</v>
      </c>
      <c r="C123" s="14" t="s">
        <v>2261</v>
      </c>
      <c r="D123" s="22">
        <v>11019035</v>
      </c>
      <c r="E123" s="97" t="s">
        <v>2583</v>
      </c>
      <c r="F123" s="14" t="s">
        <v>234</v>
      </c>
      <c r="G123" s="28">
        <v>44329</v>
      </c>
      <c r="H123" s="14" t="s">
        <v>235</v>
      </c>
      <c r="I123" s="27">
        <v>0</v>
      </c>
      <c r="J123" s="14" t="s">
        <v>2275</v>
      </c>
      <c r="K123" s="14" t="s">
        <v>50</v>
      </c>
      <c r="L123" s="13">
        <v>0.09</v>
      </c>
      <c r="M123" s="13">
        <v>0</v>
      </c>
      <c r="N123" s="24">
        <v>256666.66</v>
      </c>
      <c r="O123" s="24">
        <v>91.34</v>
      </c>
      <c r="P123" s="24">
        <v>850.31143999999995</v>
      </c>
      <c r="Q123" s="13">
        <v>3.547841091E-3</v>
      </c>
      <c r="R123" s="66">
        <v>1.7757825200000001E-4</v>
      </c>
    </row>
    <row r="124" spans="2:18" ht="13.5" thickBot="1" x14ac:dyDescent="0.25">
      <c r="B124" s="62" t="s">
        <v>2529</v>
      </c>
      <c r="C124" s="14" t="s">
        <v>2261</v>
      </c>
      <c r="D124" s="22">
        <v>11019998</v>
      </c>
      <c r="E124" s="97" t="s">
        <v>2583</v>
      </c>
      <c r="F124" s="14" t="s">
        <v>234</v>
      </c>
      <c r="G124" s="28">
        <v>44979</v>
      </c>
      <c r="H124" s="14" t="s">
        <v>235</v>
      </c>
      <c r="I124" s="27">
        <v>0</v>
      </c>
      <c r="J124" s="14" t="s">
        <v>2274</v>
      </c>
      <c r="K124" s="14" t="s">
        <v>50</v>
      </c>
      <c r="L124" s="13">
        <v>0.1</v>
      </c>
      <c r="M124" s="13">
        <v>0</v>
      </c>
      <c r="N124" s="24">
        <v>0.01</v>
      </c>
      <c r="O124" s="24">
        <v>96.16</v>
      </c>
      <c r="P124" s="24">
        <v>3.0000000000000001E-5</v>
      </c>
      <c r="Q124" s="13">
        <v>1.25172057849437E-10</v>
      </c>
      <c r="R124" s="66">
        <v>6.2651721835549504E-12</v>
      </c>
    </row>
    <row r="125" spans="2:18" ht="13.5" thickBot="1" x14ac:dyDescent="0.25">
      <c r="B125" s="62" t="s">
        <v>2538</v>
      </c>
      <c r="C125" s="14" t="s">
        <v>2261</v>
      </c>
      <c r="D125" s="22">
        <v>11020017</v>
      </c>
      <c r="E125" s="97" t="s">
        <v>2583</v>
      </c>
      <c r="F125" s="14" t="s">
        <v>234</v>
      </c>
      <c r="G125" s="28">
        <v>45040</v>
      </c>
      <c r="H125" s="14" t="s">
        <v>235</v>
      </c>
      <c r="I125" s="27">
        <v>0</v>
      </c>
      <c r="J125" s="14" t="s">
        <v>2274</v>
      </c>
      <c r="K125" s="14" t="s">
        <v>50</v>
      </c>
      <c r="L125" s="13">
        <v>9.8900000000000002E-2</v>
      </c>
      <c r="M125" s="13">
        <v>0</v>
      </c>
      <c r="N125" s="24">
        <v>0.01</v>
      </c>
      <c r="O125" s="24">
        <v>99.49</v>
      </c>
      <c r="P125" s="24">
        <v>4.0000000000000003E-5</v>
      </c>
      <c r="Q125" s="13">
        <v>1.6689607713258301E-10</v>
      </c>
      <c r="R125" s="66">
        <v>8.3535629114066E-12</v>
      </c>
    </row>
    <row r="126" spans="2:18" ht="13.5" thickBot="1" x14ac:dyDescent="0.25">
      <c r="B126" s="62" t="s">
        <v>2582</v>
      </c>
      <c r="C126" s="14" t="s">
        <v>2261</v>
      </c>
      <c r="D126" s="22">
        <v>11020491</v>
      </c>
      <c r="E126" s="97" t="s">
        <v>2583</v>
      </c>
      <c r="F126" s="14" t="s">
        <v>234</v>
      </c>
      <c r="G126" s="28">
        <v>45225</v>
      </c>
      <c r="H126" s="14" t="s">
        <v>235</v>
      </c>
      <c r="I126" s="27">
        <v>0</v>
      </c>
      <c r="J126" s="14" t="s">
        <v>2274</v>
      </c>
      <c r="K126" s="14" t="s">
        <v>50</v>
      </c>
      <c r="L126" s="13">
        <v>0.1</v>
      </c>
      <c r="M126" s="13">
        <v>0</v>
      </c>
      <c r="N126" s="24">
        <v>0.01</v>
      </c>
      <c r="O126" s="24">
        <v>100</v>
      </c>
      <c r="P126" s="24">
        <v>4.0000000000000003E-5</v>
      </c>
      <c r="Q126" s="13">
        <v>1.6689607713258301E-10</v>
      </c>
      <c r="R126" s="66">
        <v>8.3535629114066E-12</v>
      </c>
    </row>
    <row r="127" spans="2:18" ht="13.5" thickBot="1" x14ac:dyDescent="0.25">
      <c r="B127" s="62" t="s">
        <v>2579</v>
      </c>
      <c r="C127" s="14" t="s">
        <v>2261</v>
      </c>
      <c r="D127" s="22">
        <v>11020464</v>
      </c>
      <c r="E127" s="97" t="s">
        <v>2583</v>
      </c>
      <c r="F127" s="14" t="s">
        <v>234</v>
      </c>
      <c r="G127" s="28">
        <v>45132</v>
      </c>
      <c r="H127" s="14" t="s">
        <v>235</v>
      </c>
      <c r="I127" s="27">
        <v>0</v>
      </c>
      <c r="J127" s="14" t="s">
        <v>2274</v>
      </c>
      <c r="K127" s="14" t="s">
        <v>50</v>
      </c>
      <c r="L127" s="13">
        <v>0.106</v>
      </c>
      <c r="M127" s="13">
        <v>0</v>
      </c>
      <c r="N127" s="24">
        <v>0.01</v>
      </c>
      <c r="O127" s="24">
        <v>99.89</v>
      </c>
      <c r="P127" s="24">
        <v>4.0000000000000003E-5</v>
      </c>
      <c r="Q127" s="13">
        <v>1.6689607713258301E-10</v>
      </c>
      <c r="R127" s="66">
        <v>8.3535629114066E-12</v>
      </c>
    </row>
    <row r="128" spans="2:18" ht="13.5" thickBot="1" x14ac:dyDescent="0.25">
      <c r="B128" s="62" t="s">
        <v>2516</v>
      </c>
      <c r="C128" s="14" t="s">
        <v>2261</v>
      </c>
      <c r="D128" s="22">
        <v>11019984</v>
      </c>
      <c r="E128" s="97" t="s">
        <v>2583</v>
      </c>
      <c r="F128" s="14" t="s">
        <v>234</v>
      </c>
      <c r="G128" s="28">
        <v>44889</v>
      </c>
      <c r="H128" s="14" t="s">
        <v>235</v>
      </c>
      <c r="I128" s="27">
        <v>0</v>
      </c>
      <c r="J128" s="14" t="s">
        <v>2274</v>
      </c>
      <c r="K128" s="14" t="s">
        <v>50</v>
      </c>
      <c r="L128" s="13">
        <v>9.9099999999999994E-2</v>
      </c>
      <c r="M128" s="13">
        <v>0</v>
      </c>
      <c r="N128" s="24">
        <v>0.01</v>
      </c>
      <c r="O128" s="24">
        <v>95.44</v>
      </c>
      <c r="P128" s="24">
        <v>3.0000000000000001E-5</v>
      </c>
      <c r="Q128" s="13">
        <v>1.25172057849437E-10</v>
      </c>
      <c r="R128" s="66">
        <v>6.2651721835549504E-12</v>
      </c>
    </row>
    <row r="129" spans="2:18" ht="13.5" thickBot="1" x14ac:dyDescent="0.25">
      <c r="B129" s="62" t="s">
        <v>2580</v>
      </c>
      <c r="C129" s="14" t="s">
        <v>2261</v>
      </c>
      <c r="D129" s="22">
        <v>11020108</v>
      </c>
      <c r="E129" s="97" t="s">
        <v>2583</v>
      </c>
      <c r="F129" s="14" t="s">
        <v>234</v>
      </c>
      <c r="G129" s="28">
        <v>44952</v>
      </c>
      <c r="H129" s="14" t="s">
        <v>235</v>
      </c>
      <c r="I129" s="27">
        <v>0</v>
      </c>
      <c r="J129" s="14" t="s">
        <v>2274</v>
      </c>
      <c r="K129" s="14" t="s">
        <v>50</v>
      </c>
      <c r="L129" s="13">
        <v>0.1</v>
      </c>
      <c r="M129" s="13">
        <v>0</v>
      </c>
      <c r="N129" s="24">
        <v>0.01</v>
      </c>
      <c r="O129" s="24">
        <v>94.64</v>
      </c>
      <c r="P129" s="24">
        <v>3.0000000000000001E-5</v>
      </c>
      <c r="Q129" s="13">
        <v>1.25172057849437E-10</v>
      </c>
      <c r="R129" s="66">
        <v>6.2651721835549504E-12</v>
      </c>
    </row>
    <row r="130" spans="2:18" ht="13.5" thickBot="1" x14ac:dyDescent="0.25">
      <c r="B130" s="62" t="s">
        <v>2581</v>
      </c>
      <c r="C130" s="14" t="s">
        <v>2261</v>
      </c>
      <c r="D130" s="22">
        <v>11019988</v>
      </c>
      <c r="E130" s="97" t="s">
        <v>2583</v>
      </c>
      <c r="F130" s="14" t="s">
        <v>234</v>
      </c>
      <c r="G130" s="28">
        <v>44916</v>
      </c>
      <c r="H130" s="14" t="s">
        <v>235</v>
      </c>
      <c r="I130" s="27">
        <v>0</v>
      </c>
      <c r="J130" s="14" t="s">
        <v>2274</v>
      </c>
      <c r="K130" s="14" t="s">
        <v>50</v>
      </c>
      <c r="L130" s="13">
        <v>9.8900000000000002E-2</v>
      </c>
      <c r="M130" s="13">
        <v>0</v>
      </c>
      <c r="N130" s="24">
        <v>0.01</v>
      </c>
      <c r="O130" s="24">
        <v>94.75</v>
      </c>
      <c r="P130" s="24">
        <v>3.0000000000000001E-5</v>
      </c>
      <c r="Q130" s="13">
        <v>1.25172057849437E-10</v>
      </c>
      <c r="R130" s="66">
        <v>6.2651721835549504E-12</v>
      </c>
    </row>
    <row r="131" spans="2:18" ht="13.5" thickBot="1" x14ac:dyDescent="0.25">
      <c r="B131" s="62" t="s">
        <v>2578</v>
      </c>
      <c r="C131" s="14" t="s">
        <v>2261</v>
      </c>
      <c r="D131" s="22">
        <v>11020505</v>
      </c>
      <c r="E131" s="97" t="s">
        <v>2583</v>
      </c>
      <c r="F131" s="14" t="s">
        <v>234</v>
      </c>
      <c r="G131" s="28">
        <v>45288</v>
      </c>
      <c r="H131" s="14" t="s">
        <v>235</v>
      </c>
      <c r="I131" s="14" t="s">
        <v>23</v>
      </c>
      <c r="J131" s="14" t="s">
        <v>2274</v>
      </c>
      <c r="K131" s="14" t="s">
        <v>50</v>
      </c>
      <c r="L131" s="13">
        <v>0.1</v>
      </c>
      <c r="M131" s="14" t="s">
        <v>24</v>
      </c>
      <c r="N131" s="24">
        <v>1216170.81</v>
      </c>
      <c r="O131" s="24">
        <v>100.93</v>
      </c>
      <c r="P131" s="24">
        <v>4452.07431</v>
      </c>
      <c r="Q131" s="13">
        <v>1.8575843436000002E-2</v>
      </c>
      <c r="R131" s="66">
        <v>9.2976707000000001E-4</v>
      </c>
    </row>
    <row r="132" spans="2:18" ht="13.5" thickBot="1" x14ac:dyDescent="0.25">
      <c r="B132" s="61" t="s">
        <v>2276</v>
      </c>
      <c r="C132" s="58" t="s">
        <v>2583</v>
      </c>
      <c r="D132" s="58" t="s">
        <v>2583</v>
      </c>
      <c r="E132" s="58" t="s">
        <v>2583</v>
      </c>
      <c r="F132" s="58" t="s">
        <v>2583</v>
      </c>
      <c r="G132" s="58" t="s">
        <v>2583</v>
      </c>
      <c r="H132" s="58" t="s">
        <v>2583</v>
      </c>
      <c r="I132" s="23">
        <v>2.289087445996</v>
      </c>
      <c r="J132" s="58" t="s">
        <v>2583</v>
      </c>
      <c r="K132" s="58" t="s">
        <v>2583</v>
      </c>
      <c r="L132" s="58" t="s">
        <v>2583</v>
      </c>
      <c r="M132" s="58" t="s">
        <v>2583</v>
      </c>
      <c r="N132" s="58" t="s">
        <v>2583</v>
      </c>
      <c r="O132" s="58" t="s">
        <v>2583</v>
      </c>
      <c r="P132" s="23">
        <v>63049.781649999997</v>
      </c>
      <c r="Q132" s="20">
        <v>0.263069030536</v>
      </c>
      <c r="R132" s="65">
        <v>1.3167257938999999E-2</v>
      </c>
    </row>
    <row r="133" spans="2:18" ht="13.5" thickBot="1" x14ac:dyDescent="0.25">
      <c r="B133" s="62" t="s">
        <v>2481</v>
      </c>
      <c r="C133" s="14" t="s">
        <v>2261</v>
      </c>
      <c r="D133" s="22">
        <v>11019036</v>
      </c>
      <c r="E133" s="97" t="s">
        <v>2583</v>
      </c>
      <c r="F133" s="14" t="s">
        <v>234</v>
      </c>
      <c r="G133" s="28">
        <v>44329</v>
      </c>
      <c r="H133" s="14" t="s">
        <v>235</v>
      </c>
      <c r="I133" s="25">
        <v>6.02</v>
      </c>
      <c r="J133" s="14" t="s">
        <v>2275</v>
      </c>
      <c r="K133" s="14" t="s">
        <v>50</v>
      </c>
      <c r="L133" s="13">
        <v>0.05</v>
      </c>
      <c r="M133" s="13">
        <v>9.4899999999999998E-2</v>
      </c>
      <c r="N133" s="24">
        <v>198916.66</v>
      </c>
      <c r="O133" s="24">
        <v>85.67</v>
      </c>
      <c r="P133" s="24">
        <v>618.08397000000002</v>
      </c>
      <c r="Q133" s="13">
        <v>2.578894748E-3</v>
      </c>
      <c r="R133" s="66">
        <v>1.29080083E-4</v>
      </c>
    </row>
    <row r="134" spans="2:18" ht="13.5" thickBot="1" x14ac:dyDescent="0.25">
      <c r="B134" s="62" t="s">
        <v>2535</v>
      </c>
      <c r="C134" s="14" t="s">
        <v>2261</v>
      </c>
      <c r="D134" s="22">
        <v>11020015</v>
      </c>
      <c r="E134" s="97" t="s">
        <v>2583</v>
      </c>
      <c r="F134" s="14" t="s">
        <v>234</v>
      </c>
      <c r="G134" s="28">
        <v>45033</v>
      </c>
      <c r="H134" s="14" t="s">
        <v>235</v>
      </c>
      <c r="I134" s="25">
        <v>3.29</v>
      </c>
      <c r="J134" s="14" t="s">
        <v>1113</v>
      </c>
      <c r="K134" s="14" t="s">
        <v>50</v>
      </c>
      <c r="L134" s="13">
        <v>0.15690000000000001</v>
      </c>
      <c r="M134" s="13">
        <v>0.1401</v>
      </c>
      <c r="N134" s="24">
        <v>840000</v>
      </c>
      <c r="O134" s="24">
        <v>116.39</v>
      </c>
      <c r="P134" s="24">
        <v>3546.0308500000001</v>
      </c>
      <c r="Q134" s="13">
        <v>1.4795465956E-2</v>
      </c>
      <c r="R134" s="66">
        <v>7.4054979400000004E-4</v>
      </c>
    </row>
    <row r="135" spans="2:18" ht="13.5" thickBot="1" x14ac:dyDescent="0.25">
      <c r="B135" s="62" t="s">
        <v>2507</v>
      </c>
      <c r="C135" s="14" t="s">
        <v>2261</v>
      </c>
      <c r="D135" s="22">
        <v>11019975</v>
      </c>
      <c r="E135" s="97" t="s">
        <v>2583</v>
      </c>
      <c r="F135" s="14" t="s">
        <v>234</v>
      </c>
      <c r="G135" s="28">
        <v>44837</v>
      </c>
      <c r="H135" s="14" t="s">
        <v>235</v>
      </c>
      <c r="I135" s="25">
        <v>0.95</v>
      </c>
      <c r="J135" s="14" t="s">
        <v>1125</v>
      </c>
      <c r="K135" s="14" t="s">
        <v>53</v>
      </c>
      <c r="L135" s="13">
        <v>0.125</v>
      </c>
      <c r="M135" s="13">
        <v>0.1731</v>
      </c>
      <c r="N135" s="24">
        <v>4191919.19</v>
      </c>
      <c r="O135" s="24">
        <v>96.48</v>
      </c>
      <c r="P135" s="24">
        <v>11077.916429999999</v>
      </c>
      <c r="Q135" s="13">
        <v>4.6221519874E-2</v>
      </c>
      <c r="R135" s="66">
        <v>2.3135017949999998E-3</v>
      </c>
    </row>
    <row r="136" spans="2:18" ht="13.5" thickBot="1" x14ac:dyDescent="0.25">
      <c r="B136" s="62" t="s">
        <v>2470</v>
      </c>
      <c r="C136" s="14" t="s">
        <v>2261</v>
      </c>
      <c r="D136" s="22">
        <v>11019375</v>
      </c>
      <c r="E136" s="97" t="s">
        <v>2583</v>
      </c>
      <c r="F136" s="14" t="s">
        <v>201</v>
      </c>
      <c r="G136" s="28">
        <v>44586</v>
      </c>
      <c r="H136" s="14" t="s">
        <v>96</v>
      </c>
      <c r="I136" s="25">
        <v>4.62</v>
      </c>
      <c r="J136" s="14" t="s">
        <v>1125</v>
      </c>
      <c r="K136" s="14" t="s">
        <v>49</v>
      </c>
      <c r="L136" s="13">
        <v>0</v>
      </c>
      <c r="M136" s="13">
        <v>7.8E-2</v>
      </c>
      <c r="N136" s="24">
        <v>23281327.68</v>
      </c>
      <c r="O136" s="24">
        <v>83.47</v>
      </c>
      <c r="P136" s="24">
        <v>19432.924210000001</v>
      </c>
      <c r="Q136" s="13">
        <v>8.1081970446000004E-2</v>
      </c>
      <c r="R136" s="66">
        <v>4.0583538730000002E-3</v>
      </c>
    </row>
    <row r="137" spans="2:18" ht="13.5" thickBot="1" x14ac:dyDescent="0.25">
      <c r="B137" s="62" t="s">
        <v>2505</v>
      </c>
      <c r="C137" s="14" t="s">
        <v>2261</v>
      </c>
      <c r="D137" s="22">
        <v>11019468</v>
      </c>
      <c r="E137" s="97" t="s">
        <v>2583</v>
      </c>
      <c r="F137" s="14" t="s">
        <v>201</v>
      </c>
      <c r="G137" s="28">
        <v>44678</v>
      </c>
      <c r="H137" s="14" t="s">
        <v>2263</v>
      </c>
      <c r="I137" s="25">
        <v>3.06</v>
      </c>
      <c r="J137" s="14" t="s">
        <v>1113</v>
      </c>
      <c r="K137" s="14" t="s">
        <v>50</v>
      </c>
      <c r="L137" s="13">
        <v>8.0799999999999997E-2</v>
      </c>
      <c r="M137" s="13">
        <v>6.5000000000000002E-2</v>
      </c>
      <c r="N137" s="24">
        <v>4300000</v>
      </c>
      <c r="O137" s="24">
        <v>105.41</v>
      </c>
      <c r="P137" s="24">
        <v>16439.849010000002</v>
      </c>
      <c r="Q137" s="13">
        <v>6.8593657710000006E-2</v>
      </c>
      <c r="R137" s="66">
        <v>3.4332828229999999E-3</v>
      </c>
    </row>
    <row r="138" spans="2:18" x14ac:dyDescent="0.2">
      <c r="B138" s="76" t="s">
        <v>2482</v>
      </c>
      <c r="C138" s="77" t="s">
        <v>2261</v>
      </c>
      <c r="D138" s="86">
        <v>53089150</v>
      </c>
      <c r="E138" s="98" t="s">
        <v>2583</v>
      </c>
      <c r="F138" s="77" t="s">
        <v>201</v>
      </c>
      <c r="G138" s="93">
        <v>44306</v>
      </c>
      <c r="H138" s="77" t="s">
        <v>2263</v>
      </c>
      <c r="I138" s="96">
        <v>0.74</v>
      </c>
      <c r="J138" s="77" t="s">
        <v>2277</v>
      </c>
      <c r="K138" s="77" t="s">
        <v>50</v>
      </c>
      <c r="L138" s="79">
        <v>5.1999999999999998E-2</v>
      </c>
      <c r="M138" s="79">
        <v>8.6699999999999999E-2</v>
      </c>
      <c r="N138" s="78">
        <v>3020000</v>
      </c>
      <c r="O138" s="78">
        <v>108.96</v>
      </c>
      <c r="P138" s="78">
        <v>11934.97718</v>
      </c>
      <c r="Q138" s="79">
        <v>4.9797521800000001E-2</v>
      </c>
      <c r="R138" s="80">
        <v>2.492489567E-3</v>
      </c>
    </row>
    <row r="139" spans="2:18" ht="12.75" hidden="1" customHeight="1" x14ac:dyDescent="0.2"/>
    <row r="140" spans="2:18" ht="12.75" hidden="1" customHeight="1" x14ac:dyDescent="0.2"/>
    <row r="141" spans="2:18" ht="12.75" hidden="1" customHeight="1" x14ac:dyDescent="0.2"/>
    <row r="142" spans="2:18" ht="12.75" hidden="1" customHeight="1" x14ac:dyDescent="0.2"/>
    <row r="143" spans="2:18" ht="12.75" hidden="1" customHeight="1" x14ac:dyDescent="0.2"/>
    <row r="144" spans="2:18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35.28515625" bestFit="1" customWidth="1"/>
    <col min="4" max="4" width="16.28515625" bestFit="1" customWidth="1"/>
    <col min="5" max="5" width="10.85546875" customWidth="1"/>
    <col min="6" max="6" width="12.42578125" bestFit="1" customWidth="1"/>
    <col min="7" max="7" width="10.85546875" customWidth="1"/>
    <col min="8" max="8" width="13.7109375" bestFit="1" customWidth="1"/>
    <col min="9" max="9" width="15" bestFit="1" customWidth="1"/>
    <col min="10" max="10" width="18.85546875" bestFit="1" customWidth="1"/>
    <col min="11" max="11" width="15" bestFit="1" customWidth="1"/>
    <col min="12" max="12" width="12" customWidth="1"/>
    <col min="13" max="13" width="15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12532</v>
      </c>
    </row>
    <row r="5" spans="2:15" ht="12.75" customHeight="1" x14ac:dyDescent="0.2"/>
    <row r="6" spans="2:15" ht="12.75" customHeight="1" thickBot="1" x14ac:dyDescent="0.25">
      <c r="B6" s="67" t="s">
        <v>2278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  <c r="N6" s="69" t="s">
        <v>2594</v>
      </c>
      <c r="O6" s="69" t="s">
        <v>2595</v>
      </c>
    </row>
    <row r="7" spans="2:15" ht="12.75" customHeight="1" thickBot="1" x14ac:dyDescent="0.25">
      <c r="B7" s="95" t="s">
        <v>2279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  <c r="N7" s="81" t="s">
        <v>2583</v>
      </c>
      <c r="O7" s="81" t="s">
        <v>2583</v>
      </c>
    </row>
    <row r="8" spans="2:15" ht="12.75" customHeight="1" x14ac:dyDescent="0.2">
      <c r="B8" s="60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138</v>
      </c>
      <c r="H8" s="4" t="s">
        <v>76</v>
      </c>
      <c r="I8" s="4" t="s">
        <v>222</v>
      </c>
      <c r="J8" s="4" t="s">
        <v>78</v>
      </c>
      <c r="K8" s="4" t="s">
        <v>139</v>
      </c>
      <c r="L8" s="4" t="s">
        <v>140</v>
      </c>
      <c r="M8" s="4" t="s">
        <v>9</v>
      </c>
      <c r="N8" s="4" t="s">
        <v>80</v>
      </c>
      <c r="O8" s="63" t="s">
        <v>223</v>
      </c>
    </row>
    <row r="9" spans="2:15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6" t="s">
        <v>145</v>
      </c>
      <c r="H9" s="57" t="s">
        <v>2583</v>
      </c>
      <c r="I9" s="6" t="s">
        <v>12</v>
      </c>
      <c r="J9" s="6" t="s">
        <v>12</v>
      </c>
      <c r="K9" s="6" t="s">
        <v>146</v>
      </c>
      <c r="L9" s="6" t="s">
        <v>147</v>
      </c>
      <c r="M9" s="6" t="s">
        <v>11</v>
      </c>
      <c r="N9" s="6" t="s">
        <v>12</v>
      </c>
      <c r="O9" s="64" t="s">
        <v>12</v>
      </c>
    </row>
    <row r="10" spans="2:15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4" t="s">
        <v>150</v>
      </c>
    </row>
    <row r="11" spans="2:15" ht="12.75" customHeight="1" x14ac:dyDescent="0.2">
      <c r="B11" s="61" t="s">
        <v>2280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23">
        <v>0.14601646244700001</v>
      </c>
      <c r="H11" s="58" t="s">
        <v>2583</v>
      </c>
      <c r="I11" s="58" t="s">
        <v>2583</v>
      </c>
      <c r="J11" s="58" t="s">
        <v>2583</v>
      </c>
      <c r="K11" s="58" t="s">
        <v>2583</v>
      </c>
      <c r="L11" s="58" t="s">
        <v>2583</v>
      </c>
      <c r="M11" s="23">
        <v>101938.501</v>
      </c>
      <c r="N11" s="20">
        <v>1</v>
      </c>
      <c r="O11" s="65">
        <v>2.1288742029E-2</v>
      </c>
    </row>
    <row r="12" spans="2:15" ht="12.75" customHeight="1" x14ac:dyDescent="0.2">
      <c r="B12" s="61" t="s">
        <v>2281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23">
        <v>0.14601646244700001</v>
      </c>
      <c r="H12" s="58" t="s">
        <v>2583</v>
      </c>
      <c r="I12" s="58" t="s">
        <v>2583</v>
      </c>
      <c r="J12" s="58" t="s">
        <v>2583</v>
      </c>
      <c r="K12" s="58" t="s">
        <v>2583</v>
      </c>
      <c r="L12" s="58" t="s">
        <v>2583</v>
      </c>
      <c r="M12" s="23">
        <v>101938.501</v>
      </c>
      <c r="N12" s="20">
        <v>1</v>
      </c>
      <c r="O12" s="65">
        <v>2.1288742029E-2</v>
      </c>
    </row>
    <row r="13" spans="2:15" ht="12.75" customHeight="1" x14ac:dyDescent="0.2">
      <c r="B13" s="61" t="s">
        <v>2282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58" t="s">
        <v>2583</v>
      </c>
      <c r="J13" s="58" t="s">
        <v>2583</v>
      </c>
      <c r="K13" s="58" t="s">
        <v>2583</v>
      </c>
      <c r="L13" s="58" t="s">
        <v>2583</v>
      </c>
      <c r="M13" s="58" t="s">
        <v>2583</v>
      </c>
      <c r="N13" s="58" t="s">
        <v>2583</v>
      </c>
      <c r="O13" s="72" t="s">
        <v>2583</v>
      </c>
    </row>
    <row r="14" spans="2:15" ht="12.75" customHeight="1" x14ac:dyDescent="0.2">
      <c r="B14" s="61" t="s">
        <v>2283</v>
      </c>
      <c r="C14" s="58" t="s">
        <v>2583</v>
      </c>
      <c r="D14" s="58" t="s">
        <v>2583</v>
      </c>
      <c r="E14" s="58" t="s">
        <v>2583</v>
      </c>
      <c r="F14" s="58" t="s">
        <v>2583</v>
      </c>
      <c r="G14" s="23">
        <v>0.14601646244700001</v>
      </c>
      <c r="H14" s="58" t="s">
        <v>2583</v>
      </c>
      <c r="I14" s="58" t="s">
        <v>2583</v>
      </c>
      <c r="J14" s="58" t="s">
        <v>2583</v>
      </c>
      <c r="K14" s="58" t="s">
        <v>2583</v>
      </c>
      <c r="L14" s="58" t="s">
        <v>2583</v>
      </c>
      <c r="M14" s="23">
        <v>101938.501</v>
      </c>
      <c r="N14" s="20">
        <v>1</v>
      </c>
      <c r="O14" s="65">
        <v>2.1288742029E-2</v>
      </c>
    </row>
    <row r="15" spans="2:15" ht="12.75" customHeight="1" x14ac:dyDescent="0.2">
      <c r="B15" s="91" t="s">
        <v>2284</v>
      </c>
      <c r="C15" s="14" t="s">
        <v>2285</v>
      </c>
      <c r="D15" s="22">
        <v>10</v>
      </c>
      <c r="E15" s="14" t="s">
        <v>95</v>
      </c>
      <c r="F15" s="14" t="s">
        <v>96</v>
      </c>
      <c r="G15" s="25">
        <v>0.31</v>
      </c>
      <c r="H15" s="14" t="s">
        <v>49</v>
      </c>
      <c r="I15" s="13">
        <v>4.1500000000000002E-2</v>
      </c>
      <c r="J15" s="13">
        <v>4.1500000000000002E-2</v>
      </c>
      <c r="K15" s="24">
        <v>43000000</v>
      </c>
      <c r="L15" s="24">
        <v>104.2627</v>
      </c>
      <c r="M15" s="24">
        <v>44832.961000000003</v>
      </c>
      <c r="N15" s="13">
        <v>0.43980400496499999</v>
      </c>
      <c r="O15" s="66">
        <v>9.3628740050000006E-3</v>
      </c>
    </row>
    <row r="16" spans="2:15" ht="12.75" customHeight="1" x14ac:dyDescent="0.2">
      <c r="B16" s="91" t="s">
        <v>2286</v>
      </c>
      <c r="C16" s="14" t="s">
        <v>2287</v>
      </c>
      <c r="D16" s="22">
        <v>20</v>
      </c>
      <c r="E16" s="14" t="s">
        <v>95</v>
      </c>
      <c r="F16" s="14" t="s">
        <v>96</v>
      </c>
      <c r="G16" s="25">
        <v>0.44</v>
      </c>
      <c r="H16" s="14" t="s">
        <v>49</v>
      </c>
      <c r="I16" s="13">
        <v>4.8000000000000001E-2</v>
      </c>
      <c r="J16" s="13">
        <v>4.1500000000000002E-2</v>
      </c>
      <c r="K16" s="24">
        <v>54000000</v>
      </c>
      <c r="L16" s="24">
        <v>105.751</v>
      </c>
      <c r="M16" s="24">
        <v>57105.54</v>
      </c>
      <c r="N16" s="13">
        <v>0.56019599503399997</v>
      </c>
      <c r="O16" s="66">
        <v>1.1925868024000001E-2</v>
      </c>
    </row>
    <row r="17" spans="2:15" ht="12.75" customHeight="1" x14ac:dyDescent="0.2">
      <c r="B17" s="61" t="s">
        <v>2288</v>
      </c>
      <c r="C17" s="58" t="s">
        <v>2583</v>
      </c>
      <c r="D17" s="58" t="s">
        <v>2583</v>
      </c>
      <c r="E17" s="58" t="s">
        <v>2583</v>
      </c>
      <c r="F17" s="58" t="s">
        <v>2583</v>
      </c>
      <c r="G17" s="58" t="s">
        <v>2583</v>
      </c>
      <c r="H17" s="58" t="s">
        <v>2583</v>
      </c>
      <c r="I17" s="58" t="s">
        <v>2583</v>
      </c>
      <c r="J17" s="58" t="s">
        <v>2583</v>
      </c>
      <c r="K17" s="58" t="s">
        <v>2583</v>
      </c>
      <c r="L17" s="58" t="s">
        <v>2583</v>
      </c>
      <c r="M17" s="58" t="s">
        <v>2583</v>
      </c>
      <c r="N17" s="58" t="s">
        <v>2583</v>
      </c>
      <c r="O17" s="72" t="s">
        <v>2583</v>
      </c>
    </row>
    <row r="18" spans="2:15" ht="12.75" customHeight="1" x14ac:dyDescent="0.2">
      <c r="B18" s="61" t="s">
        <v>2289</v>
      </c>
      <c r="C18" s="58" t="s">
        <v>2583</v>
      </c>
      <c r="D18" s="58" t="s">
        <v>2583</v>
      </c>
      <c r="E18" s="58" t="s">
        <v>2583</v>
      </c>
      <c r="F18" s="58" t="s">
        <v>2583</v>
      </c>
      <c r="G18" s="58" t="s">
        <v>2583</v>
      </c>
      <c r="H18" s="58" t="s">
        <v>2583</v>
      </c>
      <c r="I18" s="58" t="s">
        <v>2583</v>
      </c>
      <c r="J18" s="58" t="s">
        <v>2583</v>
      </c>
      <c r="K18" s="58" t="s">
        <v>2583</v>
      </c>
      <c r="L18" s="58" t="s">
        <v>2583</v>
      </c>
      <c r="M18" s="58" t="s">
        <v>2583</v>
      </c>
      <c r="N18" s="58" t="s">
        <v>2583</v>
      </c>
      <c r="O18" s="72" t="s">
        <v>2583</v>
      </c>
    </row>
    <row r="19" spans="2:15" ht="12.75" customHeight="1" x14ac:dyDescent="0.2">
      <c r="B19" s="61" t="s">
        <v>2290</v>
      </c>
      <c r="C19" s="58" t="s">
        <v>2583</v>
      </c>
      <c r="D19" s="58" t="s">
        <v>2583</v>
      </c>
      <c r="E19" s="58" t="s">
        <v>2583</v>
      </c>
      <c r="F19" s="58" t="s">
        <v>2583</v>
      </c>
      <c r="G19" s="58" t="s">
        <v>2583</v>
      </c>
      <c r="H19" s="58" t="s">
        <v>2583</v>
      </c>
      <c r="I19" s="58" t="s">
        <v>2583</v>
      </c>
      <c r="J19" s="58" t="s">
        <v>2583</v>
      </c>
      <c r="K19" s="58" t="s">
        <v>2583</v>
      </c>
      <c r="L19" s="58" t="s">
        <v>2583</v>
      </c>
      <c r="M19" s="58" t="s">
        <v>2583</v>
      </c>
      <c r="N19" s="58" t="s">
        <v>2583</v>
      </c>
      <c r="O19" s="72" t="s">
        <v>2583</v>
      </c>
    </row>
    <row r="20" spans="2:15" ht="12.75" customHeight="1" thickBot="1" x14ac:dyDescent="0.25">
      <c r="B20" s="61" t="s">
        <v>2291</v>
      </c>
      <c r="C20" s="58" t="s">
        <v>2583</v>
      </c>
      <c r="D20" s="58" t="s">
        <v>2583</v>
      </c>
      <c r="E20" s="58" t="s">
        <v>2583</v>
      </c>
      <c r="F20" s="58" t="s">
        <v>2583</v>
      </c>
      <c r="G20" s="58" t="s">
        <v>2583</v>
      </c>
      <c r="H20" s="58" t="s">
        <v>2583</v>
      </c>
      <c r="I20" s="58" t="s">
        <v>2583</v>
      </c>
      <c r="J20" s="58" t="s">
        <v>2583</v>
      </c>
      <c r="K20" s="58" t="s">
        <v>2583</v>
      </c>
      <c r="L20" s="58" t="s">
        <v>2583</v>
      </c>
      <c r="M20" s="58" t="s">
        <v>2583</v>
      </c>
      <c r="N20" s="58" t="s">
        <v>2583</v>
      </c>
      <c r="O20" s="72" t="s">
        <v>2583</v>
      </c>
    </row>
    <row r="21" spans="2:15" ht="12.75" customHeight="1" x14ac:dyDescent="0.2">
      <c r="B21" s="68" t="s">
        <v>2292</v>
      </c>
      <c r="C21" s="73" t="s">
        <v>2583</v>
      </c>
      <c r="D21" s="73" t="s">
        <v>2583</v>
      </c>
      <c r="E21" s="73" t="s">
        <v>2583</v>
      </c>
      <c r="F21" s="73" t="s">
        <v>2583</v>
      </c>
      <c r="G21" s="73" t="s">
        <v>2583</v>
      </c>
      <c r="H21" s="73" t="s">
        <v>2583</v>
      </c>
      <c r="I21" s="73" t="s">
        <v>2583</v>
      </c>
      <c r="J21" s="73" t="s">
        <v>2583</v>
      </c>
      <c r="K21" s="73" t="s">
        <v>2583</v>
      </c>
      <c r="L21" s="73" t="s">
        <v>2583</v>
      </c>
      <c r="M21" s="73" t="s">
        <v>2583</v>
      </c>
      <c r="N21" s="73" t="s">
        <v>2583</v>
      </c>
      <c r="O21" s="74" t="s">
        <v>2583</v>
      </c>
    </row>
    <row r="22" spans="2:15" ht="12.75" hidden="1" customHeight="1" x14ac:dyDescent="0.2"/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H1" workbookViewId="0">
      <selection activeCell="K1" sqref="K1:XFD1048576"/>
    </sheetView>
  </sheetViews>
  <sheetFormatPr defaultColWidth="0" defaultRowHeight="12.75" customHeight="1" zeroHeight="1" x14ac:dyDescent="0.2"/>
  <cols>
    <col min="1" max="1" width="9.140625" customWidth="1"/>
    <col min="2" max="2" width="37.85546875" bestFit="1" customWidth="1"/>
    <col min="3" max="3" width="35.28515625" bestFit="1" customWidth="1"/>
    <col min="4" max="4" width="16.2851562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56.7109375" bestFit="1" customWidth="1"/>
    <col min="53" max="16384" width="9.140625" hidden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12532</v>
      </c>
    </row>
    <row r="5" spans="2:10" ht="12.75" customHeight="1" x14ac:dyDescent="0.2"/>
    <row r="6" spans="2:10" ht="12.75" customHeight="1" thickBot="1" x14ac:dyDescent="0.25">
      <c r="B6" s="67" t="s">
        <v>2293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</row>
    <row r="7" spans="2:10" ht="12.75" customHeight="1" thickBot="1" x14ac:dyDescent="0.25">
      <c r="B7" s="60" t="s">
        <v>71</v>
      </c>
      <c r="C7" s="4" t="s">
        <v>2294</v>
      </c>
      <c r="D7" s="4" t="s">
        <v>2295</v>
      </c>
      <c r="E7" s="4" t="s">
        <v>2296</v>
      </c>
      <c r="F7" s="4" t="s">
        <v>76</v>
      </c>
      <c r="G7" s="4" t="s">
        <v>2297</v>
      </c>
      <c r="H7" s="4" t="s">
        <v>80</v>
      </c>
      <c r="I7" s="4" t="s">
        <v>223</v>
      </c>
      <c r="J7" s="63" t="s">
        <v>2298</v>
      </c>
    </row>
    <row r="8" spans="2:10" ht="12.75" customHeight="1" x14ac:dyDescent="0.2">
      <c r="B8" s="70" t="s">
        <v>2583</v>
      </c>
      <c r="C8" s="4" t="s">
        <v>144</v>
      </c>
      <c r="D8" s="56" t="s">
        <v>2583</v>
      </c>
      <c r="E8" s="4" t="s">
        <v>12</v>
      </c>
      <c r="F8" s="56" t="s">
        <v>2583</v>
      </c>
      <c r="G8" s="4" t="s">
        <v>11</v>
      </c>
      <c r="H8" s="4" t="s">
        <v>12</v>
      </c>
      <c r="I8" s="4" t="s">
        <v>12</v>
      </c>
      <c r="J8" s="63" t="s">
        <v>2299</v>
      </c>
    </row>
    <row r="9" spans="2:10" ht="12.75" customHeight="1" x14ac:dyDescent="0.2">
      <c r="B9" s="71" t="s">
        <v>2583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4" t="s">
        <v>87</v>
      </c>
    </row>
    <row r="10" spans="2:10" ht="12.75" customHeight="1" x14ac:dyDescent="0.2">
      <c r="B10" s="61" t="s">
        <v>2300</v>
      </c>
      <c r="C10" s="58" t="s">
        <v>2583</v>
      </c>
      <c r="D10" s="58" t="s">
        <v>2583</v>
      </c>
      <c r="E10" s="58" t="s">
        <v>2583</v>
      </c>
      <c r="F10" s="58" t="s">
        <v>2583</v>
      </c>
      <c r="G10" s="23">
        <v>99243.55962</v>
      </c>
      <c r="H10" s="20">
        <v>1</v>
      </c>
      <c r="I10" s="20">
        <v>2.0725932969999999E-2</v>
      </c>
      <c r="J10" s="72" t="s">
        <v>2583</v>
      </c>
    </row>
    <row r="11" spans="2:10" ht="12.75" customHeight="1" x14ac:dyDescent="0.2">
      <c r="B11" s="61" t="s">
        <v>2301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23">
        <v>70955.268880000003</v>
      </c>
      <c r="H11" s="20">
        <v>0.714960942067</v>
      </c>
      <c r="I11" s="20">
        <v>1.4818232561999999E-2</v>
      </c>
      <c r="J11" s="72" t="s">
        <v>2583</v>
      </c>
    </row>
    <row r="12" spans="2:10" ht="12.75" customHeight="1" x14ac:dyDescent="0.2">
      <c r="B12" s="61" t="s">
        <v>2302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23">
        <v>5290.18516</v>
      </c>
      <c r="H12" s="20">
        <v>5.3305072693999998E-2</v>
      </c>
      <c r="I12" s="20">
        <v>6.2522163189999997E-3</v>
      </c>
      <c r="J12" s="72" t="s">
        <v>2583</v>
      </c>
    </row>
    <row r="13" spans="2:10" ht="12.75" customHeight="1" x14ac:dyDescent="0.2">
      <c r="B13" s="62" t="s">
        <v>2303</v>
      </c>
      <c r="C13" s="28">
        <v>45201</v>
      </c>
      <c r="D13" s="14" t="s">
        <v>2304</v>
      </c>
      <c r="E13" s="13">
        <v>-1.3934E-2</v>
      </c>
      <c r="F13" s="14" t="s">
        <v>49</v>
      </c>
      <c r="G13" s="24">
        <v>5290.18516</v>
      </c>
      <c r="H13" s="13">
        <v>5.3305072693999998E-2</v>
      </c>
      <c r="I13" s="13">
        <v>1.1047973630000001E-3</v>
      </c>
      <c r="J13" s="99" t="s">
        <v>2305</v>
      </c>
    </row>
    <row r="14" spans="2:10" ht="12.75" customHeight="1" x14ac:dyDescent="0.2">
      <c r="B14" s="61" t="s">
        <v>2306</v>
      </c>
      <c r="C14" s="58" t="s">
        <v>2583</v>
      </c>
      <c r="D14" s="58" t="s">
        <v>2583</v>
      </c>
      <c r="E14" s="58" t="s">
        <v>2583</v>
      </c>
      <c r="F14" s="58" t="s">
        <v>2583</v>
      </c>
      <c r="G14" s="23">
        <v>65665.083719999995</v>
      </c>
      <c r="H14" s="20">
        <v>0.66165586937200005</v>
      </c>
      <c r="I14" s="20">
        <v>1.4473716651E-2</v>
      </c>
      <c r="J14" s="72" t="s">
        <v>2583</v>
      </c>
    </row>
    <row r="15" spans="2:10" ht="12.75" customHeight="1" x14ac:dyDescent="0.2">
      <c r="B15" s="62" t="s">
        <v>2307</v>
      </c>
      <c r="C15" s="28">
        <v>45153</v>
      </c>
      <c r="D15" s="14" t="s">
        <v>2308</v>
      </c>
      <c r="E15" s="13">
        <v>0</v>
      </c>
      <c r="F15" s="14" t="s">
        <v>49</v>
      </c>
      <c r="G15" s="24">
        <v>10006.566220000001</v>
      </c>
      <c r="H15" s="13">
        <v>0.100828368695</v>
      </c>
      <c r="I15" s="13">
        <v>2.0897620110000002E-3</v>
      </c>
      <c r="J15" s="99" t="s">
        <v>2309</v>
      </c>
    </row>
    <row r="16" spans="2:10" ht="12.75" customHeight="1" x14ac:dyDescent="0.2">
      <c r="B16" s="62" t="s">
        <v>2310</v>
      </c>
      <c r="C16" s="28">
        <v>45054</v>
      </c>
      <c r="D16" s="14" t="s">
        <v>2311</v>
      </c>
      <c r="E16" s="13">
        <v>0</v>
      </c>
      <c r="F16" s="14" t="s">
        <v>49</v>
      </c>
      <c r="G16" s="24">
        <v>10687.07008</v>
      </c>
      <c r="H16" s="13">
        <v>0.107685275708</v>
      </c>
      <c r="I16" s="13">
        <v>2.231877806E-3</v>
      </c>
      <c r="J16" s="99" t="s">
        <v>2312</v>
      </c>
    </row>
    <row r="17" spans="2:10" ht="12.75" customHeight="1" x14ac:dyDescent="0.2">
      <c r="B17" s="62" t="s">
        <v>2313</v>
      </c>
      <c r="C17" s="28">
        <v>45069</v>
      </c>
      <c r="D17" s="14" t="s">
        <v>2308</v>
      </c>
      <c r="E17" s="13">
        <v>0</v>
      </c>
      <c r="F17" s="14" t="s">
        <v>49</v>
      </c>
      <c r="G17" s="24">
        <v>20547.942019999999</v>
      </c>
      <c r="H17" s="13">
        <v>0.20704559669799999</v>
      </c>
      <c r="I17" s="13">
        <v>4.2912131590000001E-3</v>
      </c>
      <c r="J17" s="99" t="s">
        <v>2314</v>
      </c>
    </row>
    <row r="18" spans="2:10" ht="12.75" customHeight="1" x14ac:dyDescent="0.2">
      <c r="B18" s="62" t="s">
        <v>2315</v>
      </c>
      <c r="C18" s="28">
        <v>45069</v>
      </c>
      <c r="D18" s="14" t="s">
        <v>2308</v>
      </c>
      <c r="E18" s="13">
        <v>0</v>
      </c>
      <c r="F18" s="14" t="s">
        <v>49</v>
      </c>
      <c r="G18" s="24">
        <v>6215.9737500000001</v>
      </c>
      <c r="H18" s="13">
        <v>6.2633522757000001E-2</v>
      </c>
      <c r="I18" s="13">
        <v>1.298138194E-3</v>
      </c>
      <c r="J18" s="99" t="s">
        <v>2316</v>
      </c>
    </row>
    <row r="19" spans="2:10" ht="12.75" customHeight="1" x14ac:dyDescent="0.2">
      <c r="B19" s="62" t="s">
        <v>2317</v>
      </c>
      <c r="C19" s="28">
        <v>45054</v>
      </c>
      <c r="D19" s="14" t="s">
        <v>2308</v>
      </c>
      <c r="E19" s="13">
        <v>0</v>
      </c>
      <c r="F19" s="14" t="s">
        <v>49</v>
      </c>
      <c r="G19" s="24">
        <v>18207.531650000001</v>
      </c>
      <c r="H19" s="13">
        <v>0.18346310551200001</v>
      </c>
      <c r="I19" s="13">
        <v>3.8024440270000002E-3</v>
      </c>
      <c r="J19" s="99" t="s">
        <v>2318</v>
      </c>
    </row>
    <row r="20" spans="2:10" ht="12.75" customHeight="1" x14ac:dyDescent="0.2">
      <c r="B20" s="61" t="s">
        <v>2319</v>
      </c>
      <c r="C20" s="58" t="s">
        <v>2583</v>
      </c>
      <c r="D20" s="58" t="s">
        <v>2583</v>
      </c>
      <c r="E20" s="58" t="s">
        <v>2583</v>
      </c>
      <c r="F20" s="58" t="s">
        <v>2583</v>
      </c>
      <c r="G20" s="23">
        <v>28288.29074</v>
      </c>
      <c r="H20" s="20">
        <v>0.28503905793200002</v>
      </c>
      <c r="I20" s="20">
        <v>5.9077004080000002E-3</v>
      </c>
      <c r="J20" s="72" t="s">
        <v>2583</v>
      </c>
    </row>
    <row r="21" spans="2:10" ht="12.75" customHeight="1" x14ac:dyDescent="0.2">
      <c r="B21" s="61" t="s">
        <v>2320</v>
      </c>
      <c r="C21" s="58" t="s">
        <v>2583</v>
      </c>
      <c r="D21" s="58" t="s">
        <v>2583</v>
      </c>
      <c r="E21" s="58" t="s">
        <v>2583</v>
      </c>
      <c r="F21" s="58" t="s">
        <v>2583</v>
      </c>
      <c r="G21" s="23">
        <v>24647.777290000002</v>
      </c>
      <c r="H21" s="20">
        <v>0.248356441308</v>
      </c>
      <c r="I21" s="20">
        <v>6.2522163189999997E-3</v>
      </c>
      <c r="J21" s="72" t="s">
        <v>2583</v>
      </c>
    </row>
    <row r="22" spans="2:10" ht="12.75" customHeight="1" x14ac:dyDescent="0.2">
      <c r="B22" s="62" t="s">
        <v>2321</v>
      </c>
      <c r="C22" s="28">
        <v>45203</v>
      </c>
      <c r="D22" s="14" t="s">
        <v>2308</v>
      </c>
      <c r="E22" s="13">
        <v>0</v>
      </c>
      <c r="F22" s="14" t="s">
        <v>50</v>
      </c>
      <c r="G22" s="24">
        <v>1629.50008</v>
      </c>
      <c r="H22" s="13">
        <v>1.6419202276000001E-2</v>
      </c>
      <c r="I22" s="13">
        <v>3.4030328500000002E-4</v>
      </c>
      <c r="J22" s="99" t="s">
        <v>2322</v>
      </c>
    </row>
    <row r="23" spans="2:10" ht="12.75" customHeight="1" x14ac:dyDescent="0.2">
      <c r="B23" s="62" t="s">
        <v>2323</v>
      </c>
      <c r="C23" s="28">
        <v>45203</v>
      </c>
      <c r="D23" s="14" t="s">
        <v>2308</v>
      </c>
      <c r="E23" s="13">
        <v>0</v>
      </c>
      <c r="F23" s="14" t="s">
        <v>50</v>
      </c>
      <c r="G23" s="24">
        <v>780.13628000000006</v>
      </c>
      <c r="H23" s="13">
        <v>7.8608252560000008E-3</v>
      </c>
      <c r="I23" s="13">
        <v>1.6292293699999999E-4</v>
      </c>
      <c r="J23" s="99" t="s">
        <v>2324</v>
      </c>
    </row>
    <row r="24" spans="2:10" ht="12.75" customHeight="1" x14ac:dyDescent="0.2">
      <c r="B24" s="62" t="s">
        <v>2325</v>
      </c>
      <c r="C24" s="28">
        <v>45274</v>
      </c>
      <c r="D24" s="14" t="s">
        <v>2326</v>
      </c>
      <c r="E24" s="13">
        <v>2.6074E-2</v>
      </c>
      <c r="F24" s="14" t="s">
        <v>50</v>
      </c>
      <c r="G24" s="24">
        <v>6176.1059999999998</v>
      </c>
      <c r="H24" s="13">
        <v>6.2231806512999997E-2</v>
      </c>
      <c r="I24" s="13">
        <v>1.2898122500000001E-3</v>
      </c>
      <c r="J24" s="99" t="s">
        <v>2327</v>
      </c>
    </row>
    <row r="25" spans="2:10" ht="12.75" customHeight="1" x14ac:dyDescent="0.2">
      <c r="B25" s="62" t="s">
        <v>2328</v>
      </c>
      <c r="C25" s="28">
        <v>45161</v>
      </c>
      <c r="D25" s="14" t="s">
        <v>2304</v>
      </c>
      <c r="E25" s="13">
        <v>0</v>
      </c>
      <c r="F25" s="14" t="s">
        <v>52</v>
      </c>
      <c r="G25" s="24">
        <v>924.44172000000003</v>
      </c>
      <c r="H25" s="13">
        <v>9.3148787030000006E-3</v>
      </c>
      <c r="I25" s="13">
        <v>1.93059551E-4</v>
      </c>
      <c r="J25" s="99" t="s">
        <v>2329</v>
      </c>
    </row>
    <row r="26" spans="2:10" ht="12.75" customHeight="1" x14ac:dyDescent="0.2">
      <c r="B26" s="62" t="s">
        <v>2330</v>
      </c>
      <c r="C26" s="28">
        <v>45274</v>
      </c>
      <c r="D26" s="14" t="s">
        <v>2326</v>
      </c>
      <c r="E26" s="13">
        <v>-4.2841999999999998E-2</v>
      </c>
      <c r="F26" s="14" t="s">
        <v>50</v>
      </c>
      <c r="G26" s="24">
        <v>1755.89807</v>
      </c>
      <c r="H26" s="13">
        <v>1.7692816306E-2</v>
      </c>
      <c r="I26" s="13">
        <v>3.6670012400000002E-4</v>
      </c>
      <c r="J26" s="99" t="s">
        <v>2331</v>
      </c>
    </row>
    <row r="27" spans="2:10" ht="12.75" customHeight="1" x14ac:dyDescent="0.2">
      <c r="B27" s="62" t="s">
        <v>2332</v>
      </c>
      <c r="C27" s="28">
        <v>45274</v>
      </c>
      <c r="D27" s="14" t="s">
        <v>2326</v>
      </c>
      <c r="E27" s="13">
        <v>-1.5051E-2</v>
      </c>
      <c r="F27" s="14" t="s">
        <v>50</v>
      </c>
      <c r="G27" s="24">
        <v>2346.6442299999999</v>
      </c>
      <c r="H27" s="13">
        <v>2.3645304934000001E-2</v>
      </c>
      <c r="I27" s="13">
        <v>4.90071005E-4</v>
      </c>
      <c r="J27" s="99" t="s">
        <v>2333</v>
      </c>
    </row>
    <row r="28" spans="2:10" ht="12.75" customHeight="1" x14ac:dyDescent="0.2">
      <c r="B28" s="62" t="s">
        <v>2334</v>
      </c>
      <c r="C28" s="28">
        <v>45274</v>
      </c>
      <c r="D28" s="14" t="s">
        <v>2326</v>
      </c>
      <c r="E28" s="13">
        <v>-4.3198E-2</v>
      </c>
      <c r="F28" s="14" t="s">
        <v>50</v>
      </c>
      <c r="G28" s="24">
        <v>1551.8367499999999</v>
      </c>
      <c r="H28" s="13">
        <v>1.563664943E-2</v>
      </c>
      <c r="I28" s="13">
        <v>3.2408414699999999E-4</v>
      </c>
      <c r="J28" s="99" t="s">
        <v>2335</v>
      </c>
    </row>
    <row r="29" spans="2:10" ht="12.75" customHeight="1" x14ac:dyDescent="0.2">
      <c r="B29" s="62" t="s">
        <v>2336</v>
      </c>
      <c r="C29" s="28">
        <v>45274</v>
      </c>
      <c r="D29" s="14" t="s">
        <v>2326</v>
      </c>
      <c r="E29" s="13">
        <v>0.1368</v>
      </c>
      <c r="F29" s="14" t="s">
        <v>50</v>
      </c>
      <c r="G29" s="24">
        <v>1296.20382</v>
      </c>
      <c r="H29" s="13">
        <v>1.3060835634E-2</v>
      </c>
      <c r="I29" s="13">
        <v>2.7069800299999998E-4</v>
      </c>
      <c r="J29" s="99" t="s">
        <v>2337</v>
      </c>
    </row>
    <row r="30" spans="2:10" ht="12.75" customHeight="1" x14ac:dyDescent="0.2">
      <c r="B30" s="62" t="s">
        <v>2338</v>
      </c>
      <c r="C30" s="28">
        <v>45274</v>
      </c>
      <c r="D30" s="14" t="s">
        <v>2326</v>
      </c>
      <c r="E30" s="13">
        <v>4.2833000000000003E-2</v>
      </c>
      <c r="F30" s="14" t="s">
        <v>50</v>
      </c>
      <c r="G30" s="24">
        <v>1363.7539200000001</v>
      </c>
      <c r="H30" s="13">
        <v>1.3741485342999999E-2</v>
      </c>
      <c r="I30" s="13">
        <v>2.8480510400000003E-4</v>
      </c>
      <c r="J30" s="99" t="s">
        <v>2337</v>
      </c>
    </row>
    <row r="31" spans="2:10" ht="12.75" customHeight="1" x14ac:dyDescent="0.2">
      <c r="B31" s="62" t="s">
        <v>2339</v>
      </c>
      <c r="C31" s="28">
        <v>45274</v>
      </c>
      <c r="D31" s="14" t="s">
        <v>2326</v>
      </c>
      <c r="E31" s="13">
        <v>-0.11873599999999999</v>
      </c>
      <c r="F31" s="14" t="s">
        <v>50</v>
      </c>
      <c r="G31" s="24">
        <v>4834.4620199999999</v>
      </c>
      <c r="H31" s="13">
        <v>4.8713105802000001E-2</v>
      </c>
      <c r="I31" s="13">
        <v>1.0096245649999999E-3</v>
      </c>
      <c r="J31" s="99" t="s">
        <v>2340</v>
      </c>
    </row>
    <row r="32" spans="2:10" ht="12.75" customHeight="1" x14ac:dyDescent="0.2">
      <c r="B32" s="62" t="s">
        <v>2341</v>
      </c>
      <c r="C32" s="28">
        <v>45279</v>
      </c>
      <c r="D32" s="14" t="s">
        <v>2342</v>
      </c>
      <c r="E32" s="13">
        <v>-5.3239999999999997E-3</v>
      </c>
      <c r="F32" s="14" t="s">
        <v>50</v>
      </c>
      <c r="G32" s="24">
        <v>1988.7944</v>
      </c>
      <c r="H32" s="13">
        <v>2.0039531105000001E-2</v>
      </c>
      <c r="I32" s="13">
        <v>4.1533797799999999E-4</v>
      </c>
      <c r="J32" s="99" t="s">
        <v>2343</v>
      </c>
    </row>
    <row r="33" spans="2:10" ht="12.75" customHeight="1" x14ac:dyDescent="0.2">
      <c r="B33" s="61" t="s">
        <v>2344</v>
      </c>
      <c r="C33" s="58" t="s">
        <v>2583</v>
      </c>
      <c r="D33" s="58" t="s">
        <v>2583</v>
      </c>
      <c r="E33" s="58" t="s">
        <v>2583</v>
      </c>
      <c r="F33" s="58" t="s">
        <v>2583</v>
      </c>
      <c r="G33" s="23">
        <v>3640.5134499999999</v>
      </c>
      <c r="H33" s="20">
        <v>3.6682616623999999E-2</v>
      </c>
      <c r="I33" s="20">
        <v>1.4473716651E-2</v>
      </c>
      <c r="J33" s="72" t="s">
        <v>2583</v>
      </c>
    </row>
    <row r="34" spans="2:10" ht="12.75" customHeight="1" x14ac:dyDescent="0.2">
      <c r="B34" s="62" t="s">
        <v>2345</v>
      </c>
      <c r="C34" s="28">
        <v>45203</v>
      </c>
      <c r="D34" s="14" t="s">
        <v>2308</v>
      </c>
      <c r="E34" s="13">
        <v>0</v>
      </c>
      <c r="F34" s="14" t="s">
        <v>50</v>
      </c>
      <c r="G34" s="24">
        <v>1545.9976200000001</v>
      </c>
      <c r="H34" s="13">
        <v>1.5577813068000001E-2</v>
      </c>
      <c r="I34" s="13">
        <v>3.22864709E-4</v>
      </c>
      <c r="J34" s="99" t="s">
        <v>2346</v>
      </c>
    </row>
    <row r="35" spans="2:10" ht="12.75" customHeight="1" x14ac:dyDescent="0.2">
      <c r="B35" s="62" t="s">
        <v>2347</v>
      </c>
      <c r="C35" s="28">
        <v>45203</v>
      </c>
      <c r="D35" s="14" t="s">
        <v>2308</v>
      </c>
      <c r="E35" s="13">
        <v>0</v>
      </c>
      <c r="F35" s="14" t="s">
        <v>50</v>
      </c>
      <c r="G35" s="24">
        <v>392.97964000000002</v>
      </c>
      <c r="H35" s="13">
        <v>3.9597495439999998E-3</v>
      </c>
      <c r="I35" s="13">
        <v>8.2069503641048005E-5</v>
      </c>
      <c r="J35" s="99" t="s">
        <v>2348</v>
      </c>
    </row>
    <row r="36" spans="2:10" ht="12.75" customHeight="1" thickBot="1" x14ac:dyDescent="0.25">
      <c r="B36" s="62" t="s">
        <v>2349</v>
      </c>
      <c r="C36" s="28">
        <v>45203</v>
      </c>
      <c r="D36" s="14" t="s">
        <v>2308</v>
      </c>
      <c r="E36" s="13">
        <v>0</v>
      </c>
      <c r="F36" s="14" t="s">
        <v>50</v>
      </c>
      <c r="G36" s="24">
        <v>765.22640000000001</v>
      </c>
      <c r="H36" s="13">
        <v>7.7105900159999997E-3</v>
      </c>
      <c r="I36" s="13">
        <v>1.5980917100000001E-4</v>
      </c>
      <c r="J36" s="99" t="s">
        <v>2350</v>
      </c>
    </row>
    <row r="37" spans="2:10" ht="12.75" customHeight="1" x14ac:dyDescent="0.2">
      <c r="B37" s="76" t="s">
        <v>2351</v>
      </c>
      <c r="C37" s="93">
        <v>45203</v>
      </c>
      <c r="D37" s="77" t="s">
        <v>2308</v>
      </c>
      <c r="E37" s="79">
        <v>8.6969999999999999E-3</v>
      </c>
      <c r="F37" s="77" t="s">
        <v>50</v>
      </c>
      <c r="G37" s="78">
        <v>936.30979000000002</v>
      </c>
      <c r="H37" s="79">
        <v>9.4344639949999996E-3</v>
      </c>
      <c r="I37" s="79">
        <v>1.9553806800000001E-4</v>
      </c>
      <c r="J37" s="100" t="s">
        <v>2352</v>
      </c>
    </row>
    <row r="38" spans="2:10" ht="12.75" hidden="1" customHeight="1" x14ac:dyDescent="0.2"/>
    <row r="39" spans="2:10" ht="12.75" hidden="1" customHeight="1" x14ac:dyDescent="0.2"/>
    <row r="40" spans="2:10" ht="12.75" hidden="1" customHeight="1" x14ac:dyDescent="0.2"/>
    <row r="41" spans="2:10" ht="12.75" hidden="1" customHeight="1" x14ac:dyDescent="0.2"/>
    <row r="42" spans="2:10" ht="12.75" hidden="1" customHeight="1" x14ac:dyDescent="0.2"/>
    <row r="43" spans="2:10" ht="12.75" hidden="1" customHeight="1" x14ac:dyDescent="0.2"/>
    <row r="44" spans="2:10" ht="12.75" hidden="1" customHeight="1" x14ac:dyDescent="0.2"/>
    <row r="45" spans="2:10" ht="12.75" hidden="1" customHeight="1" x14ac:dyDescent="0.2"/>
    <row r="46" spans="2:10" ht="12.75" hidden="1" customHeight="1" x14ac:dyDescent="0.2"/>
    <row r="47" spans="2:10" ht="12.75" hidden="1" customHeight="1" x14ac:dyDescent="0.2"/>
    <row r="48" spans="2:1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/>
  </sheetViews>
  <sheetFormatPr defaultRowHeight="12.75" customHeight="1" x14ac:dyDescent="0.2"/>
  <cols>
    <col min="2" max="2" width="37.85546875" bestFit="1" customWidth="1"/>
    <col min="3" max="3" width="35.28515625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12532</v>
      </c>
    </row>
    <row r="6" spans="2:11" ht="12.75" customHeight="1" x14ac:dyDescent="0.2">
      <c r="B6" s="49" t="s">
        <v>2353</v>
      </c>
      <c r="C6" s="50"/>
      <c r="D6" s="50"/>
      <c r="E6" s="50"/>
      <c r="F6" s="50"/>
      <c r="G6" s="50"/>
      <c r="H6" s="50"/>
      <c r="I6" s="50"/>
      <c r="J6" s="50"/>
      <c r="K6" s="51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222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223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2354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2355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2356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5.28515625" bestFit="1" customWidth="1"/>
    <col min="4" max="4" width="10.85546875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12532</v>
      </c>
    </row>
    <row r="5" spans="2:11" ht="12.75" customHeight="1" x14ac:dyDescent="0.2"/>
    <row r="6" spans="2:11" ht="12.75" customHeight="1" thickBot="1" x14ac:dyDescent="0.25">
      <c r="B6" s="102" t="s">
        <v>2357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</row>
    <row r="7" spans="2:11" ht="12.75" customHeight="1" thickBot="1" x14ac:dyDescent="0.25">
      <c r="B7" s="4" t="s">
        <v>71</v>
      </c>
      <c r="C7" s="4" t="s">
        <v>2358</v>
      </c>
      <c r="D7" s="4" t="s">
        <v>74</v>
      </c>
      <c r="E7" s="4" t="s">
        <v>75</v>
      </c>
      <c r="F7" s="4" t="s">
        <v>222</v>
      </c>
      <c r="G7" s="4" t="s">
        <v>76</v>
      </c>
      <c r="H7" s="4" t="s">
        <v>78</v>
      </c>
      <c r="I7" s="4" t="s">
        <v>9</v>
      </c>
      <c r="J7" s="4" t="s">
        <v>80</v>
      </c>
      <c r="K7" s="63" t="s">
        <v>223</v>
      </c>
    </row>
    <row r="8" spans="2:11" ht="12.75" customHeight="1" x14ac:dyDescent="0.2">
      <c r="B8" s="56" t="s">
        <v>2583</v>
      </c>
      <c r="C8" s="56" t="s">
        <v>2583</v>
      </c>
      <c r="D8" s="56" t="s">
        <v>2583</v>
      </c>
      <c r="E8" s="56" t="s">
        <v>2583</v>
      </c>
      <c r="F8" s="4" t="s">
        <v>12</v>
      </c>
      <c r="G8" s="56" t="s">
        <v>2583</v>
      </c>
      <c r="H8" s="4" t="s">
        <v>12</v>
      </c>
      <c r="I8" s="4" t="s">
        <v>11</v>
      </c>
      <c r="J8" s="4" t="s">
        <v>12</v>
      </c>
      <c r="K8" s="63" t="s">
        <v>12</v>
      </c>
    </row>
    <row r="9" spans="2:11" ht="12.75" customHeight="1" x14ac:dyDescent="0.2">
      <c r="B9" s="57" t="s">
        <v>2583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4" t="s">
        <v>88</v>
      </c>
    </row>
    <row r="10" spans="2:11" ht="12.75" customHeight="1" x14ac:dyDescent="0.2">
      <c r="B10" s="31" t="s">
        <v>2359</v>
      </c>
      <c r="C10" s="57" t="s">
        <v>2583</v>
      </c>
      <c r="D10" s="57" t="s">
        <v>2583</v>
      </c>
      <c r="E10" s="57" t="s">
        <v>2583</v>
      </c>
      <c r="F10" s="57" t="s">
        <v>2583</v>
      </c>
      <c r="G10" s="57" t="s">
        <v>2583</v>
      </c>
      <c r="H10" s="57" t="s">
        <v>2583</v>
      </c>
      <c r="I10" s="32">
        <v>5.9709999999999999E-2</v>
      </c>
      <c r="J10" s="33">
        <v>1</v>
      </c>
      <c r="K10" s="101">
        <v>1.2469781036002201E-8</v>
      </c>
    </row>
    <row r="11" spans="2:11" ht="12.75" customHeight="1" x14ac:dyDescent="0.2">
      <c r="B11" s="34" t="s">
        <v>2360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30">
        <v>5.9709999999999999E-2</v>
      </c>
      <c r="J11" s="20">
        <v>1</v>
      </c>
      <c r="K11" s="65">
        <v>1.2469781036002201E-8</v>
      </c>
    </row>
    <row r="12" spans="2:11" ht="12.75" customHeight="1" thickBot="1" x14ac:dyDescent="0.25">
      <c r="B12" s="21" t="s">
        <v>1275</v>
      </c>
      <c r="C12" s="14" t="s">
        <v>2361</v>
      </c>
      <c r="D12" s="14" t="s">
        <v>162</v>
      </c>
      <c r="E12" s="58" t="s">
        <v>2583</v>
      </c>
      <c r="F12" s="13">
        <v>0</v>
      </c>
      <c r="G12" s="14" t="s">
        <v>49</v>
      </c>
      <c r="H12" s="13">
        <v>0</v>
      </c>
      <c r="I12" s="35">
        <v>5.9709999999999999E-2</v>
      </c>
      <c r="J12" s="13">
        <v>1</v>
      </c>
      <c r="K12" s="66">
        <v>1.2469781036002201E-8</v>
      </c>
    </row>
    <row r="13" spans="2:11" ht="12.75" customHeight="1" x14ac:dyDescent="0.2">
      <c r="B13" s="103" t="s">
        <v>2362</v>
      </c>
      <c r="C13" s="73" t="s">
        <v>2583</v>
      </c>
      <c r="D13" s="73" t="s">
        <v>2583</v>
      </c>
      <c r="E13" s="73" t="s">
        <v>2583</v>
      </c>
      <c r="F13" s="73" t="s">
        <v>2583</v>
      </c>
      <c r="G13" s="73" t="s">
        <v>2583</v>
      </c>
      <c r="H13" s="73" t="s">
        <v>2583</v>
      </c>
      <c r="I13" s="73" t="s">
        <v>2583</v>
      </c>
      <c r="J13" s="73" t="s">
        <v>2583</v>
      </c>
      <c r="K13" s="74" t="s">
        <v>2583</v>
      </c>
    </row>
    <row r="14" spans="2:11" ht="12.75" hidden="1" customHeight="1" x14ac:dyDescent="0.2"/>
    <row r="15" spans="2:11" ht="12.75" hidden="1" customHeight="1" x14ac:dyDescent="0.2"/>
    <row r="16" spans="2:11" ht="12.75" hidden="1" customHeight="1" x14ac:dyDescent="0.2"/>
    <row r="17" ht="12.75" hidden="1" customHeight="1" x14ac:dyDescent="0.2"/>
    <row r="18" ht="12.75" hidden="1" customHeight="1" x14ac:dyDescent="0.2"/>
    <row r="19" ht="12.75" hidden="1" customHeight="1" x14ac:dyDescent="0.2"/>
    <row r="20" ht="12.75" hidden="1" customHeight="1" x14ac:dyDescent="0.2"/>
    <row r="21" ht="12.75" hidden="1" customHeight="1" x14ac:dyDescent="0.2"/>
    <row r="22" ht="12.75" hidden="1" customHeight="1" x14ac:dyDescent="0.2"/>
    <row r="23" ht="12.75" hidden="1" customHeight="1" x14ac:dyDescent="0.2"/>
    <row r="24" ht="12.75" hidden="1" customHeight="1" x14ac:dyDescent="0.2"/>
    <row r="25" ht="12.75" hidden="1" customHeight="1" x14ac:dyDescent="0.2"/>
    <row r="26" ht="12.75" hidden="1" customHeight="1" x14ac:dyDescent="0.2"/>
    <row r="27" ht="12.75" hidden="1" customHeight="1" x14ac:dyDescent="0.2"/>
    <row r="28" ht="12.75" hidden="1" customHeight="1" x14ac:dyDescent="0.2"/>
    <row r="29" ht="12.75" hidden="1" customHeight="1" x14ac:dyDescent="0.2"/>
    <row r="30" ht="12.75" hidden="1" customHeight="1" x14ac:dyDescent="0.2"/>
    <row r="31" ht="12.75" hidden="1" customHeight="1" x14ac:dyDescent="0.2"/>
    <row r="3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51.7109375" bestFit="1" customWidth="1"/>
    <col min="3" max="3" width="35.28515625" bestFit="1" customWidth="1"/>
    <col min="4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12532</v>
      </c>
    </row>
    <row r="5" spans="2:4" ht="12.75" customHeight="1" x14ac:dyDescent="0.2"/>
    <row r="6" spans="2:4" ht="12.75" customHeight="1" thickBot="1" x14ac:dyDescent="0.25">
      <c r="B6" s="67" t="s">
        <v>2363</v>
      </c>
      <c r="C6" s="69" t="s">
        <v>2583</v>
      </c>
      <c r="D6" s="69" t="s">
        <v>2584</v>
      </c>
    </row>
    <row r="7" spans="2:4" ht="12.75" customHeight="1" thickBot="1" x14ac:dyDescent="0.25">
      <c r="B7" s="60" t="s">
        <v>71</v>
      </c>
      <c r="C7" s="4" t="s">
        <v>2364</v>
      </c>
      <c r="D7" s="63" t="s">
        <v>2365</v>
      </c>
    </row>
    <row r="8" spans="2:4" ht="12.75" customHeight="1" x14ac:dyDescent="0.2">
      <c r="B8" s="71" t="s">
        <v>2583</v>
      </c>
      <c r="C8" s="6" t="s">
        <v>11</v>
      </c>
      <c r="D8" s="64" t="s">
        <v>144</v>
      </c>
    </row>
    <row r="9" spans="2:4" ht="12.75" customHeight="1" x14ac:dyDescent="0.2">
      <c r="B9" s="71" t="s">
        <v>2583</v>
      </c>
      <c r="C9" s="6" t="s">
        <v>13</v>
      </c>
      <c r="D9" s="64" t="s">
        <v>14</v>
      </c>
    </row>
    <row r="10" spans="2:4" ht="12.75" customHeight="1" x14ac:dyDescent="0.2">
      <c r="B10" s="61" t="s">
        <v>2366</v>
      </c>
      <c r="C10" s="23">
        <v>307185.60564000002</v>
      </c>
      <c r="D10" s="72" t="s">
        <v>2583</v>
      </c>
    </row>
    <row r="11" spans="2:4" ht="12.75" customHeight="1" x14ac:dyDescent="0.2">
      <c r="B11" s="61" t="s">
        <v>2367</v>
      </c>
      <c r="C11" s="58" t="s">
        <v>2583</v>
      </c>
      <c r="D11" s="72" t="s">
        <v>2583</v>
      </c>
    </row>
    <row r="12" spans="2:4" ht="12.75" customHeight="1" x14ac:dyDescent="0.2">
      <c r="B12" s="61" t="s">
        <v>2368</v>
      </c>
      <c r="C12" s="23">
        <v>307185.60564000002</v>
      </c>
      <c r="D12" s="72" t="s">
        <v>2583</v>
      </c>
    </row>
    <row r="13" spans="2:4" ht="12.75" customHeight="1" x14ac:dyDescent="0.2">
      <c r="B13" s="62" t="s">
        <v>2369</v>
      </c>
      <c r="C13" s="24">
        <v>6174.4113200000002</v>
      </c>
      <c r="D13" s="104">
        <v>45291</v>
      </c>
    </row>
    <row r="14" spans="2:4" ht="12.75" customHeight="1" x14ac:dyDescent="0.2">
      <c r="B14" s="62" t="s">
        <v>2370</v>
      </c>
      <c r="C14" s="24">
        <v>140.08458999999999</v>
      </c>
      <c r="D14" s="104">
        <v>46142</v>
      </c>
    </row>
    <row r="15" spans="2:4" ht="12.75" customHeight="1" x14ac:dyDescent="0.2">
      <c r="B15" s="62" t="s">
        <v>2371</v>
      </c>
      <c r="C15" s="24">
        <v>273.10028</v>
      </c>
      <c r="D15" s="104">
        <v>45657</v>
      </c>
    </row>
    <row r="16" spans="2:4" ht="12.75" customHeight="1" x14ac:dyDescent="0.2">
      <c r="B16" s="62" t="s">
        <v>2372</v>
      </c>
      <c r="C16" s="24">
        <v>6854.7805399999997</v>
      </c>
      <c r="D16" s="72" t="s">
        <v>2583</v>
      </c>
    </row>
    <row r="17" spans="2:4" ht="12.75" customHeight="1" x14ac:dyDescent="0.2">
      <c r="B17" s="62" t="s">
        <v>2043</v>
      </c>
      <c r="C17" s="24">
        <v>1218.2641699999999</v>
      </c>
      <c r="D17" s="104">
        <v>45291</v>
      </c>
    </row>
    <row r="18" spans="2:4" ht="12.75" customHeight="1" x14ac:dyDescent="0.2">
      <c r="B18" s="62" t="s">
        <v>2373</v>
      </c>
      <c r="C18" s="24">
        <v>4617.7560999999996</v>
      </c>
      <c r="D18" s="104">
        <v>45291</v>
      </c>
    </row>
    <row r="19" spans="2:4" ht="12.75" customHeight="1" x14ac:dyDescent="0.2">
      <c r="B19" s="62" t="s">
        <v>2374</v>
      </c>
      <c r="C19" s="24">
        <v>670.93696</v>
      </c>
      <c r="D19" s="104">
        <v>45291</v>
      </c>
    </row>
    <row r="20" spans="2:4" ht="12.75" customHeight="1" x14ac:dyDescent="0.2">
      <c r="B20" s="62" t="s">
        <v>2375</v>
      </c>
      <c r="C20" s="24">
        <v>670.93696</v>
      </c>
      <c r="D20" s="104">
        <v>45291</v>
      </c>
    </row>
    <row r="21" spans="2:4" ht="12.75" customHeight="1" x14ac:dyDescent="0.2">
      <c r="B21" s="62" t="s">
        <v>2376</v>
      </c>
      <c r="C21" s="24">
        <v>2287.42355</v>
      </c>
      <c r="D21" s="104">
        <v>46990</v>
      </c>
    </row>
    <row r="22" spans="2:4" ht="12.75" customHeight="1" x14ac:dyDescent="0.2">
      <c r="B22" s="62" t="s">
        <v>2377</v>
      </c>
      <c r="C22" s="24">
        <v>2710.7303099999999</v>
      </c>
      <c r="D22" s="104">
        <v>46990</v>
      </c>
    </row>
    <row r="23" spans="2:4" ht="12.75" customHeight="1" x14ac:dyDescent="0.2">
      <c r="B23" s="62" t="s">
        <v>2378</v>
      </c>
      <c r="C23" s="24">
        <v>661.64179000000001</v>
      </c>
      <c r="D23" s="104">
        <v>46624</v>
      </c>
    </row>
    <row r="24" spans="2:4" ht="12.75" customHeight="1" x14ac:dyDescent="0.2">
      <c r="B24" s="62" t="s">
        <v>2379</v>
      </c>
      <c r="C24" s="24">
        <v>1586.05278</v>
      </c>
      <c r="D24" s="104">
        <v>45291</v>
      </c>
    </row>
    <row r="25" spans="2:4" ht="12.75" customHeight="1" x14ac:dyDescent="0.2">
      <c r="B25" s="62" t="s">
        <v>2380</v>
      </c>
      <c r="C25" s="24">
        <v>1671.27441</v>
      </c>
      <c r="D25" s="104">
        <v>45291</v>
      </c>
    </row>
    <row r="26" spans="2:4" ht="12.75" customHeight="1" x14ac:dyDescent="0.2">
      <c r="B26" s="62" t="s">
        <v>2381</v>
      </c>
      <c r="C26" s="24">
        <v>3251.1309200000001</v>
      </c>
      <c r="D26" s="104">
        <v>45291</v>
      </c>
    </row>
    <row r="27" spans="2:4" ht="12.75" customHeight="1" x14ac:dyDescent="0.2">
      <c r="B27" s="62" t="s">
        <v>2382</v>
      </c>
      <c r="C27" s="24">
        <v>8272.6523799999995</v>
      </c>
      <c r="D27" s="104">
        <v>45291</v>
      </c>
    </row>
    <row r="28" spans="2:4" ht="12.75" customHeight="1" x14ac:dyDescent="0.2">
      <c r="B28" s="62" t="s">
        <v>2383</v>
      </c>
      <c r="C28" s="24">
        <v>257.38562000000002</v>
      </c>
      <c r="D28" s="72" t="s">
        <v>2583</v>
      </c>
    </row>
    <row r="29" spans="2:4" ht="12.75" customHeight="1" x14ac:dyDescent="0.2">
      <c r="B29" s="62" t="s">
        <v>2384</v>
      </c>
      <c r="C29" s="24">
        <v>2774.9830700000002</v>
      </c>
      <c r="D29" s="104">
        <v>45291</v>
      </c>
    </row>
    <row r="30" spans="2:4" ht="12.75" customHeight="1" x14ac:dyDescent="0.2">
      <c r="B30" s="62" t="s">
        <v>2385</v>
      </c>
      <c r="C30" s="24">
        <v>1196.9100000000001</v>
      </c>
      <c r="D30" s="104">
        <v>45940</v>
      </c>
    </row>
    <row r="31" spans="2:4" ht="12.75" customHeight="1" x14ac:dyDescent="0.2">
      <c r="B31" s="62" t="s">
        <v>2386</v>
      </c>
      <c r="C31" s="24">
        <v>11439.558000000001</v>
      </c>
      <c r="D31" s="104">
        <v>48434</v>
      </c>
    </row>
    <row r="32" spans="2:4" ht="12.75" customHeight="1" x14ac:dyDescent="0.2">
      <c r="B32" s="62" t="s">
        <v>2387</v>
      </c>
      <c r="C32" s="24">
        <v>5911.8734599999998</v>
      </c>
      <c r="D32" s="104">
        <v>46934</v>
      </c>
    </row>
    <row r="33" spans="2:4" ht="12.75" customHeight="1" x14ac:dyDescent="0.2">
      <c r="B33" s="62" t="s">
        <v>2388</v>
      </c>
      <c r="C33" s="24">
        <v>8096.5146599999998</v>
      </c>
      <c r="D33" s="104">
        <v>46934</v>
      </c>
    </row>
    <row r="34" spans="2:4" ht="12.75" customHeight="1" x14ac:dyDescent="0.2">
      <c r="B34" s="62" t="s">
        <v>2389</v>
      </c>
      <c r="C34" s="24">
        <v>12736.78278</v>
      </c>
      <c r="D34" s="104">
        <v>45291</v>
      </c>
    </row>
    <row r="35" spans="2:4" ht="12.75" customHeight="1" x14ac:dyDescent="0.2">
      <c r="B35" s="62" t="s">
        <v>2390</v>
      </c>
      <c r="C35" s="24">
        <v>13298.3925</v>
      </c>
      <c r="D35" s="104">
        <v>45291</v>
      </c>
    </row>
    <row r="36" spans="2:4" ht="12.75" customHeight="1" x14ac:dyDescent="0.2">
      <c r="B36" s="62" t="s">
        <v>2391</v>
      </c>
      <c r="C36" s="24">
        <v>163.215</v>
      </c>
      <c r="D36" s="104">
        <v>45291</v>
      </c>
    </row>
    <row r="37" spans="2:4" ht="12.75" customHeight="1" x14ac:dyDescent="0.2">
      <c r="B37" s="62" t="s">
        <v>1972</v>
      </c>
      <c r="C37" s="24">
        <v>41.22063</v>
      </c>
      <c r="D37" s="104">
        <v>45291</v>
      </c>
    </row>
    <row r="38" spans="2:4" ht="12.75" customHeight="1" x14ac:dyDescent="0.2">
      <c r="B38" s="62" t="s">
        <v>2392</v>
      </c>
      <c r="C38" s="24">
        <v>442.49400000000003</v>
      </c>
      <c r="D38" s="104">
        <v>50770</v>
      </c>
    </row>
    <row r="39" spans="2:4" ht="12.75" customHeight="1" x14ac:dyDescent="0.2">
      <c r="B39" s="62" t="s">
        <v>2393</v>
      </c>
      <c r="C39" s="24">
        <v>1124.3699999999999</v>
      </c>
      <c r="D39" s="104">
        <v>45291</v>
      </c>
    </row>
    <row r="40" spans="2:4" ht="12.75" customHeight="1" x14ac:dyDescent="0.2">
      <c r="B40" s="62" t="s">
        <v>2394</v>
      </c>
      <c r="C40" s="24">
        <v>1278.70181</v>
      </c>
      <c r="D40" s="104">
        <v>45291</v>
      </c>
    </row>
    <row r="41" spans="2:4" ht="12.75" customHeight="1" x14ac:dyDescent="0.2">
      <c r="B41" s="62" t="s">
        <v>2395</v>
      </c>
      <c r="C41" s="24">
        <v>2124.6143200000001</v>
      </c>
      <c r="D41" s="104">
        <v>46990</v>
      </c>
    </row>
    <row r="42" spans="2:4" x14ac:dyDescent="0.2">
      <c r="B42" s="62" t="s">
        <v>2396</v>
      </c>
      <c r="C42" s="24">
        <v>10155.60043</v>
      </c>
      <c r="D42" s="104">
        <v>46203</v>
      </c>
    </row>
    <row r="43" spans="2:4" x14ac:dyDescent="0.2">
      <c r="B43" s="62" t="s">
        <v>2397</v>
      </c>
      <c r="C43" s="24">
        <v>572.08903999999995</v>
      </c>
      <c r="D43" s="104">
        <v>47467</v>
      </c>
    </row>
    <row r="44" spans="2:4" x14ac:dyDescent="0.2">
      <c r="B44" s="62" t="s">
        <v>2398</v>
      </c>
      <c r="C44" s="24">
        <v>4864.0365499999998</v>
      </c>
      <c r="D44" s="104">
        <v>48845</v>
      </c>
    </row>
    <row r="45" spans="2:4" x14ac:dyDescent="0.2">
      <c r="B45" s="62" t="s">
        <v>2399</v>
      </c>
      <c r="C45" s="24">
        <v>2705.13751</v>
      </c>
      <c r="D45" s="104">
        <v>45291</v>
      </c>
    </row>
    <row r="46" spans="2:4" x14ac:dyDescent="0.2">
      <c r="B46" s="62" t="s">
        <v>2400</v>
      </c>
      <c r="C46" s="24">
        <v>8860.0355999999992</v>
      </c>
      <c r="D46" s="104">
        <v>46234</v>
      </c>
    </row>
    <row r="47" spans="2:4" x14ac:dyDescent="0.2">
      <c r="B47" s="62" t="s">
        <v>2401</v>
      </c>
      <c r="C47" s="24">
        <v>217.62</v>
      </c>
      <c r="D47" s="72" t="s">
        <v>2583</v>
      </c>
    </row>
    <row r="48" spans="2:4" x14ac:dyDescent="0.2">
      <c r="B48" s="62" t="s">
        <v>2402</v>
      </c>
      <c r="C48" s="24">
        <v>6984.9419699999999</v>
      </c>
      <c r="D48" s="104">
        <v>46243</v>
      </c>
    </row>
    <row r="49" spans="2:4" x14ac:dyDescent="0.2">
      <c r="B49" s="62" t="s">
        <v>2403</v>
      </c>
      <c r="C49" s="24">
        <v>24748.553779999998</v>
      </c>
      <c r="D49" s="104">
        <v>46029</v>
      </c>
    </row>
    <row r="50" spans="2:4" x14ac:dyDescent="0.2">
      <c r="B50" s="62" t="s">
        <v>2404</v>
      </c>
      <c r="C50" s="24">
        <v>1260.6506199999999</v>
      </c>
      <c r="D50" s="104">
        <v>45291</v>
      </c>
    </row>
    <row r="51" spans="2:4" x14ac:dyDescent="0.2">
      <c r="B51" s="62" t="s">
        <v>2405</v>
      </c>
      <c r="C51" s="24">
        <v>1240.0142800000001</v>
      </c>
      <c r="D51" s="104">
        <v>47945</v>
      </c>
    </row>
    <row r="52" spans="2:4" x14ac:dyDescent="0.2">
      <c r="B52" s="62" t="s">
        <v>2406</v>
      </c>
      <c r="C52" s="24">
        <v>4062.4836300000002</v>
      </c>
      <c r="D52" s="104">
        <v>46310</v>
      </c>
    </row>
    <row r="53" spans="2:4" x14ac:dyDescent="0.2">
      <c r="B53" s="62" t="s">
        <v>2407</v>
      </c>
      <c r="C53" s="24">
        <v>1352.32473</v>
      </c>
      <c r="D53" s="104">
        <v>45291</v>
      </c>
    </row>
    <row r="54" spans="2:4" x14ac:dyDescent="0.2">
      <c r="B54" s="62" t="s">
        <v>2408</v>
      </c>
      <c r="C54" s="24">
        <v>300.76258000000001</v>
      </c>
      <c r="D54" s="104">
        <v>45291</v>
      </c>
    </row>
    <row r="55" spans="2:4" x14ac:dyDescent="0.2">
      <c r="B55" s="62" t="s">
        <v>2409</v>
      </c>
      <c r="C55" s="24">
        <v>1023</v>
      </c>
      <c r="D55" s="104">
        <v>45291</v>
      </c>
    </row>
    <row r="56" spans="2:4" x14ac:dyDescent="0.2">
      <c r="B56" s="62" t="s">
        <v>1947</v>
      </c>
      <c r="C56" s="24">
        <v>1354.08</v>
      </c>
      <c r="D56" s="104">
        <v>45291</v>
      </c>
    </row>
    <row r="57" spans="2:4" x14ac:dyDescent="0.2">
      <c r="B57" s="62" t="s">
        <v>2410</v>
      </c>
      <c r="C57" s="24">
        <v>4652.8214600000001</v>
      </c>
      <c r="D57" s="104">
        <v>46990</v>
      </c>
    </row>
    <row r="58" spans="2:4" x14ac:dyDescent="0.2">
      <c r="B58" s="62" t="s">
        <v>2411</v>
      </c>
      <c r="C58" s="24">
        <v>604.15661</v>
      </c>
      <c r="D58" s="104">
        <v>46112</v>
      </c>
    </row>
    <row r="59" spans="2:4" x14ac:dyDescent="0.2">
      <c r="B59" s="62" t="s">
        <v>2412</v>
      </c>
      <c r="C59" s="24">
        <v>3014.5118000000002</v>
      </c>
      <c r="D59" s="104">
        <v>46112</v>
      </c>
    </row>
    <row r="60" spans="2:4" x14ac:dyDescent="0.2">
      <c r="B60" s="62" t="s">
        <v>2413</v>
      </c>
      <c r="C60" s="24">
        <v>844.38153</v>
      </c>
      <c r="D60" s="104">
        <v>46112</v>
      </c>
    </row>
    <row r="61" spans="2:4" x14ac:dyDescent="0.2">
      <c r="B61" s="62" t="s">
        <v>2414</v>
      </c>
      <c r="C61" s="24">
        <v>11148.744699999999</v>
      </c>
      <c r="D61" s="104">
        <v>45939</v>
      </c>
    </row>
    <row r="62" spans="2:4" x14ac:dyDescent="0.2">
      <c r="B62" s="62" t="s">
        <v>2415</v>
      </c>
      <c r="C62" s="24">
        <v>7168.4489599999997</v>
      </c>
      <c r="D62" s="104">
        <v>45635</v>
      </c>
    </row>
    <row r="63" spans="2:4" x14ac:dyDescent="0.2">
      <c r="B63" s="62" t="s">
        <v>2416</v>
      </c>
      <c r="C63" s="24">
        <v>475.49340999999998</v>
      </c>
      <c r="D63" s="104">
        <v>46491</v>
      </c>
    </row>
    <row r="64" spans="2:4" x14ac:dyDescent="0.2">
      <c r="B64" s="62" t="s">
        <v>2417</v>
      </c>
      <c r="C64" s="24">
        <v>401.16</v>
      </c>
      <c r="D64" s="104">
        <v>47067</v>
      </c>
    </row>
    <row r="65" spans="2:4" x14ac:dyDescent="0.2">
      <c r="B65" s="62" t="s">
        <v>2418</v>
      </c>
      <c r="C65" s="24">
        <v>1374.5034599999999</v>
      </c>
      <c r="D65" s="104">
        <v>45291</v>
      </c>
    </row>
    <row r="66" spans="2:4" x14ac:dyDescent="0.2">
      <c r="B66" s="62" t="s">
        <v>2419</v>
      </c>
      <c r="C66" s="24">
        <v>675</v>
      </c>
      <c r="D66" s="72" t="s">
        <v>2583</v>
      </c>
    </row>
    <row r="67" spans="2:4" x14ac:dyDescent="0.2">
      <c r="B67" s="62" t="s">
        <v>2420</v>
      </c>
      <c r="C67" s="24">
        <v>1450.8</v>
      </c>
      <c r="D67" s="104">
        <v>46023</v>
      </c>
    </row>
    <row r="68" spans="2:4" x14ac:dyDescent="0.2">
      <c r="B68" s="62" t="s">
        <v>2421</v>
      </c>
      <c r="C68" s="24">
        <v>5427.0717299999997</v>
      </c>
      <c r="D68" s="104">
        <v>45291</v>
      </c>
    </row>
    <row r="69" spans="2:4" x14ac:dyDescent="0.2">
      <c r="B69" s="62" t="s">
        <v>2099</v>
      </c>
      <c r="C69" s="24">
        <v>2187.8644300000001</v>
      </c>
      <c r="D69" s="104">
        <v>47291</v>
      </c>
    </row>
    <row r="70" spans="2:4" x14ac:dyDescent="0.2">
      <c r="B70" s="62" t="s">
        <v>2422</v>
      </c>
      <c r="C70" s="24">
        <v>9253.4197700000004</v>
      </c>
      <c r="D70" s="104">
        <v>45958</v>
      </c>
    </row>
    <row r="71" spans="2:4" x14ac:dyDescent="0.2">
      <c r="B71" s="62" t="s">
        <v>2423</v>
      </c>
      <c r="C71" s="24">
        <v>4524.9122100000004</v>
      </c>
      <c r="D71" s="104">
        <v>45958</v>
      </c>
    </row>
    <row r="72" spans="2:4" x14ac:dyDescent="0.2">
      <c r="B72" s="62" t="s">
        <v>2424</v>
      </c>
      <c r="C72" s="24">
        <v>4660.0925100000004</v>
      </c>
      <c r="D72" s="72" t="s">
        <v>2583</v>
      </c>
    </row>
    <row r="73" spans="2:4" x14ac:dyDescent="0.2">
      <c r="B73" s="62" t="s">
        <v>2425</v>
      </c>
      <c r="C73" s="24">
        <v>4800.3575199999996</v>
      </c>
      <c r="D73" s="104">
        <v>46624</v>
      </c>
    </row>
    <row r="74" spans="2:4" x14ac:dyDescent="0.2">
      <c r="B74" s="62" t="s">
        <v>2426</v>
      </c>
      <c r="C74" s="24">
        <v>9358.8281399999996</v>
      </c>
      <c r="D74" s="104">
        <v>47158</v>
      </c>
    </row>
    <row r="75" spans="2:4" x14ac:dyDescent="0.2">
      <c r="B75" s="62" t="s">
        <v>2004</v>
      </c>
      <c r="C75" s="24">
        <v>4696.9650000000001</v>
      </c>
      <c r="D75" s="104">
        <v>45291</v>
      </c>
    </row>
    <row r="76" spans="2:4" x14ac:dyDescent="0.2">
      <c r="B76" s="62" t="s">
        <v>2427</v>
      </c>
      <c r="C76" s="24">
        <v>5051.5976499999997</v>
      </c>
      <c r="D76" s="104">
        <v>45291</v>
      </c>
    </row>
    <row r="77" spans="2:4" x14ac:dyDescent="0.2">
      <c r="B77" s="62" t="s">
        <v>2484</v>
      </c>
      <c r="C77" s="24">
        <v>20726.286</v>
      </c>
      <c r="D77" s="104">
        <v>47559</v>
      </c>
    </row>
    <row r="78" spans="2:4" x14ac:dyDescent="0.2">
      <c r="B78" s="62" t="s">
        <v>2467</v>
      </c>
      <c r="C78" s="24">
        <v>838.39029000000005</v>
      </c>
      <c r="D78" s="104">
        <v>47269</v>
      </c>
    </row>
    <row r="79" spans="2:4" x14ac:dyDescent="0.2">
      <c r="B79" s="62" t="s">
        <v>2485</v>
      </c>
      <c r="C79" s="24">
        <v>9792.1830599999994</v>
      </c>
      <c r="D79" s="104">
        <v>45840</v>
      </c>
    </row>
    <row r="80" spans="2:4" x14ac:dyDescent="0.2">
      <c r="B80" s="62" t="s">
        <v>2506</v>
      </c>
      <c r="C80" s="24">
        <v>2962.77531</v>
      </c>
      <c r="D80" s="104">
        <v>46478</v>
      </c>
    </row>
    <row r="81" spans="2:4" x14ac:dyDescent="0.2">
      <c r="B81" s="62" t="s">
        <v>2473</v>
      </c>
      <c r="C81" s="24">
        <v>8291.1356699999997</v>
      </c>
      <c r="D81" s="104">
        <v>46568</v>
      </c>
    </row>
    <row r="82" spans="2:4" x14ac:dyDescent="0.2">
      <c r="B82" s="62" t="s">
        <v>2486</v>
      </c>
      <c r="C82" s="24">
        <v>5744.3319000000001</v>
      </c>
      <c r="D82" s="104">
        <v>47186</v>
      </c>
    </row>
    <row r="83" spans="2:4" x14ac:dyDescent="0.2">
      <c r="B83" s="62" t="s">
        <v>2550</v>
      </c>
      <c r="C83" s="24">
        <v>199.08951999999999</v>
      </c>
      <c r="D83" s="104">
        <v>45836</v>
      </c>
    </row>
    <row r="84" spans="2:4" x14ac:dyDescent="0.2">
      <c r="B84" s="62" t="s">
        <v>2428</v>
      </c>
      <c r="C84" s="24">
        <v>338.17676</v>
      </c>
      <c r="D84" s="104">
        <v>45291</v>
      </c>
    </row>
    <row r="85" spans="2:4" ht="13.5" thickBot="1" x14ac:dyDescent="0.25">
      <c r="B85" s="62" t="s">
        <v>2429</v>
      </c>
      <c r="C85" s="24">
        <v>1983.31394</v>
      </c>
      <c r="D85" s="104">
        <v>45291</v>
      </c>
    </row>
    <row r="86" spans="2:4" x14ac:dyDescent="0.2">
      <c r="B86" s="76" t="s">
        <v>2430</v>
      </c>
      <c r="C86" s="78">
        <v>2889.2686699999999</v>
      </c>
      <c r="D86" s="105">
        <v>45291</v>
      </c>
    </row>
    <row r="87" spans="2:4" ht="12.75" hidden="1" customHeight="1" x14ac:dyDescent="0.2"/>
    <row r="88" spans="2:4" ht="12.75" hidden="1" customHeight="1" x14ac:dyDescent="0.2"/>
    <row r="89" spans="2:4" ht="12.75" hidden="1" customHeight="1" x14ac:dyDescent="0.2"/>
    <row r="90" spans="2:4" ht="12.75" hidden="1" customHeight="1" x14ac:dyDescent="0.2"/>
    <row r="91" spans="2:4" ht="12.75" hidden="1" customHeight="1" x14ac:dyDescent="0.2"/>
    <row r="92" spans="2:4" ht="12.75" hidden="1" customHeight="1" x14ac:dyDescent="0.2"/>
    <row r="93" spans="2:4" ht="12.75" hidden="1" customHeight="1" x14ac:dyDescent="0.2"/>
    <row r="94" spans="2:4" ht="12.75" hidden="1" customHeight="1" x14ac:dyDescent="0.2"/>
    <row r="95" spans="2:4" ht="12.75" hidden="1" customHeight="1" x14ac:dyDescent="0.2"/>
    <row r="96" spans="2:4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35.285156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12532</v>
      </c>
    </row>
    <row r="6" spans="2:16" ht="12.75" customHeight="1" x14ac:dyDescent="0.2">
      <c r="B6" s="49" t="s">
        <v>2431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1"/>
    </row>
    <row r="7" spans="2:16" ht="12.75" customHeight="1" x14ac:dyDescent="0.2">
      <c r="B7" s="55" t="s">
        <v>2432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4"/>
    </row>
    <row r="8" spans="2:16" ht="12.75" customHeight="1" x14ac:dyDescent="0.2">
      <c r="B8" s="4" t="s">
        <v>71</v>
      </c>
      <c r="C8" s="4" t="s">
        <v>72</v>
      </c>
      <c r="D8" s="4" t="s">
        <v>221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2433</v>
      </c>
      <c r="L8" s="4" t="s">
        <v>139</v>
      </c>
      <c r="M8" s="4" t="s">
        <v>2434</v>
      </c>
      <c r="N8" s="4" t="s">
        <v>142</v>
      </c>
      <c r="O8" s="4" t="s">
        <v>80</v>
      </c>
      <c r="P8" s="4" t="s">
        <v>223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2435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2436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2437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2438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2439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2440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2441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2442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35.285156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12532</v>
      </c>
    </row>
    <row r="6" spans="2:16" ht="12.75" customHeight="1" x14ac:dyDescent="0.2">
      <c r="B6" s="49" t="s">
        <v>2443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1"/>
    </row>
    <row r="7" spans="2:16" ht="12.75" customHeight="1" x14ac:dyDescent="0.2">
      <c r="B7" s="55" t="s">
        <v>2444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4"/>
    </row>
    <row r="8" spans="2:16" ht="12.75" customHeight="1" x14ac:dyDescent="0.2">
      <c r="B8" s="4" t="s">
        <v>71</v>
      </c>
      <c r="C8" s="4" t="s">
        <v>72</v>
      </c>
      <c r="D8" s="4" t="s">
        <v>221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2433</v>
      </c>
      <c r="L8" s="4" t="s">
        <v>139</v>
      </c>
      <c r="M8" s="4" t="s">
        <v>2434</v>
      </c>
      <c r="N8" s="4" t="s">
        <v>142</v>
      </c>
      <c r="O8" s="4" t="s">
        <v>80</v>
      </c>
      <c r="P8" s="4" t="s">
        <v>223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2445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2446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2447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2448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2449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2450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2451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2452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O1" workbookViewId="0">
      <selection activeCell="Q11" sqref="Q11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35.28515625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6.28515625" bestFit="1" customWidth="1"/>
    <col min="13" max="13" width="12" customWidth="1"/>
    <col min="14" max="14" width="23.85546875" bestFit="1" customWidth="1"/>
    <col min="15" max="15" width="17.570312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12532</v>
      </c>
    </row>
    <row r="5" spans="2:18" ht="12.75" customHeight="1" x14ac:dyDescent="0.2"/>
    <row r="6" spans="2:18" ht="12.75" customHeight="1" thickBot="1" x14ac:dyDescent="0.25">
      <c r="B6" s="67" t="s">
        <v>134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  <c r="N6" s="69" t="s">
        <v>2594</v>
      </c>
      <c r="O6" s="69" t="s">
        <v>2595</v>
      </c>
      <c r="P6" s="69" t="s">
        <v>2596</v>
      </c>
      <c r="Q6" s="69" t="s">
        <v>2597</v>
      </c>
      <c r="R6" s="69" t="s">
        <v>2598</v>
      </c>
    </row>
    <row r="7" spans="2:18" ht="12.75" customHeight="1" thickBot="1" x14ac:dyDescent="0.25">
      <c r="B7" s="75" t="s">
        <v>135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  <c r="N7" s="81" t="s">
        <v>2583</v>
      </c>
      <c r="O7" s="81" t="s">
        <v>2583</v>
      </c>
      <c r="P7" s="81" t="s">
        <v>2583</v>
      </c>
      <c r="Q7" s="81" t="s">
        <v>2583</v>
      </c>
      <c r="R7" s="81" t="s">
        <v>2583</v>
      </c>
    </row>
    <row r="8" spans="2:18" ht="12.75" customHeight="1" x14ac:dyDescent="0.2">
      <c r="B8" s="60" t="s">
        <v>71</v>
      </c>
      <c r="C8" s="4" t="s">
        <v>72</v>
      </c>
      <c r="D8" s="4" t="s">
        <v>136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78</v>
      </c>
      <c r="L8" s="4" t="s">
        <v>139</v>
      </c>
      <c r="M8" s="4" t="s">
        <v>140</v>
      </c>
      <c r="N8" s="4" t="s">
        <v>141</v>
      </c>
      <c r="O8" s="4" t="s">
        <v>79</v>
      </c>
      <c r="P8" s="4" t="s">
        <v>142</v>
      </c>
      <c r="Q8" s="4" t="s">
        <v>80</v>
      </c>
      <c r="R8" s="63" t="s">
        <v>143</v>
      </c>
    </row>
    <row r="9" spans="2:18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6" t="s">
        <v>144</v>
      </c>
      <c r="H9" s="6" t="s">
        <v>145</v>
      </c>
      <c r="I9" s="57" t="s">
        <v>2583</v>
      </c>
      <c r="J9" s="6" t="s">
        <v>12</v>
      </c>
      <c r="K9" s="6" t="s">
        <v>12</v>
      </c>
      <c r="L9" s="6" t="s">
        <v>146</v>
      </c>
      <c r="M9" s="6" t="s">
        <v>147</v>
      </c>
      <c r="N9" s="6" t="s">
        <v>11</v>
      </c>
      <c r="O9" s="6" t="s">
        <v>11</v>
      </c>
      <c r="P9" s="6" t="s">
        <v>12</v>
      </c>
      <c r="Q9" s="6" t="s">
        <v>12</v>
      </c>
      <c r="R9" s="64" t="s">
        <v>12</v>
      </c>
    </row>
    <row r="10" spans="2:18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4" t="s">
        <v>153</v>
      </c>
    </row>
    <row r="11" spans="2:18" ht="12.75" customHeight="1" x14ac:dyDescent="0.2">
      <c r="B11" s="61" t="s">
        <v>154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23">
        <v>1.294819151395</v>
      </c>
      <c r="I11" s="58" t="s">
        <v>2583</v>
      </c>
      <c r="J11" s="58" t="s">
        <v>2583</v>
      </c>
      <c r="K11" s="58" t="s">
        <v>2583</v>
      </c>
      <c r="L11" s="58" t="s">
        <v>2583</v>
      </c>
      <c r="M11" s="58" t="s">
        <v>2583</v>
      </c>
      <c r="N11" s="58" t="s">
        <v>2583</v>
      </c>
      <c r="O11" s="23">
        <v>1077690.3682800001</v>
      </c>
      <c r="P11" s="58" t="s">
        <v>2583</v>
      </c>
      <c r="Q11" s="20">
        <v>1</v>
      </c>
      <c r="R11" s="65">
        <v>0.22506385726100001</v>
      </c>
    </row>
    <row r="12" spans="2:18" ht="12.75" customHeight="1" x14ac:dyDescent="0.2">
      <c r="B12" s="61" t="s">
        <v>155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23">
        <v>1.5362858200809999</v>
      </c>
      <c r="I12" s="58" t="s">
        <v>2583</v>
      </c>
      <c r="J12" s="58" t="s">
        <v>2583</v>
      </c>
      <c r="K12" s="58" t="s">
        <v>2583</v>
      </c>
      <c r="L12" s="58" t="s">
        <v>2583</v>
      </c>
      <c r="M12" s="58" t="s">
        <v>2583</v>
      </c>
      <c r="N12" s="58" t="s">
        <v>2583</v>
      </c>
      <c r="O12" s="23">
        <v>880535.08695999999</v>
      </c>
      <c r="P12" s="58" t="s">
        <v>2583</v>
      </c>
      <c r="Q12" s="20">
        <v>0.81705758247100002</v>
      </c>
      <c r="R12" s="65">
        <v>0.18389013111499999</v>
      </c>
    </row>
    <row r="13" spans="2:18" ht="12.75" customHeight="1" x14ac:dyDescent="0.2">
      <c r="B13" s="61" t="s">
        <v>156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23">
        <v>5.293301912375</v>
      </c>
      <c r="I13" s="58" t="s">
        <v>2583</v>
      </c>
      <c r="J13" s="58" t="s">
        <v>2583</v>
      </c>
      <c r="K13" s="58" t="s">
        <v>2583</v>
      </c>
      <c r="L13" s="58" t="s">
        <v>2583</v>
      </c>
      <c r="M13" s="58" t="s">
        <v>2583</v>
      </c>
      <c r="N13" s="58" t="s">
        <v>2583</v>
      </c>
      <c r="O13" s="23">
        <v>336954.82218999998</v>
      </c>
      <c r="P13" s="58" t="s">
        <v>2583</v>
      </c>
      <c r="Q13" s="20">
        <v>0.312663852352</v>
      </c>
      <c r="R13" s="65">
        <v>7.0369332635999995E-2</v>
      </c>
    </row>
    <row r="14" spans="2:18" ht="12.75" customHeight="1" x14ac:dyDescent="0.2">
      <c r="B14" s="61" t="s">
        <v>157</v>
      </c>
      <c r="C14" s="58" t="s">
        <v>2583</v>
      </c>
      <c r="D14" s="58" t="s">
        <v>2583</v>
      </c>
      <c r="E14" s="58" t="s">
        <v>2583</v>
      </c>
      <c r="F14" s="58" t="s">
        <v>2583</v>
      </c>
      <c r="G14" s="58" t="s">
        <v>2583</v>
      </c>
      <c r="H14" s="23">
        <v>5.293301912375</v>
      </c>
      <c r="I14" s="58" t="s">
        <v>2583</v>
      </c>
      <c r="J14" s="58" t="s">
        <v>2583</v>
      </c>
      <c r="K14" s="58" t="s">
        <v>2583</v>
      </c>
      <c r="L14" s="58" t="s">
        <v>2583</v>
      </c>
      <c r="M14" s="58" t="s">
        <v>2583</v>
      </c>
      <c r="N14" s="58" t="s">
        <v>2583</v>
      </c>
      <c r="O14" s="23">
        <v>336954.82218999998</v>
      </c>
      <c r="P14" s="58" t="s">
        <v>2583</v>
      </c>
      <c r="Q14" s="20">
        <v>0.312663852352</v>
      </c>
      <c r="R14" s="65">
        <v>7.0369332635999995E-2</v>
      </c>
    </row>
    <row r="15" spans="2:18" ht="12.75" customHeight="1" x14ac:dyDescent="0.2">
      <c r="B15" s="62" t="s">
        <v>158</v>
      </c>
      <c r="C15" s="14" t="s">
        <v>159</v>
      </c>
      <c r="D15" s="14" t="s">
        <v>160</v>
      </c>
      <c r="E15" s="14" t="s">
        <v>161</v>
      </c>
      <c r="F15" s="14" t="s">
        <v>162</v>
      </c>
      <c r="G15" s="58" t="s">
        <v>2583</v>
      </c>
      <c r="H15" s="24">
        <v>5.34</v>
      </c>
      <c r="I15" s="14" t="s">
        <v>49</v>
      </c>
      <c r="J15" s="13">
        <v>5.0000000000000001E-3</v>
      </c>
      <c r="K15" s="13">
        <v>1.26E-2</v>
      </c>
      <c r="L15" s="24">
        <v>104402607</v>
      </c>
      <c r="M15" s="24">
        <v>107.42</v>
      </c>
      <c r="N15" s="24">
        <v>0</v>
      </c>
      <c r="O15" s="24">
        <v>112149.28044</v>
      </c>
      <c r="P15" s="13">
        <v>5.1365215189999999E-3</v>
      </c>
      <c r="Q15" s="13">
        <v>0.104064473192</v>
      </c>
      <c r="R15" s="66">
        <v>2.342115174E-2</v>
      </c>
    </row>
    <row r="16" spans="2:18" ht="12.75" customHeight="1" x14ac:dyDescent="0.2">
      <c r="B16" s="62" t="s">
        <v>163</v>
      </c>
      <c r="C16" s="14" t="s">
        <v>164</v>
      </c>
      <c r="D16" s="14" t="s">
        <v>160</v>
      </c>
      <c r="E16" s="14" t="s">
        <v>161</v>
      </c>
      <c r="F16" s="14" t="s">
        <v>162</v>
      </c>
      <c r="G16" s="58" t="s">
        <v>2583</v>
      </c>
      <c r="H16" s="24">
        <v>3.37</v>
      </c>
      <c r="I16" s="14" t="s">
        <v>49</v>
      </c>
      <c r="J16" s="13">
        <v>7.4999999999999997E-3</v>
      </c>
      <c r="K16" s="13">
        <v>1.1599999999999999E-2</v>
      </c>
      <c r="L16" s="24">
        <v>50821699</v>
      </c>
      <c r="M16" s="24">
        <v>111.6</v>
      </c>
      <c r="N16" s="24">
        <v>0</v>
      </c>
      <c r="O16" s="24">
        <v>56717.016080000001</v>
      </c>
      <c r="P16" s="13">
        <v>2.4270913140000002E-3</v>
      </c>
      <c r="Q16" s="13">
        <v>5.2628303777E-2</v>
      </c>
      <c r="R16" s="66">
        <v>1.1844729049E-2</v>
      </c>
    </row>
    <row r="17" spans="2:18" ht="12.75" customHeight="1" x14ac:dyDescent="0.2">
      <c r="B17" s="62" t="s">
        <v>165</v>
      </c>
      <c r="C17" s="14" t="s">
        <v>166</v>
      </c>
      <c r="D17" s="14" t="s">
        <v>160</v>
      </c>
      <c r="E17" s="14" t="s">
        <v>161</v>
      </c>
      <c r="F17" s="14" t="s">
        <v>162</v>
      </c>
      <c r="G17" s="58" t="s">
        <v>2583</v>
      </c>
      <c r="H17" s="24">
        <v>1.83</v>
      </c>
      <c r="I17" s="14" t="s">
        <v>49</v>
      </c>
      <c r="J17" s="13">
        <v>7.4999999999999997E-3</v>
      </c>
      <c r="K17" s="13">
        <v>1.2500000000000001E-2</v>
      </c>
      <c r="L17" s="24">
        <v>45912673</v>
      </c>
      <c r="M17" s="24">
        <v>111.09</v>
      </c>
      <c r="N17" s="24">
        <v>0</v>
      </c>
      <c r="O17" s="24">
        <v>51004.388440000002</v>
      </c>
      <c r="P17" s="13">
        <v>2.115525446E-3</v>
      </c>
      <c r="Q17" s="13">
        <v>4.7327497711999997E-2</v>
      </c>
      <c r="R17" s="66">
        <v>1.0651709189E-2</v>
      </c>
    </row>
    <row r="18" spans="2:18" ht="12.75" customHeight="1" x14ac:dyDescent="0.2">
      <c r="B18" s="62" t="s">
        <v>167</v>
      </c>
      <c r="C18" s="14" t="s">
        <v>168</v>
      </c>
      <c r="D18" s="14" t="s">
        <v>160</v>
      </c>
      <c r="E18" s="14" t="s">
        <v>161</v>
      </c>
      <c r="F18" s="14" t="s">
        <v>162</v>
      </c>
      <c r="G18" s="58" t="s">
        <v>2583</v>
      </c>
      <c r="H18" s="24">
        <v>2.58</v>
      </c>
      <c r="I18" s="14" t="s">
        <v>49</v>
      </c>
      <c r="J18" s="13">
        <v>1E-3</v>
      </c>
      <c r="K18" s="13">
        <v>1.1299999999999999E-2</v>
      </c>
      <c r="L18" s="24">
        <v>2554500</v>
      </c>
      <c r="M18" s="24">
        <v>108.67</v>
      </c>
      <c r="N18" s="24">
        <v>0</v>
      </c>
      <c r="O18" s="24">
        <v>2775.9751500000002</v>
      </c>
      <c r="P18" s="13">
        <v>1.2728228000000001E-4</v>
      </c>
      <c r="Q18" s="13">
        <v>2.5758559519999998E-3</v>
      </c>
      <c r="R18" s="66">
        <v>5.7973207600000003E-4</v>
      </c>
    </row>
    <row r="19" spans="2:18" ht="12.75" customHeight="1" x14ac:dyDescent="0.2">
      <c r="B19" s="62" t="s">
        <v>169</v>
      </c>
      <c r="C19" s="14" t="s">
        <v>170</v>
      </c>
      <c r="D19" s="14" t="s">
        <v>160</v>
      </c>
      <c r="E19" s="14" t="s">
        <v>161</v>
      </c>
      <c r="F19" s="14" t="s">
        <v>162</v>
      </c>
      <c r="G19" s="58" t="s">
        <v>2583</v>
      </c>
      <c r="H19" s="24">
        <v>4.7300000000000004</v>
      </c>
      <c r="I19" s="14" t="s">
        <v>49</v>
      </c>
      <c r="J19" s="13">
        <v>1.0999999999999999E-2</v>
      </c>
      <c r="K19" s="13">
        <v>1.21E-2</v>
      </c>
      <c r="L19" s="24">
        <v>2770000</v>
      </c>
      <c r="M19" s="24">
        <v>100.55</v>
      </c>
      <c r="N19" s="24">
        <v>0</v>
      </c>
      <c r="O19" s="24">
        <v>2785.2350000000001</v>
      </c>
      <c r="P19" s="13">
        <v>4.07476322E-4</v>
      </c>
      <c r="Q19" s="13">
        <v>2.5844482619999999E-3</v>
      </c>
      <c r="R19" s="66">
        <v>5.8166589399999999E-4</v>
      </c>
    </row>
    <row r="20" spans="2:18" ht="12.75" customHeight="1" x14ac:dyDescent="0.2">
      <c r="B20" s="62" t="s">
        <v>171</v>
      </c>
      <c r="C20" s="14" t="s">
        <v>172</v>
      </c>
      <c r="D20" s="14" t="s">
        <v>160</v>
      </c>
      <c r="E20" s="14" t="s">
        <v>161</v>
      </c>
      <c r="F20" s="14" t="s">
        <v>162</v>
      </c>
      <c r="G20" s="58" t="s">
        <v>2583</v>
      </c>
      <c r="H20" s="24">
        <v>7.89</v>
      </c>
      <c r="I20" s="14" t="s">
        <v>49</v>
      </c>
      <c r="J20" s="13">
        <v>1E-3</v>
      </c>
      <c r="K20" s="13">
        <v>1.46E-2</v>
      </c>
      <c r="L20" s="24">
        <v>111189359</v>
      </c>
      <c r="M20" s="24">
        <v>100.3</v>
      </c>
      <c r="N20" s="24">
        <v>0</v>
      </c>
      <c r="O20" s="24">
        <v>111522.92707999999</v>
      </c>
      <c r="P20" s="13">
        <v>4.30956903E-3</v>
      </c>
      <c r="Q20" s="13">
        <v>0.103483273454</v>
      </c>
      <c r="R20" s="66">
        <v>2.3290344684999999E-2</v>
      </c>
    </row>
    <row r="21" spans="2:18" ht="12.75" customHeight="1" x14ac:dyDescent="0.2">
      <c r="B21" s="61" t="s">
        <v>173</v>
      </c>
      <c r="C21" s="58" t="s">
        <v>2583</v>
      </c>
      <c r="D21" s="58" t="s">
        <v>2583</v>
      </c>
      <c r="E21" s="58" t="s">
        <v>2583</v>
      </c>
      <c r="F21" s="58" t="s">
        <v>2583</v>
      </c>
      <c r="G21" s="58" t="s">
        <v>2583</v>
      </c>
      <c r="H21" s="23">
        <v>0.49056141014400001</v>
      </c>
      <c r="I21" s="58" t="s">
        <v>2583</v>
      </c>
      <c r="J21" s="58" t="s">
        <v>2583</v>
      </c>
      <c r="K21" s="58" t="s">
        <v>2583</v>
      </c>
      <c r="L21" s="58" t="s">
        <v>2583</v>
      </c>
      <c r="M21" s="58" t="s">
        <v>2583</v>
      </c>
      <c r="N21" s="58" t="s">
        <v>2583</v>
      </c>
      <c r="O21" s="23">
        <v>543580.26477000001</v>
      </c>
      <c r="P21" s="58" t="s">
        <v>2583</v>
      </c>
      <c r="Q21" s="20">
        <v>0.50439373011800004</v>
      </c>
      <c r="R21" s="65">
        <v>0.11352079847800001</v>
      </c>
    </row>
    <row r="22" spans="2:18" ht="12.75" customHeight="1" x14ac:dyDescent="0.2">
      <c r="B22" s="61" t="s">
        <v>174</v>
      </c>
      <c r="C22" s="58" t="s">
        <v>2583</v>
      </c>
      <c r="D22" s="58" t="s">
        <v>2583</v>
      </c>
      <c r="E22" s="58" t="s">
        <v>2583</v>
      </c>
      <c r="F22" s="58" t="s">
        <v>2583</v>
      </c>
      <c r="G22" s="58" t="s">
        <v>2583</v>
      </c>
      <c r="H22" s="23">
        <v>2.8871393652000001E-2</v>
      </c>
      <c r="I22" s="58" t="s">
        <v>2583</v>
      </c>
      <c r="J22" s="58" t="s">
        <v>2583</v>
      </c>
      <c r="K22" s="58" t="s">
        <v>2583</v>
      </c>
      <c r="L22" s="58" t="s">
        <v>2583</v>
      </c>
      <c r="M22" s="58" t="s">
        <v>2583</v>
      </c>
      <c r="N22" s="58" t="s">
        <v>2583</v>
      </c>
      <c r="O22" s="23">
        <v>428541.73754</v>
      </c>
      <c r="P22" s="58" t="s">
        <v>2583</v>
      </c>
      <c r="Q22" s="20">
        <v>0.39764829505100002</v>
      </c>
      <c r="R22" s="65">
        <v>8.9496259117000002E-2</v>
      </c>
    </row>
    <row r="23" spans="2:18" ht="12.75" customHeight="1" x14ac:dyDescent="0.2">
      <c r="B23" s="62" t="s">
        <v>175</v>
      </c>
      <c r="C23" s="14" t="s">
        <v>176</v>
      </c>
      <c r="D23" s="14" t="s">
        <v>160</v>
      </c>
      <c r="E23" s="14" t="s">
        <v>161</v>
      </c>
      <c r="F23" s="14" t="s">
        <v>162</v>
      </c>
      <c r="G23" s="58" t="s">
        <v>2583</v>
      </c>
      <c r="H23" s="24">
        <v>0.01</v>
      </c>
      <c r="I23" s="14" t="s">
        <v>49</v>
      </c>
      <c r="J23" s="13">
        <v>0</v>
      </c>
      <c r="K23" s="13">
        <v>3.7199999999999997E-2</v>
      </c>
      <c r="L23" s="24">
        <v>257588678</v>
      </c>
      <c r="M23" s="24">
        <v>99.98</v>
      </c>
      <c r="N23" s="24">
        <v>0</v>
      </c>
      <c r="O23" s="24">
        <v>257537.16026</v>
      </c>
      <c r="P23" s="13">
        <v>4.9536284230000003E-3</v>
      </c>
      <c r="Q23" s="13">
        <v>0.23897138532500001</v>
      </c>
      <c r="R23" s="66">
        <v>5.3783821756000001E-2</v>
      </c>
    </row>
    <row r="24" spans="2:18" ht="12.75" customHeight="1" x14ac:dyDescent="0.2">
      <c r="B24" s="62" t="s">
        <v>177</v>
      </c>
      <c r="C24" s="14" t="s">
        <v>178</v>
      </c>
      <c r="D24" s="14" t="s">
        <v>160</v>
      </c>
      <c r="E24" s="14" t="s">
        <v>161</v>
      </c>
      <c r="F24" s="14" t="s">
        <v>162</v>
      </c>
      <c r="G24" s="58" t="s">
        <v>2583</v>
      </c>
      <c r="H24" s="24">
        <v>0.1</v>
      </c>
      <c r="I24" s="14" t="s">
        <v>49</v>
      </c>
      <c r="J24" s="13">
        <v>0</v>
      </c>
      <c r="K24" s="13">
        <v>4.5499999999999999E-2</v>
      </c>
      <c r="L24" s="24">
        <v>111672604</v>
      </c>
      <c r="M24" s="24">
        <v>99.55</v>
      </c>
      <c r="N24" s="24">
        <v>0</v>
      </c>
      <c r="O24" s="24">
        <v>111170.07728</v>
      </c>
      <c r="P24" s="13">
        <v>2.23345208E-3</v>
      </c>
      <c r="Q24" s="13">
        <v>0.103155860488</v>
      </c>
      <c r="R24" s="66">
        <v>2.3216655860000001E-2</v>
      </c>
    </row>
    <row r="25" spans="2:18" ht="12.75" customHeight="1" x14ac:dyDescent="0.2">
      <c r="B25" s="62" t="s">
        <v>179</v>
      </c>
      <c r="C25" s="14" t="s">
        <v>180</v>
      </c>
      <c r="D25" s="14" t="s">
        <v>160</v>
      </c>
      <c r="E25" s="14" t="s">
        <v>161</v>
      </c>
      <c r="F25" s="14" t="s">
        <v>162</v>
      </c>
      <c r="G25" s="58" t="s">
        <v>2583</v>
      </c>
      <c r="H25" s="24">
        <v>0.25</v>
      </c>
      <c r="I25" s="14" t="s">
        <v>49</v>
      </c>
      <c r="J25" s="13">
        <v>0</v>
      </c>
      <c r="K25" s="13">
        <v>4.4400000000000002E-2</v>
      </c>
      <c r="L25" s="24">
        <v>60500000</v>
      </c>
      <c r="M25" s="24">
        <v>98.9</v>
      </c>
      <c r="N25" s="24">
        <v>0</v>
      </c>
      <c r="O25" s="24">
        <v>59834.5</v>
      </c>
      <c r="P25" s="13">
        <v>3.0249999999999999E-3</v>
      </c>
      <c r="Q25" s="13">
        <v>5.5521049236999999E-2</v>
      </c>
      <c r="R25" s="66">
        <v>1.2495781500000001E-2</v>
      </c>
    </row>
    <row r="26" spans="2:18" ht="12.75" customHeight="1" x14ac:dyDescent="0.2">
      <c r="B26" s="61" t="s">
        <v>181</v>
      </c>
      <c r="C26" s="58" t="s">
        <v>2583</v>
      </c>
      <c r="D26" s="58" t="s">
        <v>2583</v>
      </c>
      <c r="E26" s="58" t="s">
        <v>2583</v>
      </c>
      <c r="F26" s="58" t="s">
        <v>2583</v>
      </c>
      <c r="G26" s="58" t="s">
        <v>2583</v>
      </c>
      <c r="H26" s="23">
        <v>4.5141421265570001</v>
      </c>
      <c r="I26" s="58" t="s">
        <v>2583</v>
      </c>
      <c r="J26" s="58" t="s">
        <v>2583</v>
      </c>
      <c r="K26" s="58" t="s">
        <v>2583</v>
      </c>
      <c r="L26" s="58" t="s">
        <v>2583</v>
      </c>
      <c r="M26" s="58" t="s">
        <v>2583</v>
      </c>
      <c r="N26" s="58" t="s">
        <v>2583</v>
      </c>
      <c r="O26" s="23">
        <v>84545.59448</v>
      </c>
      <c r="P26" s="58" t="s">
        <v>2583</v>
      </c>
      <c r="Q26" s="20">
        <v>7.8450728491000002E-2</v>
      </c>
      <c r="R26" s="65">
        <v>1.7656423559E-2</v>
      </c>
    </row>
    <row r="27" spans="2:18" ht="12.75" customHeight="1" x14ac:dyDescent="0.2">
      <c r="B27" s="62" t="s">
        <v>182</v>
      </c>
      <c r="C27" s="14" t="s">
        <v>183</v>
      </c>
      <c r="D27" s="14" t="s">
        <v>160</v>
      </c>
      <c r="E27" s="14" t="s">
        <v>161</v>
      </c>
      <c r="F27" s="14" t="s">
        <v>162</v>
      </c>
      <c r="G27" s="58" t="s">
        <v>2583</v>
      </c>
      <c r="H27" s="24">
        <v>4.67</v>
      </c>
      <c r="I27" s="14" t="s">
        <v>49</v>
      </c>
      <c r="J27" s="13">
        <v>3.7499999999999999E-2</v>
      </c>
      <c r="K27" s="13">
        <v>3.7100000000000001E-2</v>
      </c>
      <c r="L27" s="24">
        <v>42912900</v>
      </c>
      <c r="M27" s="24">
        <v>102.8</v>
      </c>
      <c r="N27" s="24">
        <v>0</v>
      </c>
      <c r="O27" s="24">
        <v>44114.461199999998</v>
      </c>
      <c r="P27" s="13">
        <v>3.3508995739999999E-3</v>
      </c>
      <c r="Q27" s="13">
        <v>4.0934263215000002E-2</v>
      </c>
      <c r="R27" s="66">
        <v>9.2128231729999999E-3</v>
      </c>
    </row>
    <row r="28" spans="2:18" ht="12.75" customHeight="1" x14ac:dyDescent="0.2">
      <c r="B28" s="62" t="s">
        <v>184</v>
      </c>
      <c r="C28" s="14" t="s">
        <v>185</v>
      </c>
      <c r="D28" s="14" t="s">
        <v>160</v>
      </c>
      <c r="E28" s="14" t="s">
        <v>161</v>
      </c>
      <c r="F28" s="14" t="s">
        <v>162</v>
      </c>
      <c r="G28" s="58" t="s">
        <v>2583</v>
      </c>
      <c r="H28" s="24">
        <v>6.02</v>
      </c>
      <c r="I28" s="14" t="s">
        <v>49</v>
      </c>
      <c r="J28" s="13">
        <v>0.01</v>
      </c>
      <c r="K28" s="13">
        <v>3.8100000000000002E-2</v>
      </c>
      <c r="L28" s="24">
        <v>2295000</v>
      </c>
      <c r="M28" s="24">
        <v>85.38</v>
      </c>
      <c r="N28" s="24">
        <v>0</v>
      </c>
      <c r="O28" s="24">
        <v>1959.471</v>
      </c>
      <c r="P28" s="13">
        <v>6.0785924676356299E-5</v>
      </c>
      <c r="Q28" s="13">
        <v>1.8182133359999999E-3</v>
      </c>
      <c r="R28" s="66">
        <v>4.0921410599999999E-4</v>
      </c>
    </row>
    <row r="29" spans="2:18" ht="12.75" customHeight="1" x14ac:dyDescent="0.2">
      <c r="B29" s="62" t="s">
        <v>186</v>
      </c>
      <c r="C29" s="14" t="s">
        <v>187</v>
      </c>
      <c r="D29" s="14" t="s">
        <v>160</v>
      </c>
      <c r="E29" s="14" t="s">
        <v>161</v>
      </c>
      <c r="F29" s="14" t="s">
        <v>162</v>
      </c>
      <c r="G29" s="58" t="s">
        <v>2583</v>
      </c>
      <c r="H29" s="24">
        <v>11.85</v>
      </c>
      <c r="I29" s="14" t="s">
        <v>49</v>
      </c>
      <c r="J29" s="13">
        <v>1.4999999999999999E-2</v>
      </c>
      <c r="K29" s="13">
        <v>4.3299999999999998E-2</v>
      </c>
      <c r="L29" s="24">
        <v>350000</v>
      </c>
      <c r="M29" s="24">
        <v>72.52</v>
      </c>
      <c r="N29" s="24">
        <v>0</v>
      </c>
      <c r="O29" s="24">
        <v>253.82</v>
      </c>
      <c r="P29" s="13">
        <v>1.38382830565446E-5</v>
      </c>
      <c r="Q29" s="13">
        <v>2.3552219400000001E-4</v>
      </c>
      <c r="R29" s="66">
        <v>5.3007533454330598E-5</v>
      </c>
    </row>
    <row r="30" spans="2:18" ht="12.75" customHeight="1" x14ac:dyDescent="0.2">
      <c r="B30" s="62" t="s">
        <v>188</v>
      </c>
      <c r="C30" s="14" t="s">
        <v>189</v>
      </c>
      <c r="D30" s="14" t="s">
        <v>160</v>
      </c>
      <c r="E30" s="14" t="s">
        <v>161</v>
      </c>
      <c r="F30" s="14" t="s">
        <v>162</v>
      </c>
      <c r="G30" s="58" t="s">
        <v>2583</v>
      </c>
      <c r="H30" s="24">
        <v>4.5199999999999996</v>
      </c>
      <c r="I30" s="14" t="s">
        <v>49</v>
      </c>
      <c r="J30" s="13">
        <v>2.2499999999999999E-2</v>
      </c>
      <c r="K30" s="13">
        <v>3.6700000000000003E-2</v>
      </c>
      <c r="L30" s="24">
        <v>31376825</v>
      </c>
      <c r="M30" s="24">
        <v>94.49</v>
      </c>
      <c r="N30" s="24">
        <v>0</v>
      </c>
      <c r="O30" s="24">
        <v>29647.961940000001</v>
      </c>
      <c r="P30" s="13">
        <v>1.1599771410000001E-3</v>
      </c>
      <c r="Q30" s="13">
        <v>2.7510649452000002E-2</v>
      </c>
      <c r="R30" s="66">
        <v>6.1916528810000001E-3</v>
      </c>
    </row>
    <row r="31" spans="2:18" ht="12.75" customHeight="1" x14ac:dyDescent="0.2">
      <c r="B31" s="62" t="s">
        <v>190</v>
      </c>
      <c r="C31" s="14" t="s">
        <v>191</v>
      </c>
      <c r="D31" s="14" t="s">
        <v>160</v>
      </c>
      <c r="E31" s="14" t="s">
        <v>161</v>
      </c>
      <c r="F31" s="14" t="s">
        <v>162</v>
      </c>
      <c r="G31" s="58" t="s">
        <v>2583</v>
      </c>
      <c r="H31" s="24">
        <v>3.13</v>
      </c>
      <c r="I31" s="14" t="s">
        <v>49</v>
      </c>
      <c r="J31" s="13">
        <v>0.02</v>
      </c>
      <c r="K31" s="13">
        <v>3.6499999999999998E-2</v>
      </c>
      <c r="L31" s="24">
        <v>8876106</v>
      </c>
      <c r="M31" s="24">
        <v>96.55</v>
      </c>
      <c r="N31" s="24">
        <v>0</v>
      </c>
      <c r="O31" s="24">
        <v>8569.8803399999997</v>
      </c>
      <c r="P31" s="13">
        <v>3.5434866499999999E-4</v>
      </c>
      <c r="Q31" s="13">
        <v>7.9520802929999995E-3</v>
      </c>
      <c r="R31" s="66">
        <v>1.7897258640000001E-3</v>
      </c>
    </row>
    <row r="32" spans="2:18" ht="12.75" customHeight="1" x14ac:dyDescent="0.2">
      <c r="B32" s="61" t="s">
        <v>192</v>
      </c>
      <c r="C32" s="58" t="s">
        <v>2583</v>
      </c>
      <c r="D32" s="58" t="s">
        <v>2583</v>
      </c>
      <c r="E32" s="58" t="s">
        <v>2583</v>
      </c>
      <c r="F32" s="58" t="s">
        <v>2583</v>
      </c>
      <c r="G32" s="58" t="s">
        <v>2583</v>
      </c>
      <c r="H32" s="23">
        <v>1.373195759059</v>
      </c>
      <c r="I32" s="58" t="s">
        <v>2583</v>
      </c>
      <c r="J32" s="58" t="s">
        <v>2583</v>
      </c>
      <c r="K32" s="58" t="s">
        <v>2583</v>
      </c>
      <c r="L32" s="58" t="s">
        <v>2583</v>
      </c>
      <c r="M32" s="58" t="s">
        <v>2583</v>
      </c>
      <c r="N32" s="58" t="s">
        <v>2583</v>
      </c>
      <c r="O32" s="23">
        <v>30492.93275</v>
      </c>
      <c r="P32" s="58" t="s">
        <v>2583</v>
      </c>
      <c r="Q32" s="20">
        <v>2.8294706574999998E-2</v>
      </c>
      <c r="R32" s="65">
        <v>6.368115802E-3</v>
      </c>
    </row>
    <row r="33" spans="2:18" ht="12.75" customHeight="1" x14ac:dyDescent="0.2">
      <c r="B33" s="62" t="s">
        <v>193</v>
      </c>
      <c r="C33" s="14" t="s">
        <v>194</v>
      </c>
      <c r="D33" s="14" t="s">
        <v>160</v>
      </c>
      <c r="E33" s="14" t="s">
        <v>161</v>
      </c>
      <c r="F33" s="14" t="s">
        <v>162</v>
      </c>
      <c r="G33" s="58" t="s">
        <v>2583</v>
      </c>
      <c r="H33" s="24">
        <v>6.02</v>
      </c>
      <c r="I33" s="14" t="s">
        <v>49</v>
      </c>
      <c r="J33" s="13">
        <v>4.1519E-2</v>
      </c>
      <c r="K33" s="13">
        <v>4.8099999999999997E-2</v>
      </c>
      <c r="L33" s="24">
        <v>31651373</v>
      </c>
      <c r="M33" s="24">
        <v>96.34</v>
      </c>
      <c r="N33" s="24">
        <v>0</v>
      </c>
      <c r="O33" s="24">
        <v>30492.93275</v>
      </c>
      <c r="P33" s="13">
        <v>1.146488214E-3</v>
      </c>
      <c r="Q33" s="13">
        <v>2.8294706574999998E-2</v>
      </c>
      <c r="R33" s="66">
        <v>6.368115802E-3</v>
      </c>
    </row>
    <row r="34" spans="2:18" ht="12.75" customHeight="1" x14ac:dyDescent="0.2">
      <c r="B34" s="61" t="s">
        <v>195</v>
      </c>
      <c r="C34" s="58" t="s">
        <v>2583</v>
      </c>
      <c r="D34" s="58" t="s">
        <v>2583</v>
      </c>
      <c r="E34" s="58" t="s">
        <v>2583</v>
      </c>
      <c r="F34" s="58" t="s">
        <v>2583</v>
      </c>
      <c r="G34" s="58" t="s">
        <v>2583</v>
      </c>
      <c r="H34" s="58" t="s">
        <v>2583</v>
      </c>
      <c r="I34" s="58" t="s">
        <v>2583</v>
      </c>
      <c r="J34" s="58" t="s">
        <v>2583</v>
      </c>
      <c r="K34" s="58" t="s">
        <v>2583</v>
      </c>
      <c r="L34" s="58" t="s">
        <v>2583</v>
      </c>
      <c r="M34" s="58" t="s">
        <v>2583</v>
      </c>
      <c r="N34" s="58" t="s">
        <v>2583</v>
      </c>
      <c r="O34" s="58" t="s">
        <v>2583</v>
      </c>
      <c r="P34" s="58" t="s">
        <v>2583</v>
      </c>
      <c r="Q34" s="58" t="s">
        <v>2583</v>
      </c>
      <c r="R34" s="72" t="s">
        <v>2583</v>
      </c>
    </row>
    <row r="35" spans="2:18" ht="12.75" customHeight="1" x14ac:dyDescent="0.2">
      <c r="B35" s="61" t="s">
        <v>196</v>
      </c>
      <c r="C35" s="58" t="s">
        <v>2583</v>
      </c>
      <c r="D35" s="58" t="s">
        <v>2583</v>
      </c>
      <c r="E35" s="58" t="s">
        <v>2583</v>
      </c>
      <c r="F35" s="58" t="s">
        <v>2583</v>
      </c>
      <c r="G35" s="58" t="s">
        <v>2583</v>
      </c>
      <c r="H35" s="23">
        <v>0.379855168932</v>
      </c>
      <c r="I35" s="58" t="s">
        <v>2583</v>
      </c>
      <c r="J35" s="58" t="s">
        <v>2583</v>
      </c>
      <c r="K35" s="58" t="s">
        <v>2583</v>
      </c>
      <c r="L35" s="58" t="s">
        <v>2583</v>
      </c>
      <c r="M35" s="58" t="s">
        <v>2583</v>
      </c>
      <c r="N35" s="58" t="s">
        <v>2583</v>
      </c>
      <c r="O35" s="23">
        <v>197155.28132000001</v>
      </c>
      <c r="P35" s="58" t="s">
        <v>2583</v>
      </c>
      <c r="Q35" s="20">
        <v>0.182942417528</v>
      </c>
      <c r="R35" s="65">
        <v>4.1173726144999999E-2</v>
      </c>
    </row>
    <row r="36" spans="2:18" ht="12.75" customHeight="1" x14ac:dyDescent="0.2">
      <c r="B36" s="61" t="s">
        <v>197</v>
      </c>
      <c r="C36" s="58" t="s">
        <v>2583</v>
      </c>
      <c r="D36" s="58" t="s">
        <v>2583</v>
      </c>
      <c r="E36" s="58" t="s">
        <v>2583</v>
      </c>
      <c r="F36" s="58" t="s">
        <v>2583</v>
      </c>
      <c r="G36" s="58" t="s">
        <v>2583</v>
      </c>
      <c r="H36" s="23">
        <v>6.2759999999999998</v>
      </c>
      <c r="I36" s="58" t="s">
        <v>2583</v>
      </c>
      <c r="J36" s="58" t="s">
        <v>2583</v>
      </c>
      <c r="K36" s="58" t="s">
        <v>2583</v>
      </c>
      <c r="L36" s="58" t="s">
        <v>2583</v>
      </c>
      <c r="M36" s="58" t="s">
        <v>2583</v>
      </c>
      <c r="N36" s="58" t="s">
        <v>2583</v>
      </c>
      <c r="O36" s="23">
        <v>1400.9079300000001</v>
      </c>
      <c r="P36" s="58" t="s">
        <v>2583</v>
      </c>
      <c r="Q36" s="20">
        <v>1.299916906E-3</v>
      </c>
      <c r="R36" s="65">
        <v>2.9256431299999998E-4</v>
      </c>
    </row>
    <row r="37" spans="2:18" ht="12.75" customHeight="1" x14ac:dyDescent="0.2">
      <c r="B37" s="62" t="s">
        <v>198</v>
      </c>
      <c r="C37" s="14" t="s">
        <v>199</v>
      </c>
      <c r="D37" s="14" t="s">
        <v>200</v>
      </c>
      <c r="E37" s="14" t="s">
        <v>201</v>
      </c>
      <c r="F37" s="14" t="s">
        <v>202</v>
      </c>
      <c r="G37" s="58" t="s">
        <v>2583</v>
      </c>
      <c r="H37" s="24">
        <v>6.2759999999999998</v>
      </c>
      <c r="I37" s="14" t="s">
        <v>50</v>
      </c>
      <c r="J37" s="13">
        <v>6.5000000000000002E-2</v>
      </c>
      <c r="K37" s="13">
        <v>5.2760000000000001E-2</v>
      </c>
      <c r="L37" s="24">
        <v>355000</v>
      </c>
      <c r="M37" s="24">
        <v>108.80119999999999</v>
      </c>
      <c r="N37" s="24">
        <v>0</v>
      </c>
      <c r="O37" s="24">
        <v>1400.9079300000001</v>
      </c>
      <c r="P37" s="13">
        <v>2.3666666600000001E-4</v>
      </c>
      <c r="Q37" s="13">
        <v>1.299916906E-3</v>
      </c>
      <c r="R37" s="66">
        <v>2.9256431299999998E-4</v>
      </c>
    </row>
    <row r="38" spans="2:18" ht="12.75" customHeight="1" x14ac:dyDescent="0.2">
      <c r="B38" s="61" t="s">
        <v>203</v>
      </c>
      <c r="C38" s="58" t="s">
        <v>2583</v>
      </c>
      <c r="D38" s="58" t="s">
        <v>2583</v>
      </c>
      <c r="E38" s="58" t="s">
        <v>2583</v>
      </c>
      <c r="F38" s="58" t="s">
        <v>2583</v>
      </c>
      <c r="G38" s="58" t="s">
        <v>2583</v>
      </c>
      <c r="H38" s="23">
        <v>0.35956090765400001</v>
      </c>
      <c r="I38" s="58" t="s">
        <v>2583</v>
      </c>
      <c r="J38" s="58" t="s">
        <v>2583</v>
      </c>
      <c r="K38" s="58" t="s">
        <v>2583</v>
      </c>
      <c r="L38" s="58" t="s">
        <v>2583</v>
      </c>
      <c r="M38" s="58" t="s">
        <v>2583</v>
      </c>
      <c r="N38" s="58" t="s">
        <v>2583</v>
      </c>
      <c r="O38" s="23">
        <v>195754.37338999999</v>
      </c>
      <c r="P38" s="58" t="s">
        <v>2583</v>
      </c>
      <c r="Q38" s="20">
        <v>0.18164250062100001</v>
      </c>
      <c r="R38" s="65">
        <v>4.0881161832000003E-2</v>
      </c>
    </row>
    <row r="39" spans="2:18" ht="12.75" customHeight="1" x14ac:dyDescent="0.2">
      <c r="B39" s="62" t="s">
        <v>204</v>
      </c>
      <c r="C39" s="14" t="s">
        <v>205</v>
      </c>
      <c r="D39" s="14" t="s">
        <v>206</v>
      </c>
      <c r="E39" s="14" t="s">
        <v>207</v>
      </c>
      <c r="F39" s="14" t="s">
        <v>208</v>
      </c>
      <c r="G39" s="58" t="s">
        <v>2583</v>
      </c>
      <c r="H39" s="24">
        <v>0.85</v>
      </c>
      <c r="I39" s="14" t="s">
        <v>50</v>
      </c>
      <c r="J39" s="13">
        <v>0</v>
      </c>
      <c r="K39" s="13">
        <v>4.8149999999999998E-2</v>
      </c>
      <c r="L39" s="24">
        <v>25500000</v>
      </c>
      <c r="M39" s="24">
        <v>96.130099999999999</v>
      </c>
      <c r="N39" s="24">
        <v>0</v>
      </c>
      <c r="O39" s="24">
        <v>88909.287540000005</v>
      </c>
      <c r="P39" s="13">
        <v>5.2257310900000002E-4</v>
      </c>
      <c r="Q39" s="13">
        <v>8.2499844256000002E-2</v>
      </c>
      <c r="R39" s="66">
        <v>1.8567733170999998E-2</v>
      </c>
    </row>
    <row r="40" spans="2:18" ht="12.75" customHeight="1" x14ac:dyDescent="0.2">
      <c r="B40" s="62" t="s">
        <v>209</v>
      </c>
      <c r="C40" s="14" t="s">
        <v>210</v>
      </c>
      <c r="D40" s="14" t="s">
        <v>211</v>
      </c>
      <c r="E40" s="14" t="s">
        <v>212</v>
      </c>
      <c r="F40" s="14" t="s">
        <v>202</v>
      </c>
      <c r="G40" s="58" t="s">
        <v>2583</v>
      </c>
      <c r="H40" s="24">
        <v>0.7</v>
      </c>
      <c r="I40" s="14" t="s">
        <v>50</v>
      </c>
      <c r="J40" s="13">
        <v>3.7499999999999999E-3</v>
      </c>
      <c r="K40" s="13">
        <v>4.9950000000000001E-2</v>
      </c>
      <c r="L40" s="24">
        <v>16962000</v>
      </c>
      <c r="M40" s="24">
        <v>96.969700000000003</v>
      </c>
      <c r="N40" s="24">
        <v>0</v>
      </c>
      <c r="O40" s="24">
        <v>59656.897859999997</v>
      </c>
      <c r="P40" s="13">
        <v>2.6430441200000002E-4</v>
      </c>
      <c r="Q40" s="13">
        <v>5.5356250380999998E-2</v>
      </c>
      <c r="R40" s="66">
        <v>1.2458691234000001E-2</v>
      </c>
    </row>
    <row r="41" spans="2:18" ht="12.75" customHeight="1" thickBot="1" x14ac:dyDescent="0.25">
      <c r="B41" s="62" t="s">
        <v>213</v>
      </c>
      <c r="C41" s="14" t="s">
        <v>214</v>
      </c>
      <c r="D41" s="14" t="s">
        <v>215</v>
      </c>
      <c r="E41" s="14" t="s">
        <v>212</v>
      </c>
      <c r="F41" s="14" t="s">
        <v>202</v>
      </c>
      <c r="G41" s="58" t="s">
        <v>2583</v>
      </c>
      <c r="H41" s="24">
        <v>0.57399999999999995</v>
      </c>
      <c r="I41" s="14" t="s">
        <v>50</v>
      </c>
      <c r="J41" s="13">
        <v>1.7500000000000002E-2</v>
      </c>
      <c r="K41" s="13">
        <v>5.1040000000000002E-2</v>
      </c>
      <c r="L41" s="24">
        <v>6530000</v>
      </c>
      <c r="M41" s="24">
        <v>98.846500000000006</v>
      </c>
      <c r="N41" s="24">
        <v>0</v>
      </c>
      <c r="O41" s="24">
        <v>23411.11148</v>
      </c>
      <c r="P41" s="13">
        <v>1.5318929299999999E-4</v>
      </c>
      <c r="Q41" s="13">
        <v>2.1723411630000002E-2</v>
      </c>
      <c r="R41" s="66">
        <v>4.8891548139999999E-3</v>
      </c>
    </row>
    <row r="42" spans="2:18" x14ac:dyDescent="0.2">
      <c r="B42" s="76" t="s">
        <v>216</v>
      </c>
      <c r="C42" s="77" t="s">
        <v>217</v>
      </c>
      <c r="D42" s="77" t="s">
        <v>215</v>
      </c>
      <c r="E42" s="77" t="s">
        <v>212</v>
      </c>
      <c r="F42" s="77" t="s">
        <v>202</v>
      </c>
      <c r="G42" s="73" t="s">
        <v>2583</v>
      </c>
      <c r="H42" s="78">
        <v>0.65500000000000003</v>
      </c>
      <c r="I42" s="77" t="s">
        <v>50</v>
      </c>
      <c r="J42" s="79">
        <v>1.8749999999999999E-2</v>
      </c>
      <c r="K42" s="79">
        <v>5.0849999999999999E-2</v>
      </c>
      <c r="L42" s="78">
        <v>6650000</v>
      </c>
      <c r="M42" s="78">
        <v>98.580100000000002</v>
      </c>
      <c r="N42" s="78">
        <v>0</v>
      </c>
      <c r="O42" s="78">
        <v>23777.076509999999</v>
      </c>
      <c r="P42" s="79">
        <v>2.30279105E-4</v>
      </c>
      <c r="Q42" s="79">
        <v>2.2062994353E-2</v>
      </c>
      <c r="R42" s="80">
        <v>4.9655826110000002E-3</v>
      </c>
    </row>
    <row r="43" spans="2:18" ht="12.75" hidden="1" customHeight="1" x14ac:dyDescent="0.2"/>
    <row r="44" spans="2:18" ht="12.75" hidden="1" customHeight="1" x14ac:dyDescent="0.2"/>
    <row r="45" spans="2:18" ht="12.75" hidden="1" customHeight="1" x14ac:dyDescent="0.2"/>
    <row r="46" spans="2:18" ht="12.75" hidden="1" customHeight="1" x14ac:dyDescent="0.2"/>
    <row r="47" spans="2:18" ht="12.75" hidden="1" customHeight="1" x14ac:dyDescent="0.2"/>
    <row r="48" spans="2:1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/>
  </sheetViews>
  <sheetFormatPr defaultRowHeight="12.75" customHeight="1" x14ac:dyDescent="0.2"/>
  <cols>
    <col min="2" max="2" width="44.140625" bestFit="1" customWidth="1"/>
    <col min="3" max="3" width="35.285156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12532</v>
      </c>
    </row>
    <row r="6" spans="2:16" ht="12.75" customHeight="1" x14ac:dyDescent="0.2">
      <c r="B6" s="49" t="s">
        <v>2453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1"/>
    </row>
    <row r="7" spans="2:16" ht="12.75" customHeight="1" x14ac:dyDescent="0.2">
      <c r="B7" s="55" t="s">
        <v>2454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4"/>
    </row>
    <row r="8" spans="2:16" ht="12.75" customHeight="1" x14ac:dyDescent="0.2">
      <c r="B8" s="4" t="s">
        <v>71</v>
      </c>
      <c r="C8" s="4" t="s">
        <v>72</v>
      </c>
      <c r="D8" s="4" t="s">
        <v>221</v>
      </c>
      <c r="E8" s="4" t="s">
        <v>74</v>
      </c>
      <c r="F8" s="4" t="s">
        <v>75</v>
      </c>
      <c r="G8" s="4" t="s">
        <v>137</v>
      </c>
      <c r="H8" s="4" t="s">
        <v>138</v>
      </c>
      <c r="I8" s="4" t="s">
        <v>76</v>
      </c>
      <c r="J8" s="4" t="s">
        <v>77</v>
      </c>
      <c r="K8" s="4" t="s">
        <v>2433</v>
      </c>
      <c r="L8" s="4" t="s">
        <v>139</v>
      </c>
      <c r="M8" s="4" t="s">
        <v>2434</v>
      </c>
      <c r="N8" s="4" t="s">
        <v>142</v>
      </c>
      <c r="O8" s="4" t="s">
        <v>80</v>
      </c>
      <c r="P8" s="4" t="s">
        <v>223</v>
      </c>
    </row>
    <row r="9" spans="2:16" ht="12.75" customHeight="1" x14ac:dyDescent="0.2">
      <c r="B9" s="5"/>
      <c r="C9" s="5"/>
      <c r="D9" s="5"/>
      <c r="E9" s="5"/>
      <c r="F9" s="5"/>
      <c r="G9" s="6" t="s">
        <v>144</v>
      </c>
      <c r="H9" s="6" t="s">
        <v>145</v>
      </c>
      <c r="I9" s="5"/>
      <c r="J9" s="6" t="s">
        <v>12</v>
      </c>
      <c r="K9" s="6" t="s">
        <v>12</v>
      </c>
      <c r="L9" s="6" t="s">
        <v>146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</row>
    <row r="11" spans="2:16" ht="12.75" customHeight="1" x14ac:dyDescent="0.2">
      <c r="B11" s="18" t="s">
        <v>2455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2456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2457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2458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2459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2460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2461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2462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2463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U1" sqref="U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35.285156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0.14062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2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  <col min="53" max="16384" width="9.140625" hidden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12532</v>
      </c>
    </row>
    <row r="5" spans="2:20" ht="12.75" customHeight="1" x14ac:dyDescent="0.2"/>
    <row r="6" spans="2:20" ht="12.75" customHeight="1" thickBot="1" x14ac:dyDescent="0.25">
      <c r="B6" s="67" t="s">
        <v>218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  <c r="N6" s="69" t="s">
        <v>2594</v>
      </c>
      <c r="O6" s="69" t="s">
        <v>2595</v>
      </c>
      <c r="P6" s="69" t="s">
        <v>2596</v>
      </c>
      <c r="Q6" s="69" t="s">
        <v>2597</v>
      </c>
      <c r="R6" s="69" t="s">
        <v>2598</v>
      </c>
      <c r="S6" s="69" t="s">
        <v>2599</v>
      </c>
      <c r="T6" s="69" t="s">
        <v>2600</v>
      </c>
    </row>
    <row r="7" spans="2:20" ht="12.75" customHeight="1" thickBot="1" x14ac:dyDescent="0.25">
      <c r="B7" s="75" t="s">
        <v>219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  <c r="N7" s="81" t="s">
        <v>2583</v>
      </c>
      <c r="O7" s="81" t="s">
        <v>2583</v>
      </c>
      <c r="P7" s="81" t="s">
        <v>2583</v>
      </c>
      <c r="Q7" s="81" t="s">
        <v>2583</v>
      </c>
      <c r="R7" s="81" t="s">
        <v>2583</v>
      </c>
      <c r="S7" s="81" t="s">
        <v>2583</v>
      </c>
      <c r="T7" s="81" t="s">
        <v>2583</v>
      </c>
    </row>
    <row r="8" spans="2:20" ht="12.75" customHeight="1" x14ac:dyDescent="0.2">
      <c r="B8" s="60" t="s">
        <v>71</v>
      </c>
      <c r="C8" s="4" t="s">
        <v>72</v>
      </c>
      <c r="D8" s="4" t="s">
        <v>136</v>
      </c>
      <c r="E8" s="4" t="s">
        <v>220</v>
      </c>
      <c r="F8" s="4" t="s">
        <v>73</v>
      </c>
      <c r="G8" s="4" t="s">
        <v>221</v>
      </c>
      <c r="H8" s="4" t="s">
        <v>74</v>
      </c>
      <c r="I8" s="4" t="s">
        <v>75</v>
      </c>
      <c r="J8" s="4" t="s">
        <v>137</v>
      </c>
      <c r="K8" s="4" t="s">
        <v>138</v>
      </c>
      <c r="L8" s="4" t="s">
        <v>76</v>
      </c>
      <c r="M8" s="4" t="s">
        <v>222</v>
      </c>
      <c r="N8" s="4" t="s">
        <v>78</v>
      </c>
      <c r="O8" s="4" t="s">
        <v>139</v>
      </c>
      <c r="P8" s="4" t="s">
        <v>140</v>
      </c>
      <c r="Q8" s="4" t="s">
        <v>79</v>
      </c>
      <c r="R8" s="4" t="s">
        <v>142</v>
      </c>
      <c r="S8" s="4" t="s">
        <v>80</v>
      </c>
      <c r="T8" s="63" t="s">
        <v>223</v>
      </c>
    </row>
    <row r="9" spans="2:20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57" t="s">
        <v>2583</v>
      </c>
      <c r="H9" s="57" t="s">
        <v>2583</v>
      </c>
      <c r="I9" s="57" t="s">
        <v>2583</v>
      </c>
      <c r="J9" s="6" t="s">
        <v>144</v>
      </c>
      <c r="K9" s="6" t="s">
        <v>145</v>
      </c>
      <c r="L9" s="57" t="s">
        <v>2583</v>
      </c>
      <c r="M9" s="6" t="s">
        <v>12</v>
      </c>
      <c r="N9" s="6" t="s">
        <v>12</v>
      </c>
      <c r="O9" s="6" t="s">
        <v>146</v>
      </c>
      <c r="P9" s="6" t="s">
        <v>147</v>
      </c>
      <c r="Q9" s="6" t="s">
        <v>11</v>
      </c>
      <c r="R9" s="6" t="s">
        <v>12</v>
      </c>
      <c r="S9" s="6" t="s">
        <v>12</v>
      </c>
      <c r="T9" s="64" t="s">
        <v>12</v>
      </c>
    </row>
    <row r="10" spans="2:20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" t="s">
        <v>224</v>
      </c>
      <c r="T10" s="64" t="s">
        <v>225</v>
      </c>
    </row>
    <row r="11" spans="2:20" ht="12.75" customHeight="1" x14ac:dyDescent="0.2">
      <c r="B11" s="61" t="s">
        <v>226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58" t="s">
        <v>2583</v>
      </c>
      <c r="J11" s="58" t="s">
        <v>2583</v>
      </c>
      <c r="K11" s="23">
        <v>0.46</v>
      </c>
      <c r="L11" s="58" t="s">
        <v>2583</v>
      </c>
      <c r="M11" s="58" t="s">
        <v>2583</v>
      </c>
      <c r="N11" s="58" t="s">
        <v>2583</v>
      </c>
      <c r="O11" s="58" t="s">
        <v>2583</v>
      </c>
      <c r="P11" s="58" t="s">
        <v>2583</v>
      </c>
      <c r="Q11" s="23">
        <v>761.22911999999997</v>
      </c>
      <c r="R11" s="58" t="s">
        <v>2583</v>
      </c>
      <c r="S11" s="20">
        <v>1</v>
      </c>
      <c r="T11" s="65">
        <v>1.58974383E-4</v>
      </c>
    </row>
    <row r="12" spans="2:20" ht="12.75" customHeight="1" x14ac:dyDescent="0.2">
      <c r="B12" s="61" t="s">
        <v>227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58" t="s">
        <v>2583</v>
      </c>
      <c r="J12" s="58" t="s">
        <v>2583</v>
      </c>
      <c r="K12" s="23">
        <v>0.46</v>
      </c>
      <c r="L12" s="58" t="s">
        <v>2583</v>
      </c>
      <c r="M12" s="58" t="s">
        <v>2583</v>
      </c>
      <c r="N12" s="58" t="s">
        <v>2583</v>
      </c>
      <c r="O12" s="58" t="s">
        <v>2583</v>
      </c>
      <c r="P12" s="58" t="s">
        <v>2583</v>
      </c>
      <c r="Q12" s="23">
        <v>761.22911999999997</v>
      </c>
      <c r="R12" s="58" t="s">
        <v>2583</v>
      </c>
      <c r="S12" s="20">
        <v>1</v>
      </c>
      <c r="T12" s="65">
        <v>1.58974383E-4</v>
      </c>
    </row>
    <row r="13" spans="2:20" ht="12.75" customHeight="1" x14ac:dyDescent="0.2">
      <c r="B13" s="61" t="s">
        <v>228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58" t="s">
        <v>2583</v>
      </c>
      <c r="J13" s="58" t="s">
        <v>2583</v>
      </c>
      <c r="K13" s="58" t="s">
        <v>2583</v>
      </c>
      <c r="L13" s="58" t="s">
        <v>2583</v>
      </c>
      <c r="M13" s="58" t="s">
        <v>2583</v>
      </c>
      <c r="N13" s="58" t="s">
        <v>2583</v>
      </c>
      <c r="O13" s="58" t="s">
        <v>2583</v>
      </c>
      <c r="P13" s="58" t="s">
        <v>2583</v>
      </c>
      <c r="Q13" s="58" t="s">
        <v>2583</v>
      </c>
      <c r="R13" s="58" t="s">
        <v>2583</v>
      </c>
      <c r="S13" s="58" t="s">
        <v>2583</v>
      </c>
      <c r="T13" s="72" t="s">
        <v>2583</v>
      </c>
    </row>
    <row r="14" spans="2:20" ht="12.75" customHeight="1" x14ac:dyDescent="0.2">
      <c r="B14" s="61" t="s">
        <v>229</v>
      </c>
      <c r="C14" s="58" t="s">
        <v>2583</v>
      </c>
      <c r="D14" s="58" t="s">
        <v>2583</v>
      </c>
      <c r="E14" s="58" t="s">
        <v>2583</v>
      </c>
      <c r="F14" s="58" t="s">
        <v>2583</v>
      </c>
      <c r="G14" s="58" t="s">
        <v>2583</v>
      </c>
      <c r="H14" s="58" t="s">
        <v>2583</v>
      </c>
      <c r="I14" s="58" t="s">
        <v>2583</v>
      </c>
      <c r="J14" s="58" t="s">
        <v>2583</v>
      </c>
      <c r="K14" s="23">
        <v>0.46</v>
      </c>
      <c r="L14" s="58" t="s">
        <v>2583</v>
      </c>
      <c r="M14" s="58" t="s">
        <v>2583</v>
      </c>
      <c r="N14" s="58" t="s">
        <v>2583</v>
      </c>
      <c r="O14" s="58" t="s">
        <v>2583</v>
      </c>
      <c r="P14" s="58" t="s">
        <v>2583</v>
      </c>
      <c r="Q14" s="23">
        <v>761.22911999999997</v>
      </c>
      <c r="R14" s="58" t="s">
        <v>2583</v>
      </c>
      <c r="S14" s="20">
        <v>1</v>
      </c>
      <c r="T14" s="65">
        <v>1.58974383E-4</v>
      </c>
    </row>
    <row r="15" spans="2:20" ht="12.75" customHeight="1" x14ac:dyDescent="0.2">
      <c r="B15" s="62" t="s">
        <v>230</v>
      </c>
      <c r="C15" s="14" t="s">
        <v>231</v>
      </c>
      <c r="D15" s="14" t="s">
        <v>160</v>
      </c>
      <c r="E15" s="14" t="s">
        <v>232</v>
      </c>
      <c r="F15" s="22">
        <v>513257873</v>
      </c>
      <c r="G15" s="14" t="s">
        <v>233</v>
      </c>
      <c r="H15" s="14" t="s">
        <v>234</v>
      </c>
      <c r="I15" s="14" t="s">
        <v>235</v>
      </c>
      <c r="J15" s="58" t="s">
        <v>2583</v>
      </c>
      <c r="K15" s="25">
        <v>0.46</v>
      </c>
      <c r="L15" s="14" t="s">
        <v>49</v>
      </c>
      <c r="M15" s="13">
        <v>5.9499999999999997E-2</v>
      </c>
      <c r="N15" s="13">
        <v>6.2700000000000006E-2</v>
      </c>
      <c r="O15" s="24">
        <v>73900</v>
      </c>
      <c r="P15" s="26">
        <v>1030.08</v>
      </c>
      <c r="Q15" s="24">
        <v>761.22911999999997</v>
      </c>
      <c r="R15" s="13">
        <v>4.9266666659999996E-3</v>
      </c>
      <c r="S15" s="13">
        <v>1</v>
      </c>
      <c r="T15" s="66">
        <v>1.58974383E-4</v>
      </c>
    </row>
    <row r="16" spans="2:20" ht="12.75" customHeight="1" x14ac:dyDescent="0.2">
      <c r="B16" s="61" t="s">
        <v>236</v>
      </c>
      <c r="C16" s="58" t="s">
        <v>2583</v>
      </c>
      <c r="D16" s="58" t="s">
        <v>2583</v>
      </c>
      <c r="E16" s="58" t="s">
        <v>2583</v>
      </c>
      <c r="F16" s="58" t="s">
        <v>2583</v>
      </c>
      <c r="G16" s="58" t="s">
        <v>2583</v>
      </c>
      <c r="H16" s="58" t="s">
        <v>2583</v>
      </c>
      <c r="I16" s="58" t="s">
        <v>2583</v>
      </c>
      <c r="J16" s="58" t="s">
        <v>2583</v>
      </c>
      <c r="K16" s="58" t="s">
        <v>2583</v>
      </c>
      <c r="L16" s="58" t="s">
        <v>2583</v>
      </c>
      <c r="M16" s="58" t="s">
        <v>2583</v>
      </c>
      <c r="N16" s="58" t="s">
        <v>2583</v>
      </c>
      <c r="O16" s="58" t="s">
        <v>2583</v>
      </c>
      <c r="P16" s="58" t="s">
        <v>2583</v>
      </c>
      <c r="Q16" s="58" t="s">
        <v>2583</v>
      </c>
      <c r="R16" s="58" t="s">
        <v>2583</v>
      </c>
      <c r="S16" s="58" t="s">
        <v>2583</v>
      </c>
      <c r="T16" s="72" t="s">
        <v>2583</v>
      </c>
    </row>
    <row r="17" spans="2:20" ht="12.75" customHeight="1" x14ac:dyDescent="0.2">
      <c r="B17" s="61" t="s">
        <v>237</v>
      </c>
      <c r="C17" s="58" t="s">
        <v>2583</v>
      </c>
      <c r="D17" s="58" t="s">
        <v>2583</v>
      </c>
      <c r="E17" s="58" t="s">
        <v>2583</v>
      </c>
      <c r="F17" s="58" t="s">
        <v>2583</v>
      </c>
      <c r="G17" s="58" t="s">
        <v>2583</v>
      </c>
      <c r="H17" s="58" t="s">
        <v>2583</v>
      </c>
      <c r="I17" s="58" t="s">
        <v>2583</v>
      </c>
      <c r="J17" s="58" t="s">
        <v>2583</v>
      </c>
      <c r="K17" s="58" t="s">
        <v>2583</v>
      </c>
      <c r="L17" s="58" t="s">
        <v>2583</v>
      </c>
      <c r="M17" s="58" t="s">
        <v>2583</v>
      </c>
      <c r="N17" s="58" t="s">
        <v>2583</v>
      </c>
      <c r="O17" s="58" t="s">
        <v>2583</v>
      </c>
      <c r="P17" s="58" t="s">
        <v>2583</v>
      </c>
      <c r="Q17" s="58" t="s">
        <v>2583</v>
      </c>
      <c r="R17" s="58" t="s">
        <v>2583</v>
      </c>
      <c r="S17" s="58" t="s">
        <v>2583</v>
      </c>
      <c r="T17" s="72" t="s">
        <v>2583</v>
      </c>
    </row>
    <row r="18" spans="2:20" ht="12.75" customHeight="1" thickBot="1" x14ac:dyDescent="0.25">
      <c r="B18" s="61" t="s">
        <v>238</v>
      </c>
      <c r="C18" s="58" t="s">
        <v>2583</v>
      </c>
      <c r="D18" s="58" t="s">
        <v>2583</v>
      </c>
      <c r="E18" s="58" t="s">
        <v>2583</v>
      </c>
      <c r="F18" s="58" t="s">
        <v>2583</v>
      </c>
      <c r="G18" s="58" t="s">
        <v>2583</v>
      </c>
      <c r="H18" s="58" t="s">
        <v>2583</v>
      </c>
      <c r="I18" s="58" t="s">
        <v>2583</v>
      </c>
      <c r="J18" s="58" t="s">
        <v>2583</v>
      </c>
      <c r="K18" s="58" t="s">
        <v>2583</v>
      </c>
      <c r="L18" s="58" t="s">
        <v>2583</v>
      </c>
      <c r="M18" s="58" t="s">
        <v>2583</v>
      </c>
      <c r="N18" s="58" t="s">
        <v>2583</v>
      </c>
      <c r="O18" s="58" t="s">
        <v>2583</v>
      </c>
      <c r="P18" s="58" t="s">
        <v>2583</v>
      </c>
      <c r="Q18" s="58" t="s">
        <v>2583</v>
      </c>
      <c r="R18" s="58" t="s">
        <v>2583</v>
      </c>
      <c r="S18" s="58" t="s">
        <v>2583</v>
      </c>
      <c r="T18" s="72" t="s">
        <v>2583</v>
      </c>
    </row>
    <row r="19" spans="2:20" ht="12.75" customHeight="1" x14ac:dyDescent="0.2">
      <c r="B19" s="68" t="s">
        <v>239</v>
      </c>
      <c r="C19" s="73" t="s">
        <v>2583</v>
      </c>
      <c r="D19" s="73" t="s">
        <v>2583</v>
      </c>
      <c r="E19" s="73" t="s">
        <v>2583</v>
      </c>
      <c r="F19" s="73" t="s">
        <v>2583</v>
      </c>
      <c r="G19" s="73" t="s">
        <v>2583</v>
      </c>
      <c r="H19" s="73" t="s">
        <v>2583</v>
      </c>
      <c r="I19" s="73" t="s">
        <v>2583</v>
      </c>
      <c r="J19" s="73" t="s">
        <v>2583</v>
      </c>
      <c r="K19" s="73" t="s">
        <v>2583</v>
      </c>
      <c r="L19" s="73" t="s">
        <v>2583</v>
      </c>
      <c r="M19" s="73" t="s">
        <v>2583</v>
      </c>
      <c r="N19" s="73" t="s">
        <v>2583</v>
      </c>
      <c r="O19" s="73" t="s">
        <v>2583</v>
      </c>
      <c r="P19" s="73" t="s">
        <v>2583</v>
      </c>
      <c r="Q19" s="73" t="s">
        <v>2583</v>
      </c>
      <c r="R19" s="73" t="s">
        <v>2583</v>
      </c>
      <c r="S19" s="73" t="s">
        <v>2583</v>
      </c>
      <c r="T19" s="74" t="s">
        <v>2583</v>
      </c>
    </row>
    <row r="20" spans="2:20" ht="12.75" hidden="1" customHeight="1" x14ac:dyDescent="0.2"/>
    <row r="21" spans="2:20" ht="12.75" hidden="1" customHeight="1" x14ac:dyDescent="0.2"/>
    <row r="22" spans="2:20" ht="12.75" hidden="1" customHeight="1" x14ac:dyDescent="0.2"/>
    <row r="23" spans="2:20" ht="12.75" hidden="1" customHeight="1" x14ac:dyDescent="0.2"/>
    <row r="24" spans="2:20" ht="12.75" hidden="1" customHeight="1" x14ac:dyDescent="0.2"/>
    <row r="25" spans="2:20" ht="12.75" hidden="1" customHeight="1" x14ac:dyDescent="0.2"/>
    <row r="26" spans="2:20" ht="12.75" hidden="1" customHeight="1" x14ac:dyDescent="0.2"/>
    <row r="27" spans="2:20" ht="12.75" hidden="1" customHeight="1" x14ac:dyDescent="0.2"/>
    <row r="28" spans="2:20" ht="12.75" hidden="1" customHeight="1" x14ac:dyDescent="0.2"/>
    <row r="29" spans="2:20" ht="12.75" hidden="1" customHeight="1" x14ac:dyDescent="0.2"/>
    <row r="30" spans="2:20" ht="12.75" hidden="1" customHeight="1" x14ac:dyDescent="0.2"/>
    <row r="31" spans="2:20" ht="12.75" hidden="1" customHeight="1" x14ac:dyDescent="0.2"/>
    <row r="32" spans="2:2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27.5703125" customWidth="1"/>
    <col min="3" max="3" width="32.140625" bestFit="1" customWidth="1"/>
    <col min="4" max="5" width="10.85546875" customWidth="1"/>
    <col min="6" max="6" width="11.7109375" bestFit="1" customWidth="1"/>
    <col min="7" max="7" width="31.140625" bestFit="1" customWidth="1"/>
    <col min="8" max="9" width="10.85546875" customWidth="1"/>
    <col min="10" max="10" width="12.85546875" bestFit="1" customWidth="1"/>
    <col min="11" max="11" width="10.85546875" customWidth="1"/>
    <col min="12" max="12" width="13.28515625" bestFit="1" customWidth="1"/>
    <col min="13" max="13" width="12" customWidth="1"/>
    <col min="14" max="14" width="13.28515625" bestFit="1" customWidth="1"/>
    <col min="15" max="15" width="12.7109375" bestFit="1" customWidth="1"/>
    <col min="16" max="16" width="12" customWidth="1"/>
    <col min="17" max="17" width="17.7109375" bestFit="1" customWidth="1"/>
    <col min="18" max="18" width="12" customWidth="1"/>
    <col min="19" max="19" width="21.7109375" bestFit="1" customWidth="1"/>
    <col min="20" max="20" width="25.28515625" bestFit="1" customWidth="1"/>
    <col min="21" max="21" width="22.8554687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12532</v>
      </c>
    </row>
    <row r="5" spans="2:21" ht="12.75" customHeight="1" x14ac:dyDescent="0.2"/>
    <row r="6" spans="2:21" ht="12.75" customHeight="1" thickBot="1" x14ac:dyDescent="0.25">
      <c r="B6" s="67" t="s">
        <v>240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  <c r="N6" s="69" t="s">
        <v>2594</v>
      </c>
      <c r="O6" s="69" t="s">
        <v>2595</v>
      </c>
      <c r="P6" s="69" t="s">
        <v>2596</v>
      </c>
      <c r="Q6" s="69" t="s">
        <v>2597</v>
      </c>
      <c r="R6" s="69" t="s">
        <v>2598</v>
      </c>
      <c r="S6" s="69" t="s">
        <v>2599</v>
      </c>
      <c r="T6" s="69" t="s">
        <v>2600</v>
      </c>
      <c r="U6" s="69" t="s">
        <v>2601</v>
      </c>
    </row>
    <row r="7" spans="2:21" ht="12.75" customHeight="1" thickBot="1" x14ac:dyDescent="0.25">
      <c r="B7" s="75" t="s">
        <v>241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  <c r="N7" s="81" t="s">
        <v>2583</v>
      </c>
      <c r="O7" s="81" t="s">
        <v>2583</v>
      </c>
      <c r="P7" s="81" t="s">
        <v>2583</v>
      </c>
      <c r="Q7" s="81" t="s">
        <v>2583</v>
      </c>
      <c r="R7" s="81" t="s">
        <v>2583</v>
      </c>
      <c r="S7" s="81" t="s">
        <v>2583</v>
      </c>
      <c r="T7" s="81" t="s">
        <v>2583</v>
      </c>
      <c r="U7" s="81" t="s">
        <v>2583</v>
      </c>
    </row>
    <row r="8" spans="2:21" ht="12.75" customHeight="1" thickBot="1" x14ac:dyDescent="0.25">
      <c r="B8" s="60" t="s">
        <v>71</v>
      </c>
      <c r="C8" s="4" t="s">
        <v>72</v>
      </c>
      <c r="D8" s="4" t="s">
        <v>136</v>
      </c>
      <c r="E8" s="4" t="s">
        <v>220</v>
      </c>
      <c r="F8" s="4" t="s">
        <v>73</v>
      </c>
      <c r="G8" s="4" t="s">
        <v>221</v>
      </c>
      <c r="H8" s="4" t="s">
        <v>74</v>
      </c>
      <c r="I8" s="4" t="s">
        <v>75</v>
      </c>
      <c r="J8" s="4" t="s">
        <v>137</v>
      </c>
      <c r="K8" s="4" t="s">
        <v>138</v>
      </c>
      <c r="L8" s="4" t="s">
        <v>76</v>
      </c>
      <c r="M8" s="4" t="s">
        <v>77</v>
      </c>
      <c r="N8" s="4" t="s">
        <v>242</v>
      </c>
      <c r="O8" s="4" t="s">
        <v>139</v>
      </c>
      <c r="P8" s="4" t="s">
        <v>140</v>
      </c>
      <c r="Q8" s="4" t="s">
        <v>141</v>
      </c>
      <c r="R8" s="4" t="s">
        <v>79</v>
      </c>
      <c r="S8" s="4" t="s">
        <v>142</v>
      </c>
      <c r="T8" s="4" t="s">
        <v>80</v>
      </c>
      <c r="U8" s="63" t="s">
        <v>223</v>
      </c>
    </row>
    <row r="9" spans="2:21" ht="12.75" customHeight="1" thickBot="1" x14ac:dyDescent="0.25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57" t="s">
        <v>2583</v>
      </c>
      <c r="H9" s="57" t="s">
        <v>2583</v>
      </c>
      <c r="I9" s="57" t="s">
        <v>2583</v>
      </c>
      <c r="J9" s="6" t="s">
        <v>144</v>
      </c>
      <c r="K9" s="6" t="s">
        <v>145</v>
      </c>
      <c r="L9" s="57" t="s">
        <v>2583</v>
      </c>
      <c r="M9" s="6" t="s">
        <v>12</v>
      </c>
      <c r="N9" s="6" t="s">
        <v>12</v>
      </c>
      <c r="O9" s="6" t="s">
        <v>146</v>
      </c>
      <c r="P9" s="6" t="s">
        <v>147</v>
      </c>
      <c r="Q9" s="6" t="s">
        <v>11</v>
      </c>
      <c r="R9" s="6" t="s">
        <v>11</v>
      </c>
      <c r="S9" s="6" t="s">
        <v>12</v>
      </c>
      <c r="T9" s="6" t="s">
        <v>12</v>
      </c>
      <c r="U9" s="64" t="s">
        <v>12</v>
      </c>
    </row>
    <row r="10" spans="2:21" ht="12.75" customHeight="1" thickBot="1" x14ac:dyDescent="0.25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" t="s">
        <v>150</v>
      </c>
      <c r="P10" s="6" t="s">
        <v>151</v>
      </c>
      <c r="Q10" s="6" t="s">
        <v>152</v>
      </c>
      <c r="R10" s="6" t="s">
        <v>153</v>
      </c>
      <c r="S10" s="6" t="s">
        <v>224</v>
      </c>
      <c r="T10" s="6" t="s">
        <v>225</v>
      </c>
      <c r="U10" s="64" t="s">
        <v>243</v>
      </c>
    </row>
    <row r="11" spans="2:21" ht="12.75" customHeight="1" thickBot="1" x14ac:dyDescent="0.25">
      <c r="B11" s="61" t="s">
        <v>244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58" t="s">
        <v>2583</v>
      </c>
      <c r="J11" s="58" t="s">
        <v>2583</v>
      </c>
      <c r="K11" s="23">
        <v>3.1343506679869999</v>
      </c>
      <c r="L11" s="58" t="s">
        <v>2583</v>
      </c>
      <c r="M11" s="58" t="s">
        <v>2583</v>
      </c>
      <c r="N11" s="58" t="s">
        <v>2583</v>
      </c>
      <c r="O11" s="58" t="s">
        <v>2583</v>
      </c>
      <c r="P11" s="58" t="s">
        <v>2583</v>
      </c>
      <c r="Q11" s="58" t="s">
        <v>2583</v>
      </c>
      <c r="R11" s="23">
        <f>+R12+R409</f>
        <v>803862.31046000007</v>
      </c>
      <c r="S11" s="58" t="s">
        <v>2583</v>
      </c>
      <c r="T11" s="20">
        <f t="shared" ref="T11:U11" si="0">+T12+T409</f>
        <v>0.99999999999999978</v>
      </c>
      <c r="U11" s="65">
        <f t="shared" si="0"/>
        <v>0.16792970521825526</v>
      </c>
    </row>
    <row r="12" spans="2:21" ht="12.75" customHeight="1" thickBot="1" x14ac:dyDescent="0.25">
      <c r="B12" s="61" t="s">
        <v>245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58" t="s">
        <v>2583</v>
      </c>
      <c r="J12" s="58" t="s">
        <v>2583</v>
      </c>
      <c r="K12" s="23">
        <v>3.1435418256709999</v>
      </c>
      <c r="L12" s="58" t="s">
        <v>2583</v>
      </c>
      <c r="M12" s="58" t="s">
        <v>2583</v>
      </c>
      <c r="N12" s="58" t="s">
        <v>2583</v>
      </c>
      <c r="O12" s="58" t="s">
        <v>2583</v>
      </c>
      <c r="P12" s="58" t="s">
        <v>2583</v>
      </c>
      <c r="Q12" s="58" t="s">
        <v>2583</v>
      </c>
      <c r="R12" s="23">
        <f>+R13+R208+R393</f>
        <v>648009.19275000005</v>
      </c>
      <c r="S12" s="58" t="s">
        <v>2583</v>
      </c>
      <c r="T12" s="20">
        <f t="shared" ref="T12:U12" si="1">+T13+T208+T393</f>
        <v>0.80611963556194688</v>
      </c>
      <c r="U12" s="65">
        <f t="shared" si="1"/>
        <v>0.13537143277056513</v>
      </c>
    </row>
    <row r="13" spans="2:21" ht="12.75" customHeight="1" thickBot="1" x14ac:dyDescent="0.25">
      <c r="B13" s="61" t="s">
        <v>246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58" t="s">
        <v>2583</v>
      </c>
      <c r="J13" s="58" t="s">
        <v>2583</v>
      </c>
      <c r="K13" s="23">
        <v>3.7497785912310002</v>
      </c>
      <c r="L13" s="58" t="s">
        <v>2583</v>
      </c>
      <c r="M13" s="58" t="s">
        <v>2583</v>
      </c>
      <c r="N13" s="58" t="s">
        <v>2583</v>
      </c>
      <c r="O13" s="58" t="s">
        <v>2583</v>
      </c>
      <c r="P13" s="58" t="s">
        <v>2583</v>
      </c>
      <c r="Q13" s="58" t="s">
        <v>2583</v>
      </c>
      <c r="R13" s="23">
        <f>SUM(R14:R207)</f>
        <v>409944.83973000012</v>
      </c>
      <c r="S13" s="58" t="s">
        <v>2583</v>
      </c>
      <c r="T13" s="20">
        <f t="shared" ref="T13:U13" si="2">SUM(T14:T207)</f>
        <v>0.5099689765221288</v>
      </c>
      <c r="U13" s="65">
        <f t="shared" si="2"/>
        <v>8.5638939897816443E-2</v>
      </c>
    </row>
    <row r="14" spans="2:21" ht="12.75" customHeight="1" thickBot="1" x14ac:dyDescent="0.25">
      <c r="B14" s="62" t="s">
        <v>247</v>
      </c>
      <c r="C14" s="14" t="s">
        <v>248</v>
      </c>
      <c r="D14" s="14" t="s">
        <v>160</v>
      </c>
      <c r="E14" s="14" t="s">
        <v>232</v>
      </c>
      <c r="F14" s="22">
        <v>1153</v>
      </c>
      <c r="G14" s="14" t="s">
        <v>249</v>
      </c>
      <c r="H14" s="14" t="s">
        <v>95</v>
      </c>
      <c r="I14" s="14" t="s">
        <v>96</v>
      </c>
      <c r="J14" s="58" t="s">
        <v>2583</v>
      </c>
      <c r="K14" s="24">
        <v>1.69</v>
      </c>
      <c r="L14" s="14" t="s">
        <v>49</v>
      </c>
      <c r="M14" s="13">
        <v>1E-3</v>
      </c>
      <c r="N14" s="13">
        <v>1.8599999999999998E-2</v>
      </c>
      <c r="O14" s="24">
        <v>5652000</v>
      </c>
      <c r="P14" s="26">
        <v>107.57</v>
      </c>
      <c r="Q14" s="24">
        <v>0</v>
      </c>
      <c r="R14" s="24">
        <v>6079.8563999999997</v>
      </c>
      <c r="S14" s="13">
        <v>3.7680000000000001E-3</v>
      </c>
      <c r="T14" s="13">
        <f>+R14/$R$11</f>
        <v>7.5633057065716625E-3</v>
      </c>
      <c r="U14" s="66">
        <f>+R14/'סכום נכסי הקרן'!$C$42</f>
        <v>1.2701036977801274E-3</v>
      </c>
    </row>
    <row r="15" spans="2:21" ht="12.75" customHeight="1" thickBot="1" x14ac:dyDescent="0.25">
      <c r="B15" s="62" t="s">
        <v>250</v>
      </c>
      <c r="C15" s="14" t="s">
        <v>251</v>
      </c>
      <c r="D15" s="14" t="s">
        <v>160</v>
      </c>
      <c r="E15" s="14" t="s">
        <v>232</v>
      </c>
      <c r="F15" s="22">
        <v>1153</v>
      </c>
      <c r="G15" s="14" t="s">
        <v>249</v>
      </c>
      <c r="H15" s="14" t="s">
        <v>95</v>
      </c>
      <c r="I15" s="14" t="s">
        <v>96</v>
      </c>
      <c r="J15" s="58" t="s">
        <v>2583</v>
      </c>
      <c r="K15" s="24">
        <v>0.48</v>
      </c>
      <c r="L15" s="14" t="s">
        <v>49</v>
      </c>
      <c r="M15" s="13">
        <v>5.0000000000000001E-3</v>
      </c>
      <c r="N15" s="13">
        <v>3.0200000000000001E-2</v>
      </c>
      <c r="O15" s="24">
        <v>613063.26</v>
      </c>
      <c r="P15" s="26">
        <v>110.5</v>
      </c>
      <c r="Q15" s="24">
        <v>0</v>
      </c>
      <c r="R15" s="24">
        <v>677.43489999999997</v>
      </c>
      <c r="S15" s="13">
        <v>5.4242700499999999E-3</v>
      </c>
      <c r="T15" s="13">
        <f t="shared" ref="T15:T78" si="3">+R15/$R$11</f>
        <v>8.427250428152881E-4</v>
      </c>
      <c r="U15" s="66">
        <f>+R15/'סכום נכסי הקרן'!$C$42</f>
        <v>1.4151856802001293E-4</v>
      </c>
    </row>
    <row r="16" spans="2:21" ht="12.75" customHeight="1" thickBot="1" x14ac:dyDescent="0.25">
      <c r="B16" s="62" t="s">
        <v>252</v>
      </c>
      <c r="C16" s="14" t="s">
        <v>253</v>
      </c>
      <c r="D16" s="14" t="s">
        <v>160</v>
      </c>
      <c r="E16" s="14" t="s">
        <v>232</v>
      </c>
      <c r="F16" s="22">
        <v>748</v>
      </c>
      <c r="G16" s="14" t="s">
        <v>249</v>
      </c>
      <c r="H16" s="14" t="s">
        <v>95</v>
      </c>
      <c r="I16" s="14" t="s">
        <v>96</v>
      </c>
      <c r="J16" s="58" t="s">
        <v>2583</v>
      </c>
      <c r="K16" s="24">
        <v>4.2300000000000004</v>
      </c>
      <c r="L16" s="14" t="s">
        <v>49</v>
      </c>
      <c r="M16" s="13">
        <v>2E-3</v>
      </c>
      <c r="N16" s="13">
        <v>2.0199999999999999E-2</v>
      </c>
      <c r="O16" s="24">
        <v>7283272.8399999999</v>
      </c>
      <c r="P16" s="26">
        <v>100.68</v>
      </c>
      <c r="Q16" s="24">
        <v>0</v>
      </c>
      <c r="R16" s="24">
        <v>7332.7991000000002</v>
      </c>
      <c r="S16" s="13">
        <v>1.780546562E-3</v>
      </c>
      <c r="T16" s="13">
        <f t="shared" si="3"/>
        <v>9.1219590775488638E-3</v>
      </c>
      <c r="U16" s="66">
        <f>+R16/'סכום נכסי הקרן'!$C$42</f>
        <v>1.5318478989057689E-3</v>
      </c>
    </row>
    <row r="17" spans="2:21" ht="12.75" customHeight="1" thickBot="1" x14ac:dyDescent="0.25">
      <c r="B17" s="62" t="s">
        <v>254</v>
      </c>
      <c r="C17" s="14" t="s">
        <v>255</v>
      </c>
      <c r="D17" s="14" t="s">
        <v>160</v>
      </c>
      <c r="E17" s="14" t="s">
        <v>232</v>
      </c>
      <c r="F17" s="22">
        <v>1739</v>
      </c>
      <c r="G17" s="14" t="s">
        <v>233</v>
      </c>
      <c r="H17" s="14" t="s">
        <v>95</v>
      </c>
      <c r="I17" s="14" t="s">
        <v>96</v>
      </c>
      <c r="J17" s="58" t="s">
        <v>2583</v>
      </c>
      <c r="K17" s="24">
        <v>2.2000000000000002</v>
      </c>
      <c r="L17" s="14" t="s">
        <v>49</v>
      </c>
      <c r="M17" s="13">
        <v>8.3000000000000001E-3</v>
      </c>
      <c r="N17" s="13">
        <v>1.7500000000000002E-2</v>
      </c>
      <c r="O17" s="24">
        <v>775000</v>
      </c>
      <c r="P17" s="26">
        <v>110.19</v>
      </c>
      <c r="Q17" s="24">
        <v>0</v>
      </c>
      <c r="R17" s="24">
        <v>853.97249999999997</v>
      </c>
      <c r="S17" s="13">
        <v>6.5298787600000002E-4</v>
      </c>
      <c r="T17" s="13">
        <f t="shared" si="3"/>
        <v>1.0623367819189396E-3</v>
      </c>
      <c r="U17" s="66">
        <f>+R17/'סכום נכסי הקרן'!$C$42</f>
        <v>1.783979026301575E-4</v>
      </c>
    </row>
    <row r="18" spans="2:21" ht="12.75" customHeight="1" thickBot="1" x14ac:dyDescent="0.25">
      <c r="B18" s="62" t="s">
        <v>256</v>
      </c>
      <c r="C18" s="14" t="s">
        <v>257</v>
      </c>
      <c r="D18" s="14" t="s">
        <v>160</v>
      </c>
      <c r="E18" s="14" t="s">
        <v>232</v>
      </c>
      <c r="F18" s="22">
        <v>1739</v>
      </c>
      <c r="G18" s="14" t="s">
        <v>233</v>
      </c>
      <c r="H18" s="14" t="s">
        <v>95</v>
      </c>
      <c r="I18" s="14" t="s">
        <v>96</v>
      </c>
      <c r="J18" s="58" t="s">
        <v>2583</v>
      </c>
      <c r="K18" s="24">
        <v>5.7</v>
      </c>
      <c r="L18" s="14" t="s">
        <v>49</v>
      </c>
      <c r="M18" s="13">
        <v>1.6500000000000001E-2</v>
      </c>
      <c r="N18" s="13">
        <v>2.41E-2</v>
      </c>
      <c r="O18" s="24">
        <v>4131859</v>
      </c>
      <c r="P18" s="26">
        <v>107.75</v>
      </c>
      <c r="Q18" s="24">
        <v>0</v>
      </c>
      <c r="R18" s="24">
        <v>4452.0780699999996</v>
      </c>
      <c r="S18" s="13">
        <v>1.9530214249999999E-3</v>
      </c>
      <c r="T18" s="13">
        <f t="shared" si="3"/>
        <v>5.5383590100801638E-3</v>
      </c>
      <c r="U18" s="66">
        <f>+R18/'סכום נכסי הקרן'!$C$42</f>
        <v>9.3005499595563029E-4</v>
      </c>
    </row>
    <row r="19" spans="2:21" ht="12.75" customHeight="1" thickBot="1" x14ac:dyDescent="0.25">
      <c r="B19" s="62" t="s">
        <v>258</v>
      </c>
      <c r="C19" s="14" t="s">
        <v>259</v>
      </c>
      <c r="D19" s="14" t="s">
        <v>160</v>
      </c>
      <c r="E19" s="14" t="s">
        <v>232</v>
      </c>
      <c r="F19" s="22">
        <v>604</v>
      </c>
      <c r="G19" s="14" t="s">
        <v>249</v>
      </c>
      <c r="H19" s="14" t="s">
        <v>95</v>
      </c>
      <c r="I19" s="14" t="s">
        <v>96</v>
      </c>
      <c r="J19" s="58" t="s">
        <v>2583</v>
      </c>
      <c r="K19" s="24">
        <v>1.47</v>
      </c>
      <c r="L19" s="14" t="s">
        <v>49</v>
      </c>
      <c r="M19" s="13">
        <v>8.3000000000000001E-3</v>
      </c>
      <c r="N19" s="13">
        <v>1.9E-2</v>
      </c>
      <c r="O19" s="24">
        <v>7240000</v>
      </c>
      <c r="P19" s="26">
        <v>110.14</v>
      </c>
      <c r="Q19" s="24">
        <v>0</v>
      </c>
      <c r="R19" s="24">
        <v>7974.1360000000004</v>
      </c>
      <c r="S19" s="13">
        <v>2.3800945189999998E-3</v>
      </c>
      <c r="T19" s="13">
        <f t="shared" si="3"/>
        <v>9.919778420059153E-3</v>
      </c>
      <c r="U19" s="66">
        <f>+R19/'סכום נכסי הקרן'!$C$42</f>
        <v>1.6658254659109441E-3</v>
      </c>
    </row>
    <row r="20" spans="2:21" ht="12.75" customHeight="1" thickBot="1" x14ac:dyDescent="0.25">
      <c r="B20" s="62" t="s">
        <v>260</v>
      </c>
      <c r="C20" s="14" t="s">
        <v>261</v>
      </c>
      <c r="D20" s="14" t="s">
        <v>160</v>
      </c>
      <c r="E20" s="14" t="s">
        <v>232</v>
      </c>
      <c r="F20" s="22">
        <v>604</v>
      </c>
      <c r="G20" s="14" t="s">
        <v>249</v>
      </c>
      <c r="H20" s="14" t="s">
        <v>95</v>
      </c>
      <c r="I20" s="14" t="s">
        <v>96</v>
      </c>
      <c r="J20" s="58" t="s">
        <v>2583</v>
      </c>
      <c r="K20" s="24">
        <v>3.9</v>
      </c>
      <c r="L20" s="14" t="s">
        <v>49</v>
      </c>
      <c r="M20" s="13">
        <v>1E-3</v>
      </c>
      <c r="N20" s="13">
        <v>1.9300000000000001E-2</v>
      </c>
      <c r="O20" s="24">
        <v>14541430</v>
      </c>
      <c r="P20" s="26">
        <v>101.31</v>
      </c>
      <c r="Q20" s="24">
        <v>0</v>
      </c>
      <c r="R20" s="24">
        <v>14731.92273</v>
      </c>
      <c r="S20" s="13">
        <v>4.6350806670000001E-3</v>
      </c>
      <c r="T20" s="13">
        <f t="shared" si="3"/>
        <v>1.8326425481460677E-2</v>
      </c>
      <c r="U20" s="66">
        <f>+R20/'סכום נכסי הקרן'!$C$42</f>
        <v>3.0775512288060145E-3</v>
      </c>
    </row>
    <row r="21" spans="2:21" ht="12.75" customHeight="1" thickBot="1" x14ac:dyDescent="0.25">
      <c r="B21" s="62" t="s">
        <v>262</v>
      </c>
      <c r="C21" s="14" t="s">
        <v>263</v>
      </c>
      <c r="D21" s="14" t="s">
        <v>160</v>
      </c>
      <c r="E21" s="14" t="s">
        <v>232</v>
      </c>
      <c r="F21" s="22">
        <v>604</v>
      </c>
      <c r="G21" s="14" t="s">
        <v>249</v>
      </c>
      <c r="H21" s="14" t="s">
        <v>95</v>
      </c>
      <c r="I21" s="14" t="s">
        <v>96</v>
      </c>
      <c r="J21" s="58" t="s">
        <v>2583</v>
      </c>
      <c r="K21" s="24">
        <v>5.89</v>
      </c>
      <c r="L21" s="14" t="s">
        <v>49</v>
      </c>
      <c r="M21" s="13">
        <v>1E-3</v>
      </c>
      <c r="N21" s="13">
        <v>2.12E-2</v>
      </c>
      <c r="O21" s="24">
        <v>3524656</v>
      </c>
      <c r="P21" s="26">
        <v>96.64</v>
      </c>
      <c r="Q21" s="24">
        <v>0</v>
      </c>
      <c r="R21" s="24">
        <v>3406.2275599999998</v>
      </c>
      <c r="S21" s="13">
        <v>1.4173283180000001E-3</v>
      </c>
      <c r="T21" s="13">
        <f t="shared" si="3"/>
        <v>4.2373271089806777E-3</v>
      </c>
      <c r="U21" s="66">
        <f>+R21/'סכום נכסי הקרן'!$C$42</f>
        <v>7.115730923244472E-4</v>
      </c>
    </row>
    <row r="22" spans="2:21" ht="12.75" customHeight="1" thickBot="1" x14ac:dyDescent="0.25">
      <c r="B22" s="62" t="s">
        <v>264</v>
      </c>
      <c r="C22" s="14" t="s">
        <v>265</v>
      </c>
      <c r="D22" s="14" t="s">
        <v>160</v>
      </c>
      <c r="E22" s="14" t="s">
        <v>232</v>
      </c>
      <c r="F22" s="22">
        <v>604</v>
      </c>
      <c r="G22" s="14" t="s">
        <v>249</v>
      </c>
      <c r="H22" s="14" t="s">
        <v>95</v>
      </c>
      <c r="I22" s="14" t="s">
        <v>96</v>
      </c>
      <c r="J22" s="58" t="s">
        <v>2583</v>
      </c>
      <c r="K22" s="24">
        <v>3.3</v>
      </c>
      <c r="L22" s="14" t="s">
        <v>49</v>
      </c>
      <c r="M22" s="13">
        <v>1.8599999999999998E-2</v>
      </c>
      <c r="N22" s="13">
        <v>1.9400000000000001E-2</v>
      </c>
      <c r="O22" s="24">
        <v>2190000</v>
      </c>
      <c r="P22" s="26">
        <v>99.82</v>
      </c>
      <c r="Q22" s="24">
        <v>0</v>
      </c>
      <c r="R22" s="24">
        <v>2186.058</v>
      </c>
      <c r="S22" s="13">
        <v>1.78330049E-3</v>
      </c>
      <c r="T22" s="13">
        <f t="shared" si="3"/>
        <v>2.719443331966958E-3</v>
      </c>
      <c r="U22" s="66">
        <f>+R22/'סכום נכסי הקרן'!$C$42</f>
        <v>4.5667531709496132E-4</v>
      </c>
    </row>
    <row r="23" spans="2:21" ht="12.75" customHeight="1" thickBot="1" x14ac:dyDescent="0.25">
      <c r="B23" s="62" t="s">
        <v>266</v>
      </c>
      <c r="C23" s="14" t="s">
        <v>267</v>
      </c>
      <c r="D23" s="14" t="s">
        <v>160</v>
      </c>
      <c r="E23" s="14" t="s">
        <v>232</v>
      </c>
      <c r="F23" s="22">
        <v>604</v>
      </c>
      <c r="G23" s="14" t="s">
        <v>249</v>
      </c>
      <c r="H23" s="14" t="s">
        <v>95</v>
      </c>
      <c r="I23" s="14" t="s">
        <v>96</v>
      </c>
      <c r="J23" s="58" t="s">
        <v>2583</v>
      </c>
      <c r="K23" s="24">
        <v>5.77</v>
      </c>
      <c r="L23" s="14" t="s">
        <v>49</v>
      </c>
      <c r="M23" s="13">
        <v>2.0199999999999999E-2</v>
      </c>
      <c r="N23" s="13">
        <v>2.1299999999999999E-2</v>
      </c>
      <c r="O23" s="24">
        <v>1150000</v>
      </c>
      <c r="P23" s="26">
        <v>99.47</v>
      </c>
      <c r="Q23" s="24">
        <v>0</v>
      </c>
      <c r="R23" s="24">
        <v>1143.905</v>
      </c>
      <c r="S23" s="13">
        <v>5.4175723399999996E-4</v>
      </c>
      <c r="T23" s="13">
        <f t="shared" si="3"/>
        <v>1.4230111116235998E-3</v>
      </c>
      <c r="U23" s="66">
        <f>+R23/'סכום נכסי הקרן'!$C$42</f>
        <v>2.3896583649725292E-4</v>
      </c>
    </row>
    <row r="24" spans="2:21" ht="12.75" customHeight="1" thickBot="1" x14ac:dyDescent="0.25">
      <c r="B24" s="62" t="s">
        <v>268</v>
      </c>
      <c r="C24" s="14" t="s">
        <v>269</v>
      </c>
      <c r="D24" s="14" t="s">
        <v>160</v>
      </c>
      <c r="E24" s="14" t="s">
        <v>232</v>
      </c>
      <c r="F24" s="22">
        <v>231</v>
      </c>
      <c r="G24" s="14" t="s">
        <v>249</v>
      </c>
      <c r="H24" s="14" t="s">
        <v>95</v>
      </c>
      <c r="I24" s="14" t="s">
        <v>96</v>
      </c>
      <c r="J24" s="58" t="s">
        <v>2583</v>
      </c>
      <c r="K24" s="24">
        <v>0.75</v>
      </c>
      <c r="L24" s="14" t="s">
        <v>49</v>
      </c>
      <c r="M24" s="13">
        <v>8.6E-3</v>
      </c>
      <c r="N24" s="13">
        <v>2.8299999999999999E-2</v>
      </c>
      <c r="O24" s="24">
        <v>3889504</v>
      </c>
      <c r="P24" s="26">
        <v>111.16</v>
      </c>
      <c r="Q24" s="24">
        <v>0</v>
      </c>
      <c r="R24" s="24">
        <v>4323.5726500000001</v>
      </c>
      <c r="S24" s="13">
        <v>1.554961298E-3</v>
      </c>
      <c r="T24" s="13">
        <f t="shared" si="3"/>
        <v>5.378499021214081E-3</v>
      </c>
      <c r="U24" s="66">
        <f>+R24/'סכום נכסי הקרן'!$C$42</f>
        <v>9.0320975514915532E-4</v>
      </c>
    </row>
    <row r="25" spans="2:21" ht="12.75" customHeight="1" thickBot="1" x14ac:dyDescent="0.25">
      <c r="B25" s="62" t="s">
        <v>270</v>
      </c>
      <c r="C25" s="14" t="s">
        <v>271</v>
      </c>
      <c r="D25" s="14" t="s">
        <v>160</v>
      </c>
      <c r="E25" s="14" t="s">
        <v>232</v>
      </c>
      <c r="F25" s="22">
        <v>231</v>
      </c>
      <c r="G25" s="14" t="s">
        <v>249</v>
      </c>
      <c r="H25" s="14" t="s">
        <v>95</v>
      </c>
      <c r="I25" s="14" t="s">
        <v>96</v>
      </c>
      <c r="J25" s="58" t="s">
        <v>2583</v>
      </c>
      <c r="K25" s="24">
        <v>3.67</v>
      </c>
      <c r="L25" s="14" t="s">
        <v>49</v>
      </c>
      <c r="M25" s="13">
        <v>1.2200000000000001E-2</v>
      </c>
      <c r="N25" s="13">
        <v>1.9400000000000001E-2</v>
      </c>
      <c r="O25" s="24">
        <v>2476750</v>
      </c>
      <c r="P25" s="26">
        <v>109.98</v>
      </c>
      <c r="Q25" s="24">
        <v>0</v>
      </c>
      <c r="R25" s="24">
        <v>2723.92965</v>
      </c>
      <c r="S25" s="13">
        <v>8.2130924000000001E-4</v>
      </c>
      <c r="T25" s="13">
        <f t="shared" si="3"/>
        <v>3.38855251024428E-3</v>
      </c>
      <c r="U25" s="66">
        <f>+R25/'סכום נכסי הקרן'!$C$42</f>
        <v>5.6903862416190099E-4</v>
      </c>
    </row>
    <row r="26" spans="2:21" ht="12.75" customHeight="1" thickBot="1" x14ac:dyDescent="0.25">
      <c r="B26" s="62" t="s">
        <v>272</v>
      </c>
      <c r="C26" s="14" t="s">
        <v>273</v>
      </c>
      <c r="D26" s="14" t="s">
        <v>160</v>
      </c>
      <c r="E26" s="14" t="s">
        <v>232</v>
      </c>
      <c r="F26" s="22">
        <v>231</v>
      </c>
      <c r="G26" s="14" t="s">
        <v>249</v>
      </c>
      <c r="H26" s="14" t="s">
        <v>95</v>
      </c>
      <c r="I26" s="14" t="s">
        <v>96</v>
      </c>
      <c r="J26" s="58" t="s">
        <v>2583</v>
      </c>
      <c r="K26" s="24">
        <v>2.4700000000000002</v>
      </c>
      <c r="L26" s="14" t="s">
        <v>49</v>
      </c>
      <c r="M26" s="13">
        <v>3.8E-3</v>
      </c>
      <c r="N26" s="13">
        <v>1.83E-2</v>
      </c>
      <c r="O26" s="24">
        <v>8894130</v>
      </c>
      <c r="P26" s="26">
        <v>106.16</v>
      </c>
      <c r="Q26" s="24">
        <v>0</v>
      </c>
      <c r="R26" s="24">
        <v>9442.0084100000004</v>
      </c>
      <c r="S26" s="13">
        <v>2.9647100000000002E-3</v>
      </c>
      <c r="T26" s="13">
        <f t="shared" si="3"/>
        <v>1.1745803089831305E-2</v>
      </c>
      <c r="U26" s="66">
        <f>+R26/'סכום נכסי הקרן'!$C$42</f>
        <v>1.9724692504270434E-3</v>
      </c>
    </row>
    <row r="27" spans="2:21" ht="12.75" customHeight="1" thickBot="1" x14ac:dyDescent="0.25">
      <c r="B27" s="62" t="s">
        <v>274</v>
      </c>
      <c r="C27" s="14" t="s">
        <v>275</v>
      </c>
      <c r="D27" s="14" t="s">
        <v>160</v>
      </c>
      <c r="E27" s="14" t="s">
        <v>232</v>
      </c>
      <c r="F27" s="22">
        <v>231</v>
      </c>
      <c r="G27" s="14" t="s">
        <v>249</v>
      </c>
      <c r="H27" s="14" t="s">
        <v>276</v>
      </c>
      <c r="I27" s="14" t="s">
        <v>277</v>
      </c>
      <c r="J27" s="58" t="s">
        <v>2583</v>
      </c>
      <c r="K27" s="24">
        <v>0.66</v>
      </c>
      <c r="L27" s="14" t="s">
        <v>49</v>
      </c>
      <c r="M27" s="13">
        <v>9.4999999999999998E-3</v>
      </c>
      <c r="N27" s="13">
        <v>2.53E-2</v>
      </c>
      <c r="O27" s="24">
        <v>721820</v>
      </c>
      <c r="P27" s="26">
        <v>112.04</v>
      </c>
      <c r="Q27" s="24">
        <v>0</v>
      </c>
      <c r="R27" s="24">
        <v>808.72712999999999</v>
      </c>
      <c r="S27" s="13">
        <v>2.245605084E-3</v>
      </c>
      <c r="T27" s="13">
        <f t="shared" si="3"/>
        <v>1.0060518069782574E-3</v>
      </c>
      <c r="U27" s="66">
        <f>+R27/'סכום נכסי הקרן'!$C$42</f>
        <v>1.6894598338015185E-4</v>
      </c>
    </row>
    <row r="28" spans="2:21" ht="12.75" customHeight="1" thickBot="1" x14ac:dyDescent="0.25">
      <c r="B28" s="62" t="s">
        <v>278</v>
      </c>
      <c r="C28" s="14" t="s">
        <v>279</v>
      </c>
      <c r="D28" s="14" t="s">
        <v>160</v>
      </c>
      <c r="E28" s="14" t="s">
        <v>232</v>
      </c>
      <c r="F28" s="22">
        <v>231</v>
      </c>
      <c r="G28" s="14" t="s">
        <v>249</v>
      </c>
      <c r="H28" s="14" t="s">
        <v>276</v>
      </c>
      <c r="I28" s="14" t="s">
        <v>277</v>
      </c>
      <c r="J28" s="58" t="s">
        <v>2583</v>
      </c>
      <c r="K28" s="24">
        <v>0.25</v>
      </c>
      <c r="L28" s="14" t="s">
        <v>49</v>
      </c>
      <c r="M28" s="13">
        <v>0.01</v>
      </c>
      <c r="N28" s="13">
        <v>5.45E-2</v>
      </c>
      <c r="O28" s="24">
        <v>5000</v>
      </c>
      <c r="P28" s="26">
        <v>111.03</v>
      </c>
      <c r="Q28" s="24">
        <v>0</v>
      </c>
      <c r="R28" s="24">
        <v>5.5514999999999999</v>
      </c>
      <c r="S28" s="13">
        <v>1.24017163975494E-5</v>
      </c>
      <c r="T28" s="13">
        <f t="shared" si="3"/>
        <v>6.9060334434926097E-6</v>
      </c>
      <c r="U28" s="66">
        <f>+R28/'סכום נכסי הקרן'!$C$42</f>
        <v>1.1597281603931266E-6</v>
      </c>
    </row>
    <row r="29" spans="2:21" ht="12.75" customHeight="1" thickBot="1" x14ac:dyDescent="0.25">
      <c r="B29" s="62" t="s">
        <v>280</v>
      </c>
      <c r="C29" s="14" t="s">
        <v>281</v>
      </c>
      <c r="D29" s="14" t="s">
        <v>160</v>
      </c>
      <c r="E29" s="14" t="s">
        <v>232</v>
      </c>
      <c r="F29" s="22">
        <v>231</v>
      </c>
      <c r="G29" s="14" t="s">
        <v>249</v>
      </c>
      <c r="H29" s="14" t="s">
        <v>95</v>
      </c>
      <c r="I29" s="14" t="s">
        <v>96</v>
      </c>
      <c r="J29" s="58" t="s">
        <v>2583</v>
      </c>
      <c r="K29" s="24">
        <v>6.46</v>
      </c>
      <c r="L29" s="14" t="s">
        <v>49</v>
      </c>
      <c r="M29" s="13">
        <v>2E-3</v>
      </c>
      <c r="N29" s="13">
        <v>2.1600000000000001E-2</v>
      </c>
      <c r="O29" s="24">
        <v>2409000</v>
      </c>
      <c r="P29" s="26">
        <v>98.52</v>
      </c>
      <c r="Q29" s="24">
        <v>0</v>
      </c>
      <c r="R29" s="24">
        <v>2373.3467999999998</v>
      </c>
      <c r="S29" s="13">
        <v>2.513532802E-3</v>
      </c>
      <c r="T29" s="13">
        <f t="shared" si="3"/>
        <v>2.952429500820709E-3</v>
      </c>
      <c r="U29" s="66">
        <f>+R29/'סכום נכסי הקרן'!$C$42</f>
        <v>4.9580061575050236E-4</v>
      </c>
    </row>
    <row r="30" spans="2:21" ht="12.75" customHeight="1" thickBot="1" x14ac:dyDescent="0.25">
      <c r="B30" s="62" t="s">
        <v>282</v>
      </c>
      <c r="C30" s="14" t="s">
        <v>283</v>
      </c>
      <c r="D30" s="14" t="s">
        <v>160</v>
      </c>
      <c r="E30" s="14" t="s">
        <v>232</v>
      </c>
      <c r="F30" s="22">
        <v>231</v>
      </c>
      <c r="G30" s="14" t="s">
        <v>249</v>
      </c>
      <c r="H30" s="14" t="s">
        <v>95</v>
      </c>
      <c r="I30" s="14" t="s">
        <v>96</v>
      </c>
      <c r="J30" s="58" t="s">
        <v>2583</v>
      </c>
      <c r="K30" s="24">
        <v>4.26</v>
      </c>
      <c r="L30" s="14" t="s">
        <v>49</v>
      </c>
      <c r="M30" s="13">
        <v>1.6400000000000001E-2</v>
      </c>
      <c r="N30" s="13">
        <v>1.9800000000000002E-2</v>
      </c>
      <c r="O30" s="24">
        <v>5537847</v>
      </c>
      <c r="P30" s="26">
        <v>102.09</v>
      </c>
      <c r="Q30" s="24">
        <v>0</v>
      </c>
      <c r="R30" s="24">
        <v>5653.5879999999997</v>
      </c>
      <c r="S30" s="13">
        <v>5.14876033E-3</v>
      </c>
      <c r="T30" s="13">
        <f t="shared" si="3"/>
        <v>7.0330303168023951E-3</v>
      </c>
      <c r="U30" s="66">
        <f>+R30/'סכום נכסי הקרן'!$C$42</f>
        <v>1.181054707891679E-3</v>
      </c>
    </row>
    <row r="31" spans="2:21" ht="12.75" customHeight="1" thickBot="1" x14ac:dyDescent="0.25">
      <c r="B31" s="62" t="s">
        <v>284</v>
      </c>
      <c r="C31" s="14" t="s">
        <v>285</v>
      </c>
      <c r="D31" s="14" t="s">
        <v>160</v>
      </c>
      <c r="E31" s="14" t="s">
        <v>232</v>
      </c>
      <c r="F31" s="22">
        <v>231</v>
      </c>
      <c r="G31" s="14" t="s">
        <v>249</v>
      </c>
      <c r="H31" s="14" t="s">
        <v>95</v>
      </c>
      <c r="I31" s="14" t="s">
        <v>96</v>
      </c>
      <c r="J31" s="58" t="s">
        <v>2583</v>
      </c>
      <c r="K31" s="24">
        <v>4.63</v>
      </c>
      <c r="L31" s="14" t="s">
        <v>49</v>
      </c>
      <c r="M31" s="13">
        <v>2.06E-2</v>
      </c>
      <c r="N31" s="13">
        <v>0.02</v>
      </c>
      <c r="O31" s="24">
        <v>6400000</v>
      </c>
      <c r="P31" s="26">
        <v>102.47</v>
      </c>
      <c r="Q31" s="24">
        <v>0</v>
      </c>
      <c r="R31" s="24">
        <v>6558.08</v>
      </c>
      <c r="S31" s="13">
        <v>3.1998448070000001E-3</v>
      </c>
      <c r="T31" s="13">
        <f t="shared" si="3"/>
        <v>8.1582130604521338E-3</v>
      </c>
      <c r="U31" s="66">
        <f>+R31/'סכום נכסי הקרן'!$C$42</f>
        <v>1.3700063143494473E-3</v>
      </c>
    </row>
    <row r="32" spans="2:21" ht="12.75" customHeight="1" thickBot="1" x14ac:dyDescent="0.25">
      <c r="B32" s="62" t="s">
        <v>286</v>
      </c>
      <c r="C32" s="14" t="s">
        <v>287</v>
      </c>
      <c r="D32" s="14" t="s">
        <v>160</v>
      </c>
      <c r="E32" s="14" t="s">
        <v>232</v>
      </c>
      <c r="F32" s="22">
        <v>231</v>
      </c>
      <c r="G32" s="14" t="s">
        <v>249</v>
      </c>
      <c r="H32" s="14" t="s">
        <v>95</v>
      </c>
      <c r="I32" s="14" t="s">
        <v>96</v>
      </c>
      <c r="J32" s="58" t="s">
        <v>2583</v>
      </c>
      <c r="K32" s="24">
        <v>5.17</v>
      </c>
      <c r="L32" s="14" t="s">
        <v>49</v>
      </c>
      <c r="M32" s="13">
        <v>1.9900000000000001E-2</v>
      </c>
      <c r="N32" s="13">
        <v>2.1000000000000001E-2</v>
      </c>
      <c r="O32" s="24">
        <v>2050000</v>
      </c>
      <c r="P32" s="26">
        <v>99.46</v>
      </c>
      <c r="Q32" s="24">
        <v>0</v>
      </c>
      <c r="R32" s="24">
        <v>2038.93</v>
      </c>
      <c r="S32" s="13">
        <v>7.5925925900000002E-4</v>
      </c>
      <c r="T32" s="13">
        <f t="shared" si="3"/>
        <v>2.5364169627921083E-3</v>
      </c>
      <c r="U32" s="66">
        <f>+R32/'סכום נכסי הקרן'!$C$42</f>
        <v>4.2593975287226119E-4</v>
      </c>
    </row>
    <row r="33" spans="2:21" ht="12.75" customHeight="1" thickBot="1" x14ac:dyDescent="0.25">
      <c r="B33" s="62" t="s">
        <v>288</v>
      </c>
      <c r="C33" s="14" t="s">
        <v>289</v>
      </c>
      <c r="D33" s="14" t="s">
        <v>160</v>
      </c>
      <c r="E33" s="14" t="s">
        <v>232</v>
      </c>
      <c r="F33" s="22">
        <v>231</v>
      </c>
      <c r="G33" s="14" t="s">
        <v>249</v>
      </c>
      <c r="H33" s="14" t="s">
        <v>95</v>
      </c>
      <c r="I33" s="14" t="s">
        <v>96</v>
      </c>
      <c r="J33" s="58" t="s">
        <v>2583</v>
      </c>
      <c r="K33" s="24">
        <v>6.16</v>
      </c>
      <c r="L33" s="14" t="s">
        <v>49</v>
      </c>
      <c r="M33" s="13">
        <v>3.813E-3</v>
      </c>
      <c r="N33" s="13">
        <v>2.53E-2</v>
      </c>
      <c r="O33" s="24">
        <v>300000</v>
      </c>
      <c r="P33" s="26">
        <v>108.96</v>
      </c>
      <c r="Q33" s="24">
        <v>0</v>
      </c>
      <c r="R33" s="24">
        <v>326.88</v>
      </c>
      <c r="S33" s="13">
        <v>4.2739487099999998E-4</v>
      </c>
      <c r="T33" s="13">
        <f t="shared" si="3"/>
        <v>4.0663680302780591E-4</v>
      </c>
      <c r="U33" s="66">
        <f>+R33/'סכום נכסי הקרן'!$C$42</f>
        <v>6.8286398463353191E-5</v>
      </c>
    </row>
    <row r="34" spans="2:21" ht="12.75" customHeight="1" thickBot="1" x14ac:dyDescent="0.25">
      <c r="B34" s="62" t="s">
        <v>290</v>
      </c>
      <c r="C34" s="14" t="s">
        <v>291</v>
      </c>
      <c r="D34" s="14" t="s">
        <v>160</v>
      </c>
      <c r="E34" s="14" t="s">
        <v>232</v>
      </c>
      <c r="F34" s="22">
        <v>231</v>
      </c>
      <c r="G34" s="14" t="s">
        <v>249</v>
      </c>
      <c r="H34" s="14" t="s">
        <v>95</v>
      </c>
      <c r="I34" s="14" t="s">
        <v>96</v>
      </c>
      <c r="J34" s="58" t="s">
        <v>2583</v>
      </c>
      <c r="K34" s="24">
        <v>4.8</v>
      </c>
      <c r="L34" s="14" t="s">
        <v>49</v>
      </c>
      <c r="M34" s="13">
        <v>1E-3</v>
      </c>
      <c r="N34" s="13">
        <v>2.0199999999999999E-2</v>
      </c>
      <c r="O34" s="24">
        <v>8209700</v>
      </c>
      <c r="P34" s="26">
        <v>99.35</v>
      </c>
      <c r="Q34" s="24">
        <v>0</v>
      </c>
      <c r="R34" s="24">
        <v>8156.3369499999999</v>
      </c>
      <c r="S34" s="13">
        <v>2.4309838880000002E-3</v>
      </c>
      <c r="T34" s="13">
        <f t="shared" si="3"/>
        <v>1.0146435333350358E-2</v>
      </c>
      <c r="U34" s="66">
        <f>+R34/'סכום נכסי הקרן'!$C$42</f>
        <v>1.7038878945456158E-3</v>
      </c>
    </row>
    <row r="35" spans="2:21" ht="12.75" customHeight="1" thickBot="1" x14ac:dyDescent="0.25">
      <c r="B35" s="62" t="s">
        <v>292</v>
      </c>
      <c r="C35" s="14" t="s">
        <v>293</v>
      </c>
      <c r="D35" s="14" t="s">
        <v>160</v>
      </c>
      <c r="E35" s="14" t="s">
        <v>232</v>
      </c>
      <c r="F35" s="22">
        <v>231</v>
      </c>
      <c r="G35" s="14" t="s">
        <v>249</v>
      </c>
      <c r="H35" s="14" t="s">
        <v>95</v>
      </c>
      <c r="I35" s="14" t="s">
        <v>96</v>
      </c>
      <c r="J35" s="58" t="s">
        <v>2583</v>
      </c>
      <c r="K35" s="24">
        <v>3.67</v>
      </c>
      <c r="L35" s="14" t="s">
        <v>49</v>
      </c>
      <c r="M35" s="13">
        <v>1E-3</v>
      </c>
      <c r="N35" s="13">
        <v>1.9800000000000002E-2</v>
      </c>
      <c r="O35" s="24">
        <v>3391240.78</v>
      </c>
      <c r="P35" s="26">
        <v>100.43</v>
      </c>
      <c r="Q35" s="24">
        <v>0</v>
      </c>
      <c r="R35" s="24">
        <v>3405.82312</v>
      </c>
      <c r="S35" s="13">
        <v>3.2619079590000002E-3</v>
      </c>
      <c r="T35" s="13">
        <f t="shared" si="3"/>
        <v>4.2368239879924966E-3</v>
      </c>
      <c r="U35" s="66">
        <f>+R35/'סכום נכסי הקרן'!$C$42</f>
        <v>7.1148860336521286E-4</v>
      </c>
    </row>
    <row r="36" spans="2:21" ht="12.75" customHeight="1" thickBot="1" x14ac:dyDescent="0.25">
      <c r="B36" s="62" t="s">
        <v>294</v>
      </c>
      <c r="C36" s="14" t="s">
        <v>295</v>
      </c>
      <c r="D36" s="14" t="s">
        <v>160</v>
      </c>
      <c r="E36" s="14" t="s">
        <v>232</v>
      </c>
      <c r="F36" s="22">
        <v>1150</v>
      </c>
      <c r="G36" s="14" t="s">
        <v>296</v>
      </c>
      <c r="H36" s="14" t="s">
        <v>95</v>
      </c>
      <c r="I36" s="14" t="s">
        <v>96</v>
      </c>
      <c r="J36" s="58" t="s">
        <v>2583</v>
      </c>
      <c r="K36" s="24">
        <v>12.41</v>
      </c>
      <c r="L36" s="14" t="s">
        <v>49</v>
      </c>
      <c r="M36" s="13">
        <v>2.07E-2</v>
      </c>
      <c r="N36" s="13">
        <v>2.7699999999999999E-2</v>
      </c>
      <c r="O36" s="24">
        <v>116170.21</v>
      </c>
      <c r="P36" s="26">
        <v>100.85</v>
      </c>
      <c r="Q36" s="24">
        <v>0</v>
      </c>
      <c r="R36" s="24">
        <v>117.15766000000001</v>
      </c>
      <c r="S36" s="13">
        <v>3.5234471560280301E-5</v>
      </c>
      <c r="T36" s="13">
        <f t="shared" si="3"/>
        <v>1.4574344197448193E-4</v>
      </c>
      <c r="U36" s="66">
        <f>+R36/'סכום נכסי הקרן'!$C$42</f>
        <v>2.447465324826865E-5</v>
      </c>
    </row>
    <row r="37" spans="2:21" ht="12.75" customHeight="1" thickBot="1" x14ac:dyDescent="0.25">
      <c r="B37" s="62" t="s">
        <v>297</v>
      </c>
      <c r="C37" s="14" t="s">
        <v>298</v>
      </c>
      <c r="D37" s="14" t="s">
        <v>160</v>
      </c>
      <c r="E37" s="14" t="s">
        <v>232</v>
      </c>
      <c r="F37" s="22">
        <v>662</v>
      </c>
      <c r="G37" s="14" t="s">
        <v>249</v>
      </c>
      <c r="H37" s="14" t="s">
        <v>95</v>
      </c>
      <c r="I37" s="14" t="s">
        <v>96</v>
      </c>
      <c r="J37" s="58" t="s">
        <v>2583</v>
      </c>
      <c r="K37" s="24">
        <v>4.33</v>
      </c>
      <c r="L37" s="14" t="s">
        <v>49</v>
      </c>
      <c r="M37" s="13">
        <v>1E-3</v>
      </c>
      <c r="N37" s="13">
        <v>1.9800000000000002E-2</v>
      </c>
      <c r="O37" s="24">
        <v>746895.11</v>
      </c>
      <c r="P37" s="26">
        <v>100.17</v>
      </c>
      <c r="Q37" s="24">
        <v>0</v>
      </c>
      <c r="R37" s="24">
        <v>748.16483000000005</v>
      </c>
      <c r="S37" s="13">
        <v>2.8311659900000002E-4</v>
      </c>
      <c r="T37" s="13">
        <f t="shared" si="3"/>
        <v>9.3071266094298187E-4</v>
      </c>
      <c r="U37" s="66">
        <f>+R37/'סכום נכסי הקרן'!$C$42</f>
        <v>1.5629430279505294E-4</v>
      </c>
    </row>
    <row r="38" spans="2:21" ht="12.75" customHeight="1" thickBot="1" x14ac:dyDescent="0.25">
      <c r="B38" s="62" t="s">
        <v>299</v>
      </c>
      <c r="C38" s="14" t="s">
        <v>300</v>
      </c>
      <c r="D38" s="14" t="s">
        <v>160</v>
      </c>
      <c r="E38" s="14" t="s">
        <v>232</v>
      </c>
      <c r="F38" s="22">
        <v>662</v>
      </c>
      <c r="G38" s="14" t="s">
        <v>249</v>
      </c>
      <c r="H38" s="14" t="s">
        <v>95</v>
      </c>
      <c r="I38" s="14" t="s">
        <v>96</v>
      </c>
      <c r="J38" s="58" t="s">
        <v>2583</v>
      </c>
      <c r="K38" s="24">
        <v>4.6900000000000004</v>
      </c>
      <c r="L38" s="14" t="s">
        <v>49</v>
      </c>
      <c r="M38" s="13">
        <v>1.3899999999999999E-2</v>
      </c>
      <c r="N38" s="13">
        <v>2.0199999999999999E-2</v>
      </c>
      <c r="O38" s="24">
        <v>715500</v>
      </c>
      <c r="P38" s="26">
        <v>100.57</v>
      </c>
      <c r="Q38" s="24">
        <v>0</v>
      </c>
      <c r="R38" s="24">
        <v>719.57835</v>
      </c>
      <c r="S38" s="13">
        <v>3.9750000000000001E-4</v>
      </c>
      <c r="T38" s="13">
        <f t="shared" si="3"/>
        <v>8.951512474670325E-4</v>
      </c>
      <c r="U38" s="66">
        <f>+R38/'סכום נכסי הקרן'!$C$42</f>
        <v>1.5032248511289228E-4</v>
      </c>
    </row>
    <row r="39" spans="2:21" ht="12.75" customHeight="1" thickBot="1" x14ac:dyDescent="0.25">
      <c r="B39" s="62" t="s">
        <v>301</v>
      </c>
      <c r="C39" s="14" t="s">
        <v>302</v>
      </c>
      <c r="D39" s="14" t="s">
        <v>160</v>
      </c>
      <c r="E39" s="14" t="s">
        <v>232</v>
      </c>
      <c r="F39" s="22">
        <v>662</v>
      </c>
      <c r="G39" s="14" t="s">
        <v>249</v>
      </c>
      <c r="H39" s="14" t="s">
        <v>95</v>
      </c>
      <c r="I39" s="14" t="s">
        <v>96</v>
      </c>
      <c r="J39" s="58" t="s">
        <v>2583</v>
      </c>
      <c r="K39" s="24">
        <v>2.2799999999999998</v>
      </c>
      <c r="L39" s="14" t="s">
        <v>49</v>
      </c>
      <c r="M39" s="13">
        <v>6.0000000000000001E-3</v>
      </c>
      <c r="N39" s="13">
        <v>1.84E-2</v>
      </c>
      <c r="O39" s="24">
        <v>1454166.68</v>
      </c>
      <c r="P39" s="26">
        <v>109.75</v>
      </c>
      <c r="Q39" s="24">
        <v>0</v>
      </c>
      <c r="R39" s="24">
        <v>1595.94793</v>
      </c>
      <c r="S39" s="13">
        <v>1.307618593E-3</v>
      </c>
      <c r="T39" s="13">
        <f t="shared" si="3"/>
        <v>1.9853498655593629E-3</v>
      </c>
      <c r="U39" s="66">
        <f>+R39/'סכום נכסי הקרן'!$C$42</f>
        <v>3.3339921767848663E-4</v>
      </c>
    </row>
    <row r="40" spans="2:21" ht="12.75" customHeight="1" thickBot="1" x14ac:dyDescent="0.25">
      <c r="B40" s="62" t="s">
        <v>303</v>
      </c>
      <c r="C40" s="14" t="s">
        <v>304</v>
      </c>
      <c r="D40" s="14" t="s">
        <v>160</v>
      </c>
      <c r="E40" s="14" t="s">
        <v>232</v>
      </c>
      <c r="F40" s="22">
        <v>662</v>
      </c>
      <c r="G40" s="14" t="s">
        <v>249</v>
      </c>
      <c r="H40" s="14" t="s">
        <v>95</v>
      </c>
      <c r="I40" s="14" t="s">
        <v>96</v>
      </c>
      <c r="J40" s="58" t="s">
        <v>2583</v>
      </c>
      <c r="K40" s="24">
        <v>3.78</v>
      </c>
      <c r="L40" s="14" t="s">
        <v>49</v>
      </c>
      <c r="M40" s="13">
        <v>1.7500000000000002E-2</v>
      </c>
      <c r="N40" s="13">
        <v>1.9800000000000002E-2</v>
      </c>
      <c r="O40" s="24">
        <v>11798931.199999999</v>
      </c>
      <c r="P40" s="26">
        <v>109.95</v>
      </c>
      <c r="Q40" s="24">
        <v>0</v>
      </c>
      <c r="R40" s="24">
        <v>12972.924849999999</v>
      </c>
      <c r="S40" s="13">
        <v>4.0834645430000002E-3</v>
      </c>
      <c r="T40" s="13">
        <f t="shared" si="3"/>
        <v>1.6138242434299982E-2</v>
      </c>
      <c r="U40" s="66">
        <f>+R40/'סכום נכסי הקרן'!$C$42</f>
        <v>2.7100902947327352E-3</v>
      </c>
    </row>
    <row r="41" spans="2:21" ht="12.75" customHeight="1" thickBot="1" x14ac:dyDescent="0.25">
      <c r="B41" s="62" t="s">
        <v>305</v>
      </c>
      <c r="C41" s="14" t="s">
        <v>306</v>
      </c>
      <c r="D41" s="14" t="s">
        <v>160</v>
      </c>
      <c r="E41" s="14" t="s">
        <v>232</v>
      </c>
      <c r="F41" s="22">
        <v>600</v>
      </c>
      <c r="G41" s="14" t="s">
        <v>307</v>
      </c>
      <c r="H41" s="14" t="s">
        <v>308</v>
      </c>
      <c r="I41" s="14" t="s">
        <v>277</v>
      </c>
      <c r="J41" s="58" t="s">
        <v>2583</v>
      </c>
      <c r="K41" s="24">
        <v>1.6</v>
      </c>
      <c r="L41" s="14" t="s">
        <v>49</v>
      </c>
      <c r="M41" s="13">
        <v>4.4999999999999998E-2</v>
      </c>
      <c r="N41" s="13">
        <v>2.1100000000000001E-2</v>
      </c>
      <c r="O41" s="24">
        <v>7102347</v>
      </c>
      <c r="P41" s="26">
        <v>119.1</v>
      </c>
      <c r="Q41" s="24">
        <v>0</v>
      </c>
      <c r="R41" s="24">
        <v>8458.8952800000006</v>
      </c>
      <c r="S41" s="13">
        <v>2.4030101579999999E-3</v>
      </c>
      <c r="T41" s="13">
        <f t="shared" si="3"/>
        <v>1.052281612153144E-2</v>
      </c>
      <c r="U41" s="66">
        <f>+R41/'סכום נכסי הקרן'!$C$42</f>
        <v>1.7670934093546795E-3</v>
      </c>
    </row>
    <row r="42" spans="2:21" ht="13.5" thickBot="1" x14ac:dyDescent="0.25">
      <c r="B42" s="62" t="s">
        <v>309</v>
      </c>
      <c r="C42" s="14" t="s">
        <v>310</v>
      </c>
      <c r="D42" s="14" t="s">
        <v>160</v>
      </c>
      <c r="E42" s="14" t="s">
        <v>232</v>
      </c>
      <c r="F42" s="22">
        <v>600</v>
      </c>
      <c r="G42" s="14" t="s">
        <v>307</v>
      </c>
      <c r="H42" s="14" t="s">
        <v>308</v>
      </c>
      <c r="I42" s="14" t="s">
        <v>277</v>
      </c>
      <c r="J42" s="58" t="s">
        <v>2583</v>
      </c>
      <c r="K42" s="24">
        <v>4.0199999999999996</v>
      </c>
      <c r="L42" s="14" t="s">
        <v>49</v>
      </c>
      <c r="M42" s="13">
        <v>3.85E-2</v>
      </c>
      <c r="N42" s="13">
        <v>2.1399999999999999E-2</v>
      </c>
      <c r="O42" s="24">
        <v>2662851.7999999998</v>
      </c>
      <c r="P42" s="26">
        <v>121.06</v>
      </c>
      <c r="Q42" s="24">
        <v>0</v>
      </c>
      <c r="R42" s="24">
        <v>3223.6483899999998</v>
      </c>
      <c r="S42" s="13">
        <v>1.031061499E-3</v>
      </c>
      <c r="T42" s="13">
        <f t="shared" si="3"/>
        <v>4.0101996922275252E-3</v>
      </c>
      <c r="U42" s="66">
        <f>+R42/'סכום נכסי הקרן'!$C$42</f>
        <v>6.7343165218210655E-4</v>
      </c>
    </row>
    <row r="43" spans="2:21" ht="13.5" thickBot="1" x14ac:dyDescent="0.25">
      <c r="B43" s="62" t="s">
        <v>311</v>
      </c>
      <c r="C43" s="14" t="s">
        <v>312</v>
      </c>
      <c r="D43" s="14" t="s">
        <v>160</v>
      </c>
      <c r="E43" s="14" t="s">
        <v>232</v>
      </c>
      <c r="F43" s="22">
        <v>600</v>
      </c>
      <c r="G43" s="14" t="s">
        <v>307</v>
      </c>
      <c r="H43" s="14" t="s">
        <v>308</v>
      </c>
      <c r="I43" s="14" t="s">
        <v>277</v>
      </c>
      <c r="J43" s="58" t="s">
        <v>2583</v>
      </c>
      <c r="K43" s="24">
        <v>6.41</v>
      </c>
      <c r="L43" s="14" t="s">
        <v>49</v>
      </c>
      <c r="M43" s="13">
        <v>2.3900000000000001E-2</v>
      </c>
      <c r="N43" s="13">
        <v>2.5899999999999999E-2</v>
      </c>
      <c r="O43" s="24">
        <v>4917000</v>
      </c>
      <c r="P43" s="26">
        <v>110.53</v>
      </c>
      <c r="Q43" s="24">
        <v>0</v>
      </c>
      <c r="R43" s="24">
        <v>5434.7601000000004</v>
      </c>
      <c r="S43" s="13">
        <v>1.2642871899999999E-3</v>
      </c>
      <c r="T43" s="13">
        <f t="shared" si="3"/>
        <v>6.7608096925081953E-3</v>
      </c>
      <c r="U43" s="66">
        <f>+R43/'סכום נכסי הקרן'!$C$42</f>
        <v>1.1353407786996246E-3</v>
      </c>
    </row>
    <row r="44" spans="2:21" ht="13.5" thickBot="1" x14ac:dyDescent="0.25">
      <c r="B44" s="62" t="s">
        <v>313</v>
      </c>
      <c r="C44" s="14" t="s">
        <v>314</v>
      </c>
      <c r="D44" s="14" t="s">
        <v>160</v>
      </c>
      <c r="E44" s="14" t="s">
        <v>232</v>
      </c>
      <c r="F44" s="22">
        <v>600</v>
      </c>
      <c r="G44" s="14" t="s">
        <v>307</v>
      </c>
      <c r="H44" s="14" t="s">
        <v>308</v>
      </c>
      <c r="I44" s="14" t="s">
        <v>277</v>
      </c>
      <c r="J44" s="58" t="s">
        <v>2583</v>
      </c>
      <c r="K44" s="24">
        <v>11.37</v>
      </c>
      <c r="L44" s="14" t="s">
        <v>49</v>
      </c>
      <c r="M44" s="13">
        <v>1.2500000000000001E-2</v>
      </c>
      <c r="N44" s="13">
        <v>3.0099999999999998E-2</v>
      </c>
      <c r="O44" s="24">
        <v>5419000</v>
      </c>
      <c r="P44" s="26">
        <v>90.79</v>
      </c>
      <c r="Q44" s="24">
        <v>0</v>
      </c>
      <c r="R44" s="24">
        <v>4919.9101000000001</v>
      </c>
      <c r="S44" s="13">
        <v>1.262620084E-3</v>
      </c>
      <c r="T44" s="13">
        <f t="shared" si="3"/>
        <v>6.1203393118215025E-3</v>
      </c>
      <c r="U44" s="66">
        <f>+R44/'סכום נכסי הקרן'!$C$42</f>
        <v>1.0277867764698846E-3</v>
      </c>
    </row>
    <row r="45" spans="2:21" ht="13.5" thickBot="1" x14ac:dyDescent="0.25">
      <c r="B45" s="62" t="s">
        <v>315</v>
      </c>
      <c r="C45" s="14" t="s">
        <v>316</v>
      </c>
      <c r="D45" s="14" t="s">
        <v>160</v>
      </c>
      <c r="E45" s="14" t="s">
        <v>232</v>
      </c>
      <c r="F45" s="22">
        <v>600</v>
      </c>
      <c r="G45" s="14" t="s">
        <v>307</v>
      </c>
      <c r="H45" s="14" t="s">
        <v>308</v>
      </c>
      <c r="I45" s="14" t="s">
        <v>277</v>
      </c>
      <c r="J45" s="58" t="s">
        <v>2583</v>
      </c>
      <c r="K45" s="24">
        <v>8.3000000000000007</v>
      </c>
      <c r="L45" s="14" t="s">
        <v>49</v>
      </c>
      <c r="M45" s="13">
        <v>0.03</v>
      </c>
      <c r="N45" s="13">
        <v>2.8299999999999999E-2</v>
      </c>
      <c r="O45" s="24">
        <v>454000</v>
      </c>
      <c r="P45" s="26">
        <v>102.81</v>
      </c>
      <c r="Q45" s="24">
        <v>0</v>
      </c>
      <c r="R45" s="24">
        <v>466.75740000000002</v>
      </c>
      <c r="S45" s="13">
        <v>1.7761544600000001E-4</v>
      </c>
      <c r="T45" s="13">
        <f t="shared" si="3"/>
        <v>5.806434683234545E-4</v>
      </c>
      <c r="U45" s="66">
        <f>+R45/'סכום נכסי הקרן'!$C$42</f>
        <v>9.7507286472463088E-5</v>
      </c>
    </row>
    <row r="46" spans="2:21" ht="13.5" thickBot="1" x14ac:dyDescent="0.25">
      <c r="B46" s="62" t="s">
        <v>317</v>
      </c>
      <c r="C46" s="14" t="s">
        <v>318</v>
      </c>
      <c r="D46" s="14" t="s">
        <v>160</v>
      </c>
      <c r="E46" s="14" t="s">
        <v>232</v>
      </c>
      <c r="F46" s="22">
        <v>1418</v>
      </c>
      <c r="G46" s="14" t="s">
        <v>296</v>
      </c>
      <c r="H46" s="14" t="s">
        <v>308</v>
      </c>
      <c r="I46" s="14" t="s">
        <v>277</v>
      </c>
      <c r="J46" s="58" t="s">
        <v>2583</v>
      </c>
      <c r="K46" s="24">
        <v>6.13</v>
      </c>
      <c r="L46" s="14" t="s">
        <v>49</v>
      </c>
      <c r="M46" s="13">
        <v>2.6499999999999999E-2</v>
      </c>
      <c r="N46" s="13">
        <v>2.3699999999999999E-2</v>
      </c>
      <c r="O46" s="24">
        <v>396602.97</v>
      </c>
      <c r="P46" s="26">
        <v>114.04</v>
      </c>
      <c r="Q46" s="24">
        <v>0</v>
      </c>
      <c r="R46" s="24">
        <v>452.28602999999998</v>
      </c>
      <c r="S46" s="13">
        <v>2.6747196299999997E-4</v>
      </c>
      <c r="T46" s="13">
        <f t="shared" si="3"/>
        <v>5.6264116891011475E-4</v>
      </c>
      <c r="U46" s="66">
        <f>+R46/'סכום נכסי הקרן'!$C$42</f>
        <v>9.4484165638730161E-5</v>
      </c>
    </row>
    <row r="47" spans="2:21" ht="13.5" thickBot="1" x14ac:dyDescent="0.25">
      <c r="B47" s="62" t="s">
        <v>319</v>
      </c>
      <c r="C47" s="14" t="s">
        <v>320</v>
      </c>
      <c r="D47" s="14" t="s">
        <v>160</v>
      </c>
      <c r="E47" s="14" t="s">
        <v>232</v>
      </c>
      <c r="F47" s="22">
        <v>1420</v>
      </c>
      <c r="G47" s="14" t="s">
        <v>233</v>
      </c>
      <c r="H47" s="14" t="s">
        <v>321</v>
      </c>
      <c r="I47" s="14" t="s">
        <v>96</v>
      </c>
      <c r="J47" s="58" t="s">
        <v>2583</v>
      </c>
      <c r="K47" s="24">
        <v>0.74</v>
      </c>
      <c r="L47" s="14" t="s">
        <v>49</v>
      </c>
      <c r="M47" s="13">
        <v>6.4999999999999997E-3</v>
      </c>
      <c r="N47" s="13">
        <v>2.18E-2</v>
      </c>
      <c r="O47" s="24">
        <v>8719946.4000000004</v>
      </c>
      <c r="P47" s="26">
        <v>110.34</v>
      </c>
      <c r="Q47" s="24">
        <v>0</v>
      </c>
      <c r="R47" s="24">
        <v>9621.5888599999998</v>
      </c>
      <c r="S47" s="13">
        <v>7.9869277370000005E-3</v>
      </c>
      <c r="T47" s="13">
        <f t="shared" si="3"/>
        <v>1.1969200116490306E-2</v>
      </c>
      <c r="U47" s="66">
        <f>+R47/'סכום נכסי הקרן'!$C$42</f>
        <v>2.0099842472605244E-3</v>
      </c>
    </row>
    <row r="48" spans="2:21" ht="13.5" thickBot="1" x14ac:dyDescent="0.25">
      <c r="B48" s="62" t="s">
        <v>322</v>
      </c>
      <c r="C48" s="14" t="s">
        <v>323</v>
      </c>
      <c r="D48" s="14" t="s">
        <v>160</v>
      </c>
      <c r="E48" s="14" t="s">
        <v>232</v>
      </c>
      <c r="F48" s="22">
        <v>1420</v>
      </c>
      <c r="G48" s="14" t="s">
        <v>233</v>
      </c>
      <c r="H48" s="14" t="s">
        <v>308</v>
      </c>
      <c r="I48" s="14" t="s">
        <v>277</v>
      </c>
      <c r="J48" s="58" t="s">
        <v>2583</v>
      </c>
      <c r="K48" s="24">
        <v>3.38</v>
      </c>
      <c r="L48" s="14" t="s">
        <v>49</v>
      </c>
      <c r="M48" s="13">
        <v>1.34E-2</v>
      </c>
      <c r="N48" s="13">
        <v>2.5399999999999999E-2</v>
      </c>
      <c r="O48" s="24">
        <v>3574125</v>
      </c>
      <c r="P48" s="26">
        <v>108.45</v>
      </c>
      <c r="Q48" s="24">
        <v>38.29936</v>
      </c>
      <c r="R48" s="24">
        <v>3914.4379199999998</v>
      </c>
      <c r="S48" s="13">
        <v>1.2446660669999999E-3</v>
      </c>
      <c r="T48" s="13">
        <f t="shared" si="3"/>
        <v>4.8695378164452224E-3</v>
      </c>
      <c r="U48" s="66">
        <f>+R48/'סכום נכסי הקרן'!$C$42</f>
        <v>8.1774005006479277E-4</v>
      </c>
    </row>
    <row r="49" spans="2:21" ht="13.5" thickBot="1" x14ac:dyDescent="0.25">
      <c r="B49" s="62" t="s">
        <v>324</v>
      </c>
      <c r="C49" s="14" t="s">
        <v>325</v>
      </c>
      <c r="D49" s="14" t="s">
        <v>160</v>
      </c>
      <c r="E49" s="14" t="s">
        <v>232</v>
      </c>
      <c r="F49" s="22">
        <v>1420</v>
      </c>
      <c r="G49" s="14" t="s">
        <v>233</v>
      </c>
      <c r="H49" s="14" t="s">
        <v>308</v>
      </c>
      <c r="I49" s="14" t="s">
        <v>277</v>
      </c>
      <c r="J49" s="58" t="s">
        <v>2583</v>
      </c>
      <c r="K49" s="24">
        <v>3.11</v>
      </c>
      <c r="L49" s="14" t="s">
        <v>49</v>
      </c>
      <c r="M49" s="13">
        <v>1.77E-2</v>
      </c>
      <c r="N49" s="13">
        <v>2.3900000000000001E-2</v>
      </c>
      <c r="O49" s="24">
        <v>920554.05</v>
      </c>
      <c r="P49" s="26">
        <v>109.35</v>
      </c>
      <c r="Q49" s="24">
        <v>0</v>
      </c>
      <c r="R49" s="24">
        <v>1006.62585</v>
      </c>
      <c r="S49" s="13">
        <v>3.33911256E-4</v>
      </c>
      <c r="T49" s="13">
        <f t="shared" si="3"/>
        <v>1.2522366540906379E-3</v>
      </c>
      <c r="U49" s="66">
        <f>+R49/'סכום נכסי הקרן'!$C$42</f>
        <v>2.1028773218493516E-4</v>
      </c>
    </row>
    <row r="50" spans="2:21" ht="13.5" thickBot="1" x14ac:dyDescent="0.25">
      <c r="B50" s="62" t="s">
        <v>326</v>
      </c>
      <c r="C50" s="14" t="s">
        <v>327</v>
      </c>
      <c r="D50" s="14" t="s">
        <v>160</v>
      </c>
      <c r="E50" s="14" t="s">
        <v>232</v>
      </c>
      <c r="F50" s="22">
        <v>1420</v>
      </c>
      <c r="G50" s="14" t="s">
        <v>233</v>
      </c>
      <c r="H50" s="14" t="s">
        <v>308</v>
      </c>
      <c r="I50" s="14" t="s">
        <v>277</v>
      </c>
      <c r="J50" s="58" t="s">
        <v>2583</v>
      </c>
      <c r="K50" s="24">
        <v>6.16</v>
      </c>
      <c r="L50" s="14" t="s">
        <v>49</v>
      </c>
      <c r="M50" s="13">
        <v>2.4799999999999999E-2</v>
      </c>
      <c r="N50" s="13">
        <v>2.8500000000000001E-2</v>
      </c>
      <c r="O50" s="24">
        <v>1463725</v>
      </c>
      <c r="P50" s="26">
        <v>109.05</v>
      </c>
      <c r="Q50" s="24">
        <v>0</v>
      </c>
      <c r="R50" s="24">
        <v>1596.19211</v>
      </c>
      <c r="S50" s="13">
        <v>4.4429486800000003E-4</v>
      </c>
      <c r="T50" s="13">
        <f t="shared" si="3"/>
        <v>1.985653624047381E-3</v>
      </c>
      <c r="U50" s="66">
        <f>+R50/'סכום נכסי הקרן'!$C$42</f>
        <v>3.3345022775183703E-4</v>
      </c>
    </row>
    <row r="51" spans="2:21" ht="13.5" thickBot="1" x14ac:dyDescent="0.25">
      <c r="B51" s="62" t="s">
        <v>328</v>
      </c>
      <c r="C51" s="14" t="s">
        <v>329</v>
      </c>
      <c r="D51" s="14" t="s">
        <v>160</v>
      </c>
      <c r="E51" s="14" t="s">
        <v>232</v>
      </c>
      <c r="F51" s="22">
        <v>1420</v>
      </c>
      <c r="G51" s="14" t="s">
        <v>233</v>
      </c>
      <c r="H51" s="14" t="s">
        <v>321</v>
      </c>
      <c r="I51" s="14" t="s">
        <v>96</v>
      </c>
      <c r="J51" s="58" t="s">
        <v>2583</v>
      </c>
      <c r="K51" s="24">
        <v>7.49</v>
      </c>
      <c r="L51" s="14" t="s">
        <v>49</v>
      </c>
      <c r="M51" s="13">
        <v>8.9999999999999993E-3</v>
      </c>
      <c r="N51" s="13">
        <v>3.04E-2</v>
      </c>
      <c r="O51" s="24">
        <v>5569230</v>
      </c>
      <c r="P51" s="26">
        <v>93.65</v>
      </c>
      <c r="Q51" s="24">
        <v>26.520669999999999</v>
      </c>
      <c r="R51" s="24">
        <v>5242.1045599999998</v>
      </c>
      <c r="S51" s="13">
        <v>2.1613707700000001E-3</v>
      </c>
      <c r="T51" s="13">
        <f t="shared" si="3"/>
        <v>6.5211473305674342E-3</v>
      </c>
      <c r="U51" s="66">
        <f>+R51/'סכום נכסי הקרן'!$C$42</f>
        <v>1.0950943489070018E-3</v>
      </c>
    </row>
    <row r="52" spans="2:21" ht="13.5" thickBot="1" x14ac:dyDescent="0.25">
      <c r="B52" s="62" t="s">
        <v>330</v>
      </c>
      <c r="C52" s="14" t="s">
        <v>331</v>
      </c>
      <c r="D52" s="14" t="s">
        <v>160</v>
      </c>
      <c r="E52" s="14" t="s">
        <v>232</v>
      </c>
      <c r="F52" s="22">
        <v>1420</v>
      </c>
      <c r="G52" s="14" t="s">
        <v>233</v>
      </c>
      <c r="H52" s="14" t="s">
        <v>321</v>
      </c>
      <c r="I52" s="14" t="s">
        <v>96</v>
      </c>
      <c r="J52" s="58" t="s">
        <v>2583</v>
      </c>
      <c r="K52" s="24">
        <v>11.03</v>
      </c>
      <c r="L52" s="14" t="s">
        <v>49</v>
      </c>
      <c r="M52" s="13">
        <v>1.6899999999999998E-2</v>
      </c>
      <c r="N52" s="13">
        <v>3.3700000000000001E-2</v>
      </c>
      <c r="O52" s="24">
        <v>3917000</v>
      </c>
      <c r="P52" s="26">
        <v>91.53</v>
      </c>
      <c r="Q52" s="24">
        <v>37.536209999999997</v>
      </c>
      <c r="R52" s="24">
        <v>3622.76631</v>
      </c>
      <c r="S52" s="13">
        <v>8.9778499000000005E-4</v>
      </c>
      <c r="T52" s="13">
        <f t="shared" si="3"/>
        <v>4.5067000440994895E-3</v>
      </c>
      <c r="U52" s="66">
        <f>+R52/'סכום נכסי הקרן'!$C$42</f>
        <v>7.5680880991272552E-4</v>
      </c>
    </row>
    <row r="53" spans="2:21" ht="13.5" thickBot="1" x14ac:dyDescent="0.25">
      <c r="B53" s="62" t="s">
        <v>332</v>
      </c>
      <c r="C53" s="14" t="s">
        <v>333</v>
      </c>
      <c r="D53" s="14" t="s">
        <v>160</v>
      </c>
      <c r="E53" s="14" t="s">
        <v>232</v>
      </c>
      <c r="F53" s="22">
        <v>1300</v>
      </c>
      <c r="G53" s="14" t="s">
        <v>233</v>
      </c>
      <c r="H53" s="14" t="s">
        <v>334</v>
      </c>
      <c r="I53" s="14" t="s">
        <v>96</v>
      </c>
      <c r="J53" s="58" t="s">
        <v>2583</v>
      </c>
      <c r="K53" s="24">
        <v>5.67</v>
      </c>
      <c r="L53" s="14" t="s">
        <v>49</v>
      </c>
      <c r="M53" s="13">
        <v>6.4999999999999997E-3</v>
      </c>
      <c r="N53" s="13">
        <v>2.8799999999999999E-2</v>
      </c>
      <c r="O53" s="24">
        <v>2644943.8199999998</v>
      </c>
      <c r="P53" s="26">
        <v>97.78</v>
      </c>
      <c r="Q53" s="24">
        <v>0</v>
      </c>
      <c r="R53" s="24">
        <v>2586.2260700000002</v>
      </c>
      <c r="S53" s="13">
        <v>1.239028787E-3</v>
      </c>
      <c r="T53" s="13">
        <f t="shared" si="3"/>
        <v>3.217250064280368E-3</v>
      </c>
      <c r="U53" s="66">
        <f>+R53/'סכום נכסי הקרן'!$C$42</f>
        <v>5.4027185490801509E-4</v>
      </c>
    </row>
    <row r="54" spans="2:21" ht="13.5" thickBot="1" x14ac:dyDescent="0.25">
      <c r="B54" s="62" t="s">
        <v>335</v>
      </c>
      <c r="C54" s="14" t="s">
        <v>336</v>
      </c>
      <c r="D54" s="14" t="s">
        <v>160</v>
      </c>
      <c r="E54" s="14" t="s">
        <v>232</v>
      </c>
      <c r="F54" s="22">
        <v>1300</v>
      </c>
      <c r="G54" s="14" t="s">
        <v>233</v>
      </c>
      <c r="H54" s="14" t="s">
        <v>334</v>
      </c>
      <c r="I54" s="14" t="s">
        <v>96</v>
      </c>
      <c r="J54" s="58" t="s">
        <v>2583</v>
      </c>
      <c r="K54" s="24">
        <v>8.67</v>
      </c>
      <c r="L54" s="14" t="s">
        <v>49</v>
      </c>
      <c r="M54" s="13">
        <v>2.64E-2</v>
      </c>
      <c r="N54" s="13">
        <v>2.9600000000000001E-2</v>
      </c>
      <c r="O54" s="24">
        <v>157900</v>
      </c>
      <c r="P54" s="26">
        <v>99.71</v>
      </c>
      <c r="Q54" s="24">
        <v>0</v>
      </c>
      <c r="R54" s="24">
        <v>157.44209000000001</v>
      </c>
      <c r="S54" s="13">
        <v>5.26333333E-4</v>
      </c>
      <c r="T54" s="13">
        <f t="shared" si="3"/>
        <v>1.9585703664836053E-4</v>
      </c>
      <c r="U54" s="66">
        <f>+R54/'סכום נכסי הקרן'!$C$42</f>
        <v>3.2890214429280212E-5</v>
      </c>
    </row>
    <row r="55" spans="2:21" ht="13.5" thickBot="1" x14ac:dyDescent="0.25">
      <c r="B55" s="62" t="s">
        <v>337</v>
      </c>
      <c r="C55" s="14" t="s">
        <v>338</v>
      </c>
      <c r="D55" s="14" t="s">
        <v>160</v>
      </c>
      <c r="E55" s="14" t="s">
        <v>232</v>
      </c>
      <c r="F55" s="22">
        <v>387</v>
      </c>
      <c r="G55" s="14" t="s">
        <v>339</v>
      </c>
      <c r="H55" s="14" t="s">
        <v>334</v>
      </c>
      <c r="I55" s="14" t="s">
        <v>96</v>
      </c>
      <c r="J55" s="58" t="s">
        <v>2583</v>
      </c>
      <c r="K55" s="24">
        <v>3.65</v>
      </c>
      <c r="L55" s="14" t="s">
        <v>49</v>
      </c>
      <c r="M55" s="13">
        <v>5.0000000000000001E-3</v>
      </c>
      <c r="N55" s="13">
        <v>2.69E-2</v>
      </c>
      <c r="O55" s="24">
        <v>2206000</v>
      </c>
      <c r="P55" s="26">
        <v>100.59</v>
      </c>
      <c r="Q55" s="24">
        <v>0</v>
      </c>
      <c r="R55" s="24">
        <v>2219.0154000000002</v>
      </c>
      <c r="S55" s="13">
        <v>3.2204238520000001E-3</v>
      </c>
      <c r="T55" s="13">
        <f t="shared" si="3"/>
        <v>2.7604421442898558E-3</v>
      </c>
      <c r="U55" s="66">
        <f>+R55/'סכום נכסי הקרן'!$C$42</f>
        <v>4.6356023556264406E-4</v>
      </c>
    </row>
    <row r="56" spans="2:21" ht="13.5" thickBot="1" x14ac:dyDescent="0.25">
      <c r="B56" s="62" t="s">
        <v>340</v>
      </c>
      <c r="C56" s="14" t="s">
        <v>341</v>
      </c>
      <c r="D56" s="14" t="s">
        <v>160</v>
      </c>
      <c r="E56" s="14" t="s">
        <v>232</v>
      </c>
      <c r="F56" s="22">
        <v>1328</v>
      </c>
      <c r="G56" s="14" t="s">
        <v>233</v>
      </c>
      <c r="H56" s="14" t="s">
        <v>334</v>
      </c>
      <c r="I56" s="14" t="s">
        <v>96</v>
      </c>
      <c r="J56" s="58" t="s">
        <v>2583</v>
      </c>
      <c r="K56" s="24">
        <v>2.2799999999999998</v>
      </c>
      <c r="L56" s="14" t="s">
        <v>49</v>
      </c>
      <c r="M56" s="13">
        <v>3.2000000000000001E-2</v>
      </c>
      <c r="N56" s="13">
        <v>2.4500000000000001E-2</v>
      </c>
      <c r="O56" s="24">
        <v>80000</v>
      </c>
      <c r="P56" s="26">
        <v>114.84</v>
      </c>
      <c r="Q56" s="24">
        <v>0</v>
      </c>
      <c r="R56" s="24">
        <v>91.872</v>
      </c>
      <c r="S56" s="13">
        <v>5.7026945802161002E-5</v>
      </c>
      <c r="T56" s="13">
        <f t="shared" si="3"/>
        <v>1.1428822922103091E-4</v>
      </c>
      <c r="U56" s="66">
        <f>+R56/'סכום נכסי הקרן'!$C$42</f>
        <v>1.9192388643004113E-5</v>
      </c>
    </row>
    <row r="57" spans="2:21" ht="13.5" thickBot="1" x14ac:dyDescent="0.25">
      <c r="B57" s="62" t="s">
        <v>342</v>
      </c>
      <c r="C57" s="14" t="s">
        <v>343</v>
      </c>
      <c r="D57" s="14" t="s">
        <v>160</v>
      </c>
      <c r="E57" s="14" t="s">
        <v>232</v>
      </c>
      <c r="F57" s="22">
        <v>1328</v>
      </c>
      <c r="G57" s="14" t="s">
        <v>233</v>
      </c>
      <c r="H57" s="14" t="s">
        <v>334</v>
      </c>
      <c r="I57" s="14" t="s">
        <v>96</v>
      </c>
      <c r="J57" s="58" t="s">
        <v>2583</v>
      </c>
      <c r="K57" s="24">
        <v>4.04</v>
      </c>
      <c r="L57" s="14" t="s">
        <v>49</v>
      </c>
      <c r="M57" s="13">
        <v>1.14E-2</v>
      </c>
      <c r="N57" s="13">
        <v>2.5999999999999999E-2</v>
      </c>
      <c r="O57" s="24">
        <v>1205000</v>
      </c>
      <c r="P57" s="26">
        <v>103.86</v>
      </c>
      <c r="Q57" s="24">
        <v>0</v>
      </c>
      <c r="R57" s="24">
        <v>1251.5129999999999</v>
      </c>
      <c r="S57" s="13">
        <v>5.0994865299999997E-4</v>
      </c>
      <c r="T57" s="13">
        <f t="shared" si="3"/>
        <v>1.556874832561608E-3</v>
      </c>
      <c r="U57" s="66">
        <f>+R57/'סכום נכסי הקרן'!$C$42</f>
        <v>2.6144553169379144E-4</v>
      </c>
    </row>
    <row r="58" spans="2:21" ht="13.5" thickBot="1" x14ac:dyDescent="0.25">
      <c r="B58" s="62" t="s">
        <v>344</v>
      </c>
      <c r="C58" s="14" t="s">
        <v>345</v>
      </c>
      <c r="D58" s="14" t="s">
        <v>160</v>
      </c>
      <c r="E58" s="14" t="s">
        <v>232</v>
      </c>
      <c r="F58" s="22">
        <v>1328</v>
      </c>
      <c r="G58" s="14" t="s">
        <v>233</v>
      </c>
      <c r="H58" s="14" t="s">
        <v>334</v>
      </c>
      <c r="I58" s="14" t="s">
        <v>96</v>
      </c>
      <c r="J58" s="58" t="s">
        <v>2583</v>
      </c>
      <c r="K58" s="24">
        <v>6.31</v>
      </c>
      <c r="L58" s="14" t="s">
        <v>49</v>
      </c>
      <c r="M58" s="13">
        <v>9.1999999999999998E-3</v>
      </c>
      <c r="N58" s="13">
        <v>3.0200000000000001E-2</v>
      </c>
      <c r="O58" s="24">
        <v>2290000</v>
      </c>
      <c r="P58" s="26">
        <v>97.97</v>
      </c>
      <c r="Q58" s="24">
        <v>23.51942</v>
      </c>
      <c r="R58" s="24">
        <v>2267.03242</v>
      </c>
      <c r="S58" s="13">
        <v>9.4172297399999999E-4</v>
      </c>
      <c r="T58" s="13">
        <f t="shared" si="3"/>
        <v>2.8201750355763282E-3</v>
      </c>
      <c r="U58" s="66">
        <f>+R58/'סכום נכסי הקרן'!$C$42</f>
        <v>4.7359116238821549E-4</v>
      </c>
    </row>
    <row r="59" spans="2:21" ht="13.5" thickBot="1" x14ac:dyDescent="0.25">
      <c r="B59" s="62" t="s">
        <v>346</v>
      </c>
      <c r="C59" s="14" t="s">
        <v>347</v>
      </c>
      <c r="D59" s="14" t="s">
        <v>160</v>
      </c>
      <c r="E59" s="14" t="s">
        <v>232</v>
      </c>
      <c r="F59" s="22">
        <v>1300</v>
      </c>
      <c r="G59" s="14" t="s">
        <v>233</v>
      </c>
      <c r="H59" s="14" t="s">
        <v>334</v>
      </c>
      <c r="I59" s="14" t="s">
        <v>96</v>
      </c>
      <c r="J59" s="58" t="s">
        <v>2583</v>
      </c>
      <c r="K59" s="24">
        <v>2.37</v>
      </c>
      <c r="L59" s="14" t="s">
        <v>49</v>
      </c>
      <c r="M59" s="13">
        <v>2.3400000000000001E-2</v>
      </c>
      <c r="N59" s="13">
        <v>2.53E-2</v>
      </c>
      <c r="O59" s="24">
        <v>7535043.7999999998</v>
      </c>
      <c r="P59" s="26">
        <v>112.87</v>
      </c>
      <c r="Q59" s="24">
        <v>0</v>
      </c>
      <c r="R59" s="24">
        <v>8504.8039399999998</v>
      </c>
      <c r="S59" s="13">
        <v>2.9104048570000002E-3</v>
      </c>
      <c r="T59" s="13">
        <f t="shared" si="3"/>
        <v>1.057992622534229E-2</v>
      </c>
      <c r="U59" s="66">
        <f>+R59/'סכום נכסי הקרן'!$C$42</f>
        <v>1.7766838922526193E-3</v>
      </c>
    </row>
    <row r="60" spans="2:21" ht="13.5" thickBot="1" x14ac:dyDescent="0.25">
      <c r="B60" s="62" t="s">
        <v>348</v>
      </c>
      <c r="C60" s="14" t="s">
        <v>349</v>
      </c>
      <c r="D60" s="14" t="s">
        <v>160</v>
      </c>
      <c r="E60" s="14" t="s">
        <v>232</v>
      </c>
      <c r="F60" s="22">
        <v>1327</v>
      </c>
      <c r="G60" s="14" t="s">
        <v>233</v>
      </c>
      <c r="H60" s="14" t="s">
        <v>334</v>
      </c>
      <c r="I60" s="14" t="s">
        <v>96</v>
      </c>
      <c r="J60" s="58" t="s">
        <v>2583</v>
      </c>
      <c r="K60" s="24">
        <v>2.02</v>
      </c>
      <c r="L60" s="14" t="s">
        <v>49</v>
      </c>
      <c r="M60" s="13">
        <v>1.34E-2</v>
      </c>
      <c r="N60" s="13">
        <v>2.1899999999999999E-2</v>
      </c>
      <c r="O60" s="24">
        <v>317571.43</v>
      </c>
      <c r="P60" s="26">
        <v>110.98</v>
      </c>
      <c r="Q60" s="24">
        <v>0</v>
      </c>
      <c r="R60" s="24">
        <v>352.44076999999999</v>
      </c>
      <c r="S60" s="13">
        <v>5.9561443900000004E-4</v>
      </c>
      <c r="T60" s="13">
        <f t="shared" si="3"/>
        <v>4.3843425100788741E-4</v>
      </c>
      <c r="U60" s="66">
        <f>+R60/'סכום נכסי הקרן'!$C$42</f>
        <v>7.3626134529341093E-5</v>
      </c>
    </row>
    <row r="61" spans="2:21" ht="13.5" thickBot="1" x14ac:dyDescent="0.25">
      <c r="B61" s="62" t="s">
        <v>350</v>
      </c>
      <c r="C61" s="14" t="s">
        <v>351</v>
      </c>
      <c r="D61" s="14" t="s">
        <v>160</v>
      </c>
      <c r="E61" s="14" t="s">
        <v>232</v>
      </c>
      <c r="F61" s="22">
        <v>1327</v>
      </c>
      <c r="G61" s="14" t="s">
        <v>233</v>
      </c>
      <c r="H61" s="14" t="s">
        <v>334</v>
      </c>
      <c r="I61" s="14" t="s">
        <v>96</v>
      </c>
      <c r="J61" s="58" t="s">
        <v>2583</v>
      </c>
      <c r="K61" s="24">
        <v>4.1100000000000003</v>
      </c>
      <c r="L61" s="14" t="s">
        <v>49</v>
      </c>
      <c r="M61" s="13">
        <v>6.8999999999999999E-3</v>
      </c>
      <c r="N61" s="13">
        <v>2.5700000000000001E-2</v>
      </c>
      <c r="O61" s="24">
        <v>2591820</v>
      </c>
      <c r="P61" s="26">
        <v>103.48</v>
      </c>
      <c r="Q61" s="24">
        <v>0</v>
      </c>
      <c r="R61" s="24">
        <v>2682.0153399999999</v>
      </c>
      <c r="S61" s="13">
        <v>1.5026785714000001E-2</v>
      </c>
      <c r="T61" s="13">
        <f t="shared" si="3"/>
        <v>3.336411354408755E-3</v>
      </c>
      <c r="U61" s="66">
        <f>+R61/'סכום נכסי הקרן'!$C$42</f>
        <v>5.6028257523270224E-4</v>
      </c>
    </row>
    <row r="62" spans="2:21" ht="13.5" thickBot="1" x14ac:dyDescent="0.25">
      <c r="B62" s="62" t="s">
        <v>352</v>
      </c>
      <c r="C62" s="14" t="s">
        <v>353</v>
      </c>
      <c r="D62" s="14" t="s">
        <v>160</v>
      </c>
      <c r="E62" s="14" t="s">
        <v>232</v>
      </c>
      <c r="F62" s="22">
        <v>1327</v>
      </c>
      <c r="G62" s="14" t="s">
        <v>233</v>
      </c>
      <c r="H62" s="14" t="s">
        <v>334</v>
      </c>
      <c r="I62" s="14" t="s">
        <v>96</v>
      </c>
      <c r="J62" s="58" t="s">
        <v>2583</v>
      </c>
      <c r="K62" s="24">
        <v>3.61</v>
      </c>
      <c r="L62" s="14" t="s">
        <v>49</v>
      </c>
      <c r="M62" s="13">
        <v>1.8200000000000001E-2</v>
      </c>
      <c r="N62" s="13">
        <v>2.4199999999999999E-2</v>
      </c>
      <c r="O62" s="24">
        <v>408653.77</v>
      </c>
      <c r="P62" s="26">
        <v>109.37</v>
      </c>
      <c r="Q62" s="24">
        <v>0</v>
      </c>
      <c r="R62" s="24">
        <v>446.94463000000002</v>
      </c>
      <c r="S62" s="13">
        <v>8.1655324800000001E-4</v>
      </c>
      <c r="T62" s="13">
        <f t="shared" si="3"/>
        <v>5.5599649863450067E-4</v>
      </c>
      <c r="U62" s="66">
        <f>+R62/'סכום נכסי הקרן'!$C$42</f>
        <v>9.3368328118073799E-5</v>
      </c>
    </row>
    <row r="63" spans="2:21" ht="13.5" thickBot="1" x14ac:dyDescent="0.25">
      <c r="B63" s="62" t="s">
        <v>354</v>
      </c>
      <c r="C63" s="14" t="s">
        <v>355</v>
      </c>
      <c r="D63" s="14" t="s">
        <v>160</v>
      </c>
      <c r="E63" s="14" t="s">
        <v>232</v>
      </c>
      <c r="F63" s="22">
        <v>1327</v>
      </c>
      <c r="G63" s="14" t="s">
        <v>233</v>
      </c>
      <c r="H63" s="14" t="s">
        <v>334</v>
      </c>
      <c r="I63" s="14" t="s">
        <v>96</v>
      </c>
      <c r="J63" s="58" t="s">
        <v>2583</v>
      </c>
      <c r="K63" s="24">
        <v>4.4000000000000004</v>
      </c>
      <c r="L63" s="14" t="s">
        <v>49</v>
      </c>
      <c r="M63" s="13">
        <v>7.7999999999999996E-3</v>
      </c>
      <c r="N63" s="13">
        <v>2.5600000000000001E-2</v>
      </c>
      <c r="O63" s="24">
        <v>1323843.21</v>
      </c>
      <c r="P63" s="26">
        <v>102.44</v>
      </c>
      <c r="Q63" s="24">
        <v>0</v>
      </c>
      <c r="R63" s="24">
        <v>1356.14498</v>
      </c>
      <c r="S63" s="13">
        <v>3.3634227889999999E-3</v>
      </c>
      <c r="T63" s="13">
        <f t="shared" si="3"/>
        <v>1.687036402072344E-3</v>
      </c>
      <c r="U63" s="66">
        <f>+R63/'סכום נכסי הקרן'!$C$42</f>
        <v>2.8330352569247479E-4</v>
      </c>
    </row>
    <row r="64" spans="2:21" ht="13.5" thickBot="1" x14ac:dyDescent="0.25">
      <c r="B64" s="62" t="s">
        <v>356</v>
      </c>
      <c r="C64" s="14" t="s">
        <v>357</v>
      </c>
      <c r="D64" s="14" t="s">
        <v>160</v>
      </c>
      <c r="E64" s="14" t="s">
        <v>232</v>
      </c>
      <c r="F64" s="22">
        <v>1327</v>
      </c>
      <c r="G64" s="14" t="s">
        <v>233</v>
      </c>
      <c r="H64" s="14" t="s">
        <v>334</v>
      </c>
      <c r="I64" s="14" t="s">
        <v>96</v>
      </c>
      <c r="J64" s="58" t="s">
        <v>2583</v>
      </c>
      <c r="K64" s="24">
        <v>4.12</v>
      </c>
      <c r="L64" s="14" t="s">
        <v>49</v>
      </c>
      <c r="M64" s="13">
        <v>6.8999999999999999E-3</v>
      </c>
      <c r="N64" s="13">
        <v>2.3400000000000001E-2</v>
      </c>
      <c r="O64" s="24">
        <v>1914000</v>
      </c>
      <c r="P64" s="26">
        <v>104.43</v>
      </c>
      <c r="Q64" s="24">
        <v>0</v>
      </c>
      <c r="R64" s="24">
        <v>1998.7901999999999</v>
      </c>
      <c r="S64" s="13">
        <v>9.8863636359999996E-3</v>
      </c>
      <c r="T64" s="13">
        <f t="shared" si="3"/>
        <v>2.4864832869900535E-3</v>
      </c>
      <c r="U64" s="66">
        <f>+R64/'סכום נכסי הקרן'!$C$42</f>
        <v>4.1755440541435822E-4</v>
      </c>
    </row>
    <row r="65" spans="2:21" ht="13.5" thickBot="1" x14ac:dyDescent="0.25">
      <c r="B65" s="62" t="s">
        <v>358</v>
      </c>
      <c r="C65" s="14" t="s">
        <v>359</v>
      </c>
      <c r="D65" s="14" t="s">
        <v>160</v>
      </c>
      <c r="E65" s="14" t="s">
        <v>232</v>
      </c>
      <c r="F65" s="22">
        <v>1327</v>
      </c>
      <c r="G65" s="14" t="s">
        <v>233</v>
      </c>
      <c r="H65" s="14" t="s">
        <v>334</v>
      </c>
      <c r="I65" s="14" t="s">
        <v>96</v>
      </c>
      <c r="J65" s="58" t="s">
        <v>2583</v>
      </c>
      <c r="K65" s="24">
        <v>6.02</v>
      </c>
      <c r="L65" s="14" t="s">
        <v>49</v>
      </c>
      <c r="M65" s="13">
        <v>2.5999999999999999E-2</v>
      </c>
      <c r="N65" s="13">
        <v>2.76E-2</v>
      </c>
      <c r="O65" s="24">
        <v>500000</v>
      </c>
      <c r="P65" s="26">
        <v>99.18</v>
      </c>
      <c r="Q65" s="24">
        <v>0</v>
      </c>
      <c r="R65" s="24">
        <v>495.9</v>
      </c>
      <c r="S65" s="13">
        <v>9.3283582E-4</v>
      </c>
      <c r="T65" s="13">
        <f t="shared" si="3"/>
        <v>6.1689669181806456E-4</v>
      </c>
      <c r="U65" s="66">
        <f>+R65/'סכום נכסי הקרן'!$C$42</f>
        <v>1.0359527960712447E-4</v>
      </c>
    </row>
    <row r="66" spans="2:21" ht="13.5" thickBot="1" x14ac:dyDescent="0.25">
      <c r="B66" s="62" t="s">
        <v>360</v>
      </c>
      <c r="C66" s="14" t="s">
        <v>361</v>
      </c>
      <c r="D66" s="14" t="s">
        <v>160</v>
      </c>
      <c r="E66" s="14" t="s">
        <v>232</v>
      </c>
      <c r="F66" s="22">
        <v>759</v>
      </c>
      <c r="G66" s="14" t="s">
        <v>233</v>
      </c>
      <c r="H66" s="14" t="s">
        <v>334</v>
      </c>
      <c r="I66" s="14" t="s">
        <v>96</v>
      </c>
      <c r="J66" s="58" t="s">
        <v>2583</v>
      </c>
      <c r="K66" s="24">
        <v>1.21</v>
      </c>
      <c r="L66" s="14" t="s">
        <v>49</v>
      </c>
      <c r="M66" s="13">
        <v>4.7500000000000001E-2</v>
      </c>
      <c r="N66" s="13">
        <v>2.4899999999999999E-2</v>
      </c>
      <c r="O66" s="24">
        <v>2912151.58</v>
      </c>
      <c r="P66" s="26">
        <v>140.54</v>
      </c>
      <c r="Q66" s="24">
        <v>0</v>
      </c>
      <c r="R66" s="24">
        <v>4092.73783</v>
      </c>
      <c r="S66" s="13">
        <v>2.0317119659999999E-3</v>
      </c>
      <c r="T66" s="13">
        <f t="shared" si="3"/>
        <v>5.0913418588538909E-3</v>
      </c>
      <c r="U66" s="66">
        <f>+R66/'סכום נכסי הקרן'!$C$42</f>
        <v>8.5498753752269788E-4</v>
      </c>
    </row>
    <row r="67" spans="2:21" ht="13.5" thickBot="1" x14ac:dyDescent="0.25">
      <c r="B67" s="62" t="s">
        <v>362</v>
      </c>
      <c r="C67" s="14" t="s">
        <v>363</v>
      </c>
      <c r="D67" s="14" t="s">
        <v>160</v>
      </c>
      <c r="E67" s="14" t="s">
        <v>232</v>
      </c>
      <c r="F67" s="22">
        <v>759</v>
      </c>
      <c r="G67" s="14" t="s">
        <v>233</v>
      </c>
      <c r="H67" s="14" t="s">
        <v>334</v>
      </c>
      <c r="I67" s="14" t="s">
        <v>96</v>
      </c>
      <c r="J67" s="58" t="s">
        <v>2583</v>
      </c>
      <c r="K67" s="24">
        <v>4.07</v>
      </c>
      <c r="L67" s="14" t="s">
        <v>49</v>
      </c>
      <c r="M67" s="13">
        <v>5.0000000000000001E-3</v>
      </c>
      <c r="N67" s="13">
        <v>2.7199999999999998E-2</v>
      </c>
      <c r="O67" s="24">
        <v>228000</v>
      </c>
      <c r="P67" s="26">
        <v>101.54</v>
      </c>
      <c r="Q67" s="24">
        <v>0</v>
      </c>
      <c r="R67" s="24">
        <v>231.5112</v>
      </c>
      <c r="S67" s="13">
        <v>1.2110171499999999E-4</v>
      </c>
      <c r="T67" s="13">
        <f t="shared" si="3"/>
        <v>2.8799857511359209E-4</v>
      </c>
      <c r="U67" s="66">
        <f>+R67/'סכום נכסי הקרן'!$C$42</f>
        <v>4.836351582210308E-5</v>
      </c>
    </row>
    <row r="68" spans="2:21" ht="13.5" thickBot="1" x14ac:dyDescent="0.25">
      <c r="B68" s="62" t="s">
        <v>364</v>
      </c>
      <c r="C68" s="14" t="s">
        <v>365</v>
      </c>
      <c r="D68" s="14" t="s">
        <v>160</v>
      </c>
      <c r="E68" s="14" t="s">
        <v>232</v>
      </c>
      <c r="F68" s="22">
        <v>767</v>
      </c>
      <c r="G68" s="14" t="s">
        <v>366</v>
      </c>
      <c r="H68" s="14" t="s">
        <v>334</v>
      </c>
      <c r="I68" s="14" t="s">
        <v>96</v>
      </c>
      <c r="J68" s="58" t="s">
        <v>2583</v>
      </c>
      <c r="K68" s="24">
        <v>5.04</v>
      </c>
      <c r="L68" s="14" t="s">
        <v>49</v>
      </c>
      <c r="M68" s="13">
        <v>4.4000000000000003E-3</v>
      </c>
      <c r="N68" s="13">
        <v>2.47E-2</v>
      </c>
      <c r="O68" s="24">
        <v>677291.67</v>
      </c>
      <c r="P68" s="26">
        <v>100.57</v>
      </c>
      <c r="Q68" s="24">
        <v>0</v>
      </c>
      <c r="R68" s="24">
        <v>681.15223000000003</v>
      </c>
      <c r="S68" s="13">
        <v>7.5949251699999995E-4</v>
      </c>
      <c r="T68" s="13">
        <f t="shared" si="3"/>
        <v>8.473493795351834E-4</v>
      </c>
      <c r="U68" s="66">
        <f>+R68/'סכום נכסי הקרן'!$C$42</f>
        <v>1.422951315222149E-4</v>
      </c>
    </row>
    <row r="69" spans="2:21" ht="13.5" thickBot="1" x14ac:dyDescent="0.25">
      <c r="B69" s="62" t="s">
        <v>367</v>
      </c>
      <c r="C69" s="14" t="s">
        <v>368</v>
      </c>
      <c r="D69" s="14" t="s">
        <v>160</v>
      </c>
      <c r="E69" s="14" t="s">
        <v>232</v>
      </c>
      <c r="F69" s="22">
        <v>613</v>
      </c>
      <c r="G69" s="14" t="s">
        <v>233</v>
      </c>
      <c r="H69" s="14" t="s">
        <v>334</v>
      </c>
      <c r="I69" s="14" t="s">
        <v>96</v>
      </c>
      <c r="J69" s="58" t="s">
        <v>2583</v>
      </c>
      <c r="K69" s="24">
        <v>2.84</v>
      </c>
      <c r="L69" s="14" t="s">
        <v>49</v>
      </c>
      <c r="M69" s="13">
        <v>1.5800000000000002E-2</v>
      </c>
      <c r="N69" s="13">
        <v>2.1999999999999999E-2</v>
      </c>
      <c r="O69" s="24">
        <v>216666.66</v>
      </c>
      <c r="P69" s="26">
        <v>110.84</v>
      </c>
      <c r="Q69" s="24">
        <v>0</v>
      </c>
      <c r="R69" s="24">
        <v>240.15333000000001</v>
      </c>
      <c r="S69" s="13">
        <v>4.6579762999999998E-4</v>
      </c>
      <c r="T69" s="13">
        <f t="shared" si="3"/>
        <v>2.9874933415223226E-4</v>
      </c>
      <c r="U69" s="66">
        <f>+R69/'סכום נכסי הקרן'!$C$42</f>
        <v>5.0168887618334415E-5</v>
      </c>
    </row>
    <row r="70" spans="2:21" ht="13.5" thickBot="1" x14ac:dyDescent="0.25">
      <c r="B70" s="62" t="s">
        <v>369</v>
      </c>
      <c r="C70" s="14" t="s">
        <v>370</v>
      </c>
      <c r="D70" s="14" t="s">
        <v>160</v>
      </c>
      <c r="E70" s="14" t="s">
        <v>232</v>
      </c>
      <c r="F70" s="22">
        <v>613</v>
      </c>
      <c r="G70" s="14" t="s">
        <v>233</v>
      </c>
      <c r="H70" s="14" t="s">
        <v>334</v>
      </c>
      <c r="I70" s="14" t="s">
        <v>96</v>
      </c>
      <c r="J70" s="58" t="s">
        <v>2583</v>
      </c>
      <c r="K70" s="24">
        <v>5.48</v>
      </c>
      <c r="L70" s="14" t="s">
        <v>49</v>
      </c>
      <c r="M70" s="13">
        <v>8.3999999999999995E-3</v>
      </c>
      <c r="N70" s="13">
        <v>2.5499999999999998E-2</v>
      </c>
      <c r="O70" s="24">
        <v>2072166.47</v>
      </c>
      <c r="P70" s="26">
        <v>100.94</v>
      </c>
      <c r="Q70" s="24">
        <v>0</v>
      </c>
      <c r="R70" s="24">
        <v>2091.6448300000002</v>
      </c>
      <c r="S70" s="13">
        <v>2.610316125E-3</v>
      </c>
      <c r="T70" s="13">
        <f t="shared" si="3"/>
        <v>2.6019939021684978E-3</v>
      </c>
      <c r="U70" s="66">
        <f>+R70/'סכום נכסי הקרן'!$C$42</f>
        <v>4.3695206897085371E-4</v>
      </c>
    </row>
    <row r="71" spans="2:21" ht="13.5" thickBot="1" x14ac:dyDescent="0.25">
      <c r="B71" s="62" t="s">
        <v>371</v>
      </c>
      <c r="C71" s="14" t="s">
        <v>372</v>
      </c>
      <c r="D71" s="14" t="s">
        <v>160</v>
      </c>
      <c r="E71" s="14" t="s">
        <v>232</v>
      </c>
      <c r="F71" s="22">
        <v>604</v>
      </c>
      <c r="G71" s="14" t="s">
        <v>249</v>
      </c>
      <c r="H71" s="14" t="s">
        <v>334</v>
      </c>
      <c r="I71" s="14" t="s">
        <v>96</v>
      </c>
      <c r="J71" s="58" t="s">
        <v>2583</v>
      </c>
      <c r="K71" s="24">
        <v>4.09</v>
      </c>
      <c r="L71" s="14" t="s">
        <v>49</v>
      </c>
      <c r="M71" s="13">
        <v>1.4999999999999999E-2</v>
      </c>
      <c r="N71" s="13">
        <v>3.0300000000000001E-2</v>
      </c>
      <c r="O71" s="24">
        <v>37</v>
      </c>
      <c r="P71" s="27">
        <v>5115050</v>
      </c>
      <c r="Q71" s="24">
        <v>0</v>
      </c>
      <c r="R71" s="24">
        <v>1892.5685000000001</v>
      </c>
      <c r="S71" s="13">
        <v>1.317757675E-3</v>
      </c>
      <c r="T71" s="13">
        <f t="shared" si="3"/>
        <v>2.3543441151221553E-3</v>
      </c>
      <c r="U71" s="66">
        <f>+R71/'סכום נכסי הקרן'!$C$42</f>
        <v>3.9536431323479768E-4</v>
      </c>
    </row>
    <row r="72" spans="2:21" ht="13.5" thickBot="1" x14ac:dyDescent="0.25">
      <c r="B72" s="62" t="s">
        <v>373</v>
      </c>
      <c r="C72" s="14" t="s">
        <v>374</v>
      </c>
      <c r="D72" s="14" t="s">
        <v>160</v>
      </c>
      <c r="E72" s="14" t="s">
        <v>232</v>
      </c>
      <c r="F72" s="22">
        <v>604</v>
      </c>
      <c r="G72" s="14" t="s">
        <v>249</v>
      </c>
      <c r="H72" s="14" t="s">
        <v>334</v>
      </c>
      <c r="I72" s="14" t="s">
        <v>96</v>
      </c>
      <c r="J72" s="58" t="s">
        <v>2583</v>
      </c>
      <c r="K72" s="24">
        <v>1.1399999999999999</v>
      </c>
      <c r="L72" s="14" t="s">
        <v>49</v>
      </c>
      <c r="M72" s="13">
        <v>2.4199999999999999E-2</v>
      </c>
      <c r="N72" s="13">
        <v>3.32E-2</v>
      </c>
      <c r="O72" s="24">
        <v>16</v>
      </c>
      <c r="P72" s="27">
        <v>5626366</v>
      </c>
      <c r="Q72" s="24">
        <v>0</v>
      </c>
      <c r="R72" s="24">
        <v>900.21856000000002</v>
      </c>
      <c r="S72" s="13">
        <v>5.55112236E-4</v>
      </c>
      <c r="T72" s="13">
        <f t="shared" si="3"/>
        <v>1.1198666093511229E-3</v>
      </c>
      <c r="U72" s="66">
        <f>+R72/'סכום נכסי הקרן'!$C$42</f>
        <v>1.8805886959210116E-4</v>
      </c>
    </row>
    <row r="73" spans="2:21" ht="13.5" thickBot="1" x14ac:dyDescent="0.25">
      <c r="B73" s="62" t="s">
        <v>375</v>
      </c>
      <c r="C73" s="14" t="s">
        <v>376</v>
      </c>
      <c r="D73" s="14" t="s">
        <v>160</v>
      </c>
      <c r="E73" s="14" t="s">
        <v>232</v>
      </c>
      <c r="F73" s="22">
        <v>604</v>
      </c>
      <c r="G73" s="14" t="s">
        <v>249</v>
      </c>
      <c r="H73" s="14" t="s">
        <v>334</v>
      </c>
      <c r="I73" s="14" t="s">
        <v>96</v>
      </c>
      <c r="J73" s="58" t="s">
        <v>2583</v>
      </c>
      <c r="K73" s="24">
        <v>0.75</v>
      </c>
      <c r="L73" s="14" t="s">
        <v>49</v>
      </c>
      <c r="M73" s="13">
        <v>1.95E-2</v>
      </c>
      <c r="N73" s="13">
        <v>3.4099999999999998E-2</v>
      </c>
      <c r="O73" s="24">
        <v>5</v>
      </c>
      <c r="P73" s="27">
        <v>5456707</v>
      </c>
      <c r="Q73" s="24">
        <v>0</v>
      </c>
      <c r="R73" s="24">
        <v>272.83535000000001</v>
      </c>
      <c r="S73" s="13">
        <v>2.01458559E-4</v>
      </c>
      <c r="T73" s="13">
        <f t="shared" si="3"/>
        <v>3.3940557537008223E-4</v>
      </c>
      <c r="U73" s="66">
        <f>+R73/'סכום נכסי הקרן'!$C$42</f>
        <v>5.6996278221330246E-5</v>
      </c>
    </row>
    <row r="74" spans="2:21" ht="13.5" thickBot="1" x14ac:dyDescent="0.25">
      <c r="B74" s="62" t="s">
        <v>377</v>
      </c>
      <c r="C74" s="14" t="s">
        <v>378</v>
      </c>
      <c r="D74" s="14" t="s">
        <v>160</v>
      </c>
      <c r="E74" s="14" t="s">
        <v>232</v>
      </c>
      <c r="F74" s="22">
        <v>226</v>
      </c>
      <c r="G74" s="14" t="s">
        <v>233</v>
      </c>
      <c r="H74" s="14" t="s">
        <v>334</v>
      </c>
      <c r="I74" s="14" t="s">
        <v>96</v>
      </c>
      <c r="J74" s="58" t="s">
        <v>2583</v>
      </c>
      <c r="K74" s="24">
        <v>2.94</v>
      </c>
      <c r="L74" s="14" t="s">
        <v>49</v>
      </c>
      <c r="M74" s="13">
        <v>2.5999999999999999E-2</v>
      </c>
      <c r="N74" s="13">
        <v>2.2200000000000001E-2</v>
      </c>
      <c r="O74" s="24">
        <v>940350.45</v>
      </c>
      <c r="P74" s="26">
        <v>114.45</v>
      </c>
      <c r="Q74" s="24">
        <v>0</v>
      </c>
      <c r="R74" s="24">
        <v>1076.23109</v>
      </c>
      <c r="S74" s="13">
        <v>2.606932365E-3</v>
      </c>
      <c r="T74" s="13">
        <f t="shared" si="3"/>
        <v>1.3388251644540223E-3</v>
      </c>
      <c r="U74" s="66">
        <f>+R74/'סכום נכסי הקרן'!$C$42</f>
        <v>2.2482851520554616E-4</v>
      </c>
    </row>
    <row r="75" spans="2:21" ht="13.5" thickBot="1" x14ac:dyDescent="0.25">
      <c r="B75" s="62" t="s">
        <v>379</v>
      </c>
      <c r="C75" s="14" t="s">
        <v>380</v>
      </c>
      <c r="D75" s="14" t="s">
        <v>160</v>
      </c>
      <c r="E75" s="14" t="s">
        <v>232</v>
      </c>
      <c r="F75" s="22">
        <v>226</v>
      </c>
      <c r="G75" s="14" t="s">
        <v>233</v>
      </c>
      <c r="H75" s="14" t="s">
        <v>334</v>
      </c>
      <c r="I75" s="14" t="s">
        <v>96</v>
      </c>
      <c r="J75" s="58" t="s">
        <v>2583</v>
      </c>
      <c r="K75" s="24">
        <v>4.1500000000000004</v>
      </c>
      <c r="L75" s="14" t="s">
        <v>49</v>
      </c>
      <c r="M75" s="13">
        <v>2.81E-2</v>
      </c>
      <c r="N75" s="13">
        <v>2.5899999999999999E-2</v>
      </c>
      <c r="O75" s="24">
        <v>7408212.1900000004</v>
      </c>
      <c r="P75" s="26">
        <v>113.83</v>
      </c>
      <c r="Q75" s="24">
        <v>0</v>
      </c>
      <c r="R75" s="24">
        <v>8432.7679399999997</v>
      </c>
      <c r="S75" s="13">
        <v>5.9192470510000001E-3</v>
      </c>
      <c r="T75" s="13">
        <f t="shared" si="3"/>
        <v>1.049031386379398E-2</v>
      </c>
      <c r="U75" s="66">
        <f>+R75/'סכום נכסי הקרן'!$C$42</f>
        <v>1.7616353147939E-3</v>
      </c>
    </row>
    <row r="76" spans="2:21" ht="13.5" thickBot="1" x14ac:dyDescent="0.25">
      <c r="B76" s="62" t="s">
        <v>381</v>
      </c>
      <c r="C76" s="14" t="s">
        <v>382</v>
      </c>
      <c r="D76" s="14" t="s">
        <v>160</v>
      </c>
      <c r="E76" s="14" t="s">
        <v>232</v>
      </c>
      <c r="F76" s="22">
        <v>226</v>
      </c>
      <c r="G76" s="14" t="s">
        <v>233</v>
      </c>
      <c r="H76" s="14" t="s">
        <v>334</v>
      </c>
      <c r="I76" s="14" t="s">
        <v>96</v>
      </c>
      <c r="J76" s="58" t="s">
        <v>2583</v>
      </c>
      <c r="K76" s="24">
        <v>2.46</v>
      </c>
      <c r="L76" s="14" t="s">
        <v>49</v>
      </c>
      <c r="M76" s="13">
        <v>2.4E-2</v>
      </c>
      <c r="N76" s="13">
        <v>2.3300000000000001E-2</v>
      </c>
      <c r="O76" s="24">
        <v>1353235.69</v>
      </c>
      <c r="P76" s="26">
        <v>112.98</v>
      </c>
      <c r="Q76" s="24">
        <v>0</v>
      </c>
      <c r="R76" s="24">
        <v>1528.8856800000001</v>
      </c>
      <c r="S76" s="13">
        <v>2.345279556E-3</v>
      </c>
      <c r="T76" s="13">
        <f t="shared" si="3"/>
        <v>1.9019248198427346E-3</v>
      </c>
      <c r="U76" s="66">
        <f>+R76/'סכום נכסי הקרן'!$C$42</f>
        <v>3.193896743434738E-4</v>
      </c>
    </row>
    <row r="77" spans="2:21" ht="13.5" thickBot="1" x14ac:dyDescent="0.25">
      <c r="B77" s="62" t="s">
        <v>383</v>
      </c>
      <c r="C77" s="14" t="s">
        <v>384</v>
      </c>
      <c r="D77" s="14" t="s">
        <v>160</v>
      </c>
      <c r="E77" s="14" t="s">
        <v>232</v>
      </c>
      <c r="F77" s="22">
        <v>226</v>
      </c>
      <c r="G77" s="14" t="s">
        <v>233</v>
      </c>
      <c r="H77" s="14" t="s">
        <v>334</v>
      </c>
      <c r="I77" s="14" t="s">
        <v>96</v>
      </c>
      <c r="J77" s="58" t="s">
        <v>2583</v>
      </c>
      <c r="K77" s="24">
        <v>6.57</v>
      </c>
      <c r="L77" s="14" t="s">
        <v>49</v>
      </c>
      <c r="M77" s="13">
        <v>3.5000000000000001E-3</v>
      </c>
      <c r="N77" s="13">
        <v>3.0700000000000002E-2</v>
      </c>
      <c r="O77" s="24">
        <v>11688900</v>
      </c>
      <c r="P77" s="26">
        <v>91.16</v>
      </c>
      <c r="Q77" s="24">
        <v>0</v>
      </c>
      <c r="R77" s="24">
        <v>10655.60124</v>
      </c>
      <c r="S77" s="13">
        <v>4.0135990369999999E-3</v>
      </c>
      <c r="T77" s="13">
        <f t="shared" si="3"/>
        <v>1.3255505453293943E-2</v>
      </c>
      <c r="U77" s="66">
        <f>+R77/'סכום נכסי הקרן'!$C$42</f>
        <v>2.2259931232906276E-3</v>
      </c>
    </row>
    <row r="78" spans="2:21" ht="13.5" thickBot="1" x14ac:dyDescent="0.25">
      <c r="B78" s="62" t="s">
        <v>385</v>
      </c>
      <c r="C78" s="14" t="s">
        <v>386</v>
      </c>
      <c r="D78" s="14" t="s">
        <v>160</v>
      </c>
      <c r="E78" s="14" t="s">
        <v>232</v>
      </c>
      <c r="F78" s="22">
        <v>323</v>
      </c>
      <c r="G78" s="14" t="s">
        <v>233</v>
      </c>
      <c r="H78" s="14" t="s">
        <v>334</v>
      </c>
      <c r="I78" s="14" t="s">
        <v>96</v>
      </c>
      <c r="J78" s="58" t="s">
        <v>2583</v>
      </c>
      <c r="K78" s="24">
        <v>3.01</v>
      </c>
      <c r="L78" s="14" t="s">
        <v>49</v>
      </c>
      <c r="M78" s="13">
        <v>2.35E-2</v>
      </c>
      <c r="N78" s="13">
        <v>2.2700000000000001E-2</v>
      </c>
      <c r="O78" s="24">
        <v>2640021.58</v>
      </c>
      <c r="P78" s="26">
        <v>113.73</v>
      </c>
      <c r="Q78" s="24">
        <v>0</v>
      </c>
      <c r="R78" s="24">
        <v>3002.4965400000001</v>
      </c>
      <c r="S78" s="13">
        <v>2.778470415E-3</v>
      </c>
      <c r="T78" s="13">
        <f t="shared" si="3"/>
        <v>3.7350880877620191E-3</v>
      </c>
      <c r="U78" s="66">
        <f>+R78/'סכום נכסי הקרן'!$C$42</f>
        <v>6.2723224154209278E-4</v>
      </c>
    </row>
    <row r="79" spans="2:21" ht="13.5" thickBot="1" x14ac:dyDescent="0.25">
      <c r="B79" s="62" t="s">
        <v>387</v>
      </c>
      <c r="C79" s="14" t="s">
        <v>388</v>
      </c>
      <c r="D79" s="14" t="s">
        <v>160</v>
      </c>
      <c r="E79" s="14" t="s">
        <v>232</v>
      </c>
      <c r="F79" s="22">
        <v>323</v>
      </c>
      <c r="G79" s="14" t="s">
        <v>233</v>
      </c>
      <c r="H79" s="14" t="s">
        <v>334</v>
      </c>
      <c r="I79" s="14" t="s">
        <v>96</v>
      </c>
      <c r="J79" s="58" t="s">
        <v>2583</v>
      </c>
      <c r="K79" s="24">
        <v>1.49</v>
      </c>
      <c r="L79" s="14" t="s">
        <v>49</v>
      </c>
      <c r="M79" s="13">
        <v>1.7600000000000001E-2</v>
      </c>
      <c r="N79" s="13">
        <v>2.1299999999999999E-2</v>
      </c>
      <c r="O79" s="24">
        <v>1074308.95</v>
      </c>
      <c r="P79" s="26">
        <v>112.57</v>
      </c>
      <c r="Q79" s="24">
        <v>10.7844</v>
      </c>
      <c r="R79" s="24">
        <v>1220.13399</v>
      </c>
      <c r="S79" s="13">
        <v>8.1406079000000001E-4</v>
      </c>
      <c r="T79" s="13">
        <f t="shared" ref="T79:T142" si="4">+R79/$R$11</f>
        <v>1.5178395281423181E-3</v>
      </c>
      <c r="U79" s="66">
        <f>+R79/'סכום נכסי הקרן'!$C$42</f>
        <v>2.5489034452955519E-4</v>
      </c>
    </row>
    <row r="80" spans="2:21" ht="13.5" thickBot="1" x14ac:dyDescent="0.25">
      <c r="B80" s="62" t="s">
        <v>389</v>
      </c>
      <c r="C80" s="14" t="s">
        <v>390</v>
      </c>
      <c r="D80" s="14" t="s">
        <v>160</v>
      </c>
      <c r="E80" s="14" t="s">
        <v>232</v>
      </c>
      <c r="F80" s="22">
        <v>323</v>
      </c>
      <c r="G80" s="14" t="s">
        <v>233</v>
      </c>
      <c r="H80" s="14" t="s">
        <v>334</v>
      </c>
      <c r="I80" s="14" t="s">
        <v>96</v>
      </c>
      <c r="J80" s="58" t="s">
        <v>2583</v>
      </c>
      <c r="K80" s="24">
        <v>1.49</v>
      </c>
      <c r="L80" s="14" t="s">
        <v>49</v>
      </c>
      <c r="M80" s="13">
        <v>2.3E-2</v>
      </c>
      <c r="N80" s="13">
        <v>2.23E-2</v>
      </c>
      <c r="O80" s="24">
        <v>1865116.28</v>
      </c>
      <c r="P80" s="26">
        <v>113.28</v>
      </c>
      <c r="Q80" s="24">
        <v>24.26624</v>
      </c>
      <c r="R80" s="24">
        <v>2137.0699599999998</v>
      </c>
      <c r="S80" s="13">
        <v>1.4976911460000001E-3</v>
      </c>
      <c r="T80" s="13">
        <f t="shared" si="4"/>
        <v>2.6585024974949858E-3</v>
      </c>
      <c r="U80" s="66">
        <f>+R80/'סכום נכסי הקרן'!$C$42</f>
        <v>4.4644154072632852E-4</v>
      </c>
    </row>
    <row r="81" spans="2:21" ht="13.5" thickBot="1" x14ac:dyDescent="0.25">
      <c r="B81" s="62" t="s">
        <v>391</v>
      </c>
      <c r="C81" s="14" t="s">
        <v>392</v>
      </c>
      <c r="D81" s="14" t="s">
        <v>160</v>
      </c>
      <c r="E81" s="14" t="s">
        <v>232</v>
      </c>
      <c r="F81" s="22">
        <v>323</v>
      </c>
      <c r="G81" s="14" t="s">
        <v>233</v>
      </c>
      <c r="H81" s="14" t="s">
        <v>334</v>
      </c>
      <c r="I81" s="14" t="s">
        <v>96</v>
      </c>
      <c r="J81" s="58" t="s">
        <v>2583</v>
      </c>
      <c r="K81" s="24">
        <v>2.21</v>
      </c>
      <c r="L81" s="14" t="s">
        <v>49</v>
      </c>
      <c r="M81" s="13">
        <v>2.1499999999999998E-2</v>
      </c>
      <c r="N81" s="13">
        <v>2.2499999999999999E-2</v>
      </c>
      <c r="O81" s="24">
        <v>2244864.2400000002</v>
      </c>
      <c r="P81" s="26">
        <v>113.66</v>
      </c>
      <c r="Q81" s="24">
        <v>0</v>
      </c>
      <c r="R81" s="24">
        <v>2551.5127000000002</v>
      </c>
      <c r="S81" s="13">
        <v>1.8597287119999999E-3</v>
      </c>
      <c r="T81" s="13">
        <f t="shared" si="4"/>
        <v>3.1740668355752732E-3</v>
      </c>
      <c r="U81" s="66">
        <f>+R81/'סכום נכסי הקרן'!$C$42</f>
        <v>5.3302010804119604E-4</v>
      </c>
    </row>
    <row r="82" spans="2:21" ht="13.5" thickBot="1" x14ac:dyDescent="0.25">
      <c r="B82" s="62" t="s">
        <v>393</v>
      </c>
      <c r="C82" s="14" t="s">
        <v>394</v>
      </c>
      <c r="D82" s="14" t="s">
        <v>160</v>
      </c>
      <c r="E82" s="14" t="s">
        <v>232</v>
      </c>
      <c r="F82" s="22">
        <v>323</v>
      </c>
      <c r="G82" s="14" t="s">
        <v>233</v>
      </c>
      <c r="H82" s="14" t="s">
        <v>334</v>
      </c>
      <c r="I82" s="14" t="s">
        <v>96</v>
      </c>
      <c r="J82" s="58" t="s">
        <v>2583</v>
      </c>
      <c r="K82" s="24">
        <v>4.32</v>
      </c>
      <c r="L82" s="14" t="s">
        <v>49</v>
      </c>
      <c r="M82" s="13">
        <v>2.2499999999999999E-2</v>
      </c>
      <c r="N82" s="13">
        <v>2.6100000000000002E-2</v>
      </c>
      <c r="O82" s="24">
        <v>311399.77</v>
      </c>
      <c r="P82" s="26">
        <v>111.23</v>
      </c>
      <c r="Q82" s="24">
        <v>6.14168</v>
      </c>
      <c r="R82" s="24">
        <v>352.51164</v>
      </c>
      <c r="S82" s="13">
        <v>2.4631549600000001E-4</v>
      </c>
      <c r="T82" s="13">
        <f t="shared" si="4"/>
        <v>4.385224128722737E-4</v>
      </c>
      <c r="U82" s="66">
        <f>+R82/'סכום נכסי הקרן'!$C$42</f>
        <v>7.3640939525238973E-5</v>
      </c>
    </row>
    <row r="83" spans="2:21" ht="13.5" thickBot="1" x14ac:dyDescent="0.25">
      <c r="B83" s="62" t="s">
        <v>395</v>
      </c>
      <c r="C83" s="14" t="s">
        <v>396</v>
      </c>
      <c r="D83" s="14" t="s">
        <v>160</v>
      </c>
      <c r="E83" s="14" t="s">
        <v>232</v>
      </c>
      <c r="F83" s="22">
        <v>323</v>
      </c>
      <c r="G83" s="14" t="s">
        <v>233</v>
      </c>
      <c r="H83" s="14" t="s">
        <v>334</v>
      </c>
      <c r="I83" s="14" t="s">
        <v>96</v>
      </c>
      <c r="J83" s="58" t="s">
        <v>2583</v>
      </c>
      <c r="K83" s="24">
        <v>4.24</v>
      </c>
      <c r="L83" s="14" t="s">
        <v>49</v>
      </c>
      <c r="M83" s="13">
        <v>6.4999999999999997E-3</v>
      </c>
      <c r="N83" s="13">
        <v>2.3300000000000001E-2</v>
      </c>
      <c r="O83" s="24">
        <v>140928.84</v>
      </c>
      <c r="P83" s="26">
        <v>103.63</v>
      </c>
      <c r="Q83" s="24">
        <v>0.62383</v>
      </c>
      <c r="R83" s="24">
        <v>146.66838999999999</v>
      </c>
      <c r="S83" s="13">
        <v>2.8287905399999999E-4</v>
      </c>
      <c r="T83" s="13">
        <f t="shared" si="4"/>
        <v>1.8245461703021113E-4</v>
      </c>
      <c r="U83" s="66">
        <f>+R83/'סכום נכסי הקרן'!$C$42</f>
        <v>3.0639550053593022E-5</v>
      </c>
    </row>
    <row r="84" spans="2:21" ht="13.5" thickBot="1" x14ac:dyDescent="0.25">
      <c r="B84" s="62" t="s">
        <v>397</v>
      </c>
      <c r="C84" s="14" t="s">
        <v>398</v>
      </c>
      <c r="D84" s="14" t="s">
        <v>160</v>
      </c>
      <c r="E84" s="14" t="s">
        <v>232</v>
      </c>
      <c r="F84" s="22">
        <v>323</v>
      </c>
      <c r="G84" s="14" t="s">
        <v>233</v>
      </c>
      <c r="H84" s="14" t="s">
        <v>334</v>
      </c>
      <c r="I84" s="14" t="s">
        <v>96</v>
      </c>
      <c r="J84" s="58" t="s">
        <v>2583</v>
      </c>
      <c r="K84" s="24">
        <v>5.91</v>
      </c>
      <c r="L84" s="14" t="s">
        <v>49</v>
      </c>
      <c r="M84" s="13">
        <v>2.5000000000000001E-3</v>
      </c>
      <c r="N84" s="13">
        <v>2.69E-2</v>
      </c>
      <c r="O84" s="24">
        <v>2086092</v>
      </c>
      <c r="P84" s="26">
        <v>94.78</v>
      </c>
      <c r="Q84" s="24">
        <v>9.4506999999999994</v>
      </c>
      <c r="R84" s="24">
        <v>1986.6487</v>
      </c>
      <c r="S84" s="13">
        <v>1.6433584550000001E-3</v>
      </c>
      <c r="T84" s="13">
        <f t="shared" si="4"/>
        <v>2.4713793321933021E-3</v>
      </c>
      <c r="U84" s="66">
        <f>+R84/'סכום נכסי הקרן'!$C$42</f>
        <v>4.1501800273770992E-4</v>
      </c>
    </row>
    <row r="85" spans="2:21" ht="13.5" thickBot="1" x14ac:dyDescent="0.25">
      <c r="B85" s="62" t="s">
        <v>399</v>
      </c>
      <c r="C85" s="14" t="s">
        <v>400</v>
      </c>
      <c r="D85" s="14" t="s">
        <v>160</v>
      </c>
      <c r="E85" s="14" t="s">
        <v>232</v>
      </c>
      <c r="F85" s="22">
        <v>323</v>
      </c>
      <c r="G85" s="14" t="s">
        <v>233</v>
      </c>
      <c r="H85" s="14" t="s">
        <v>334</v>
      </c>
      <c r="I85" s="14" t="s">
        <v>96</v>
      </c>
      <c r="J85" s="58" t="s">
        <v>2583</v>
      </c>
      <c r="K85" s="24">
        <v>6.67</v>
      </c>
      <c r="L85" s="14" t="s">
        <v>49</v>
      </c>
      <c r="M85" s="13">
        <v>3.61E-2</v>
      </c>
      <c r="N85" s="13">
        <v>3.2599999999999997E-2</v>
      </c>
      <c r="O85" s="24">
        <v>1718800</v>
      </c>
      <c r="P85" s="26">
        <v>104.73</v>
      </c>
      <c r="Q85" s="24">
        <v>31.290030000000002</v>
      </c>
      <c r="R85" s="24">
        <v>1831.3892699999999</v>
      </c>
      <c r="S85" s="13">
        <v>3.7789223150000001E-3</v>
      </c>
      <c r="T85" s="13">
        <f t="shared" si="4"/>
        <v>2.2782375117848361E-3</v>
      </c>
      <c r="U85" s="66">
        <f>+R85/'סכום נכסי הקרן'!$C$42</f>
        <v>3.8258375377119897E-4</v>
      </c>
    </row>
    <row r="86" spans="2:21" ht="13.5" thickBot="1" x14ac:dyDescent="0.25">
      <c r="B86" s="62" t="s">
        <v>401</v>
      </c>
      <c r="C86" s="14" t="s">
        <v>402</v>
      </c>
      <c r="D86" s="14" t="s">
        <v>160</v>
      </c>
      <c r="E86" s="14" t="s">
        <v>232</v>
      </c>
      <c r="F86" s="22">
        <v>662</v>
      </c>
      <c r="G86" s="14" t="s">
        <v>249</v>
      </c>
      <c r="H86" s="14" t="s">
        <v>334</v>
      </c>
      <c r="I86" s="14" t="s">
        <v>96</v>
      </c>
      <c r="J86" s="58" t="s">
        <v>2583</v>
      </c>
      <c r="K86" s="24">
        <v>5.43</v>
      </c>
      <c r="L86" s="14" t="s">
        <v>49</v>
      </c>
      <c r="M86" s="13">
        <v>3.7100000000000001E-2</v>
      </c>
      <c r="N86" s="13">
        <v>3.3399999999999999E-2</v>
      </c>
      <c r="O86" s="24">
        <v>6</v>
      </c>
      <c r="P86" s="27">
        <v>5095555</v>
      </c>
      <c r="Q86" s="24">
        <v>0</v>
      </c>
      <c r="R86" s="24">
        <v>305.73329999999999</v>
      </c>
      <c r="S86" s="13">
        <v>7.8094494300000002E-4</v>
      </c>
      <c r="T86" s="13">
        <f t="shared" si="4"/>
        <v>3.8033043224162103E-4</v>
      </c>
      <c r="U86" s="66">
        <f>+R86/'סכום נכסי הקרן'!$C$42</f>
        <v>6.3868777371867052E-5</v>
      </c>
    </row>
    <row r="87" spans="2:21" ht="13.5" thickBot="1" x14ac:dyDescent="0.25">
      <c r="B87" s="62" t="s">
        <v>403</v>
      </c>
      <c r="C87" s="14" t="s">
        <v>404</v>
      </c>
      <c r="D87" s="14" t="s">
        <v>160</v>
      </c>
      <c r="E87" s="14" t="s">
        <v>232</v>
      </c>
      <c r="F87" s="22">
        <v>662</v>
      </c>
      <c r="G87" s="14" t="s">
        <v>249</v>
      </c>
      <c r="H87" s="14" t="s">
        <v>334</v>
      </c>
      <c r="I87" s="14" t="s">
        <v>96</v>
      </c>
      <c r="J87" s="58" t="s">
        <v>2583</v>
      </c>
      <c r="K87" s="24">
        <v>1.24</v>
      </c>
      <c r="L87" s="14" t="s">
        <v>49</v>
      </c>
      <c r="M87" s="13">
        <v>2.0199999999999999E-2</v>
      </c>
      <c r="N87" s="13">
        <v>2.0299999999999999E-2</v>
      </c>
      <c r="O87" s="24">
        <v>5</v>
      </c>
      <c r="P87" s="27">
        <v>5652776</v>
      </c>
      <c r="Q87" s="24">
        <v>0</v>
      </c>
      <c r="R87" s="24">
        <v>282.6388</v>
      </c>
      <c r="S87" s="13">
        <v>2.3758612399999999E-4</v>
      </c>
      <c r="T87" s="13">
        <f t="shared" si="4"/>
        <v>3.5160100967821656E-4</v>
      </c>
      <c r="U87" s="66">
        <f>+R87/'סכום נכסי הקרן'!$C$42</f>
        <v>5.9044253909703842E-5</v>
      </c>
    </row>
    <row r="88" spans="2:21" ht="13.5" thickBot="1" x14ac:dyDescent="0.25">
      <c r="B88" s="62" t="s">
        <v>405</v>
      </c>
      <c r="C88" s="14" t="s">
        <v>406</v>
      </c>
      <c r="D88" s="14" t="s">
        <v>160</v>
      </c>
      <c r="E88" s="14" t="s">
        <v>232</v>
      </c>
      <c r="F88" s="22">
        <v>662</v>
      </c>
      <c r="G88" s="14" t="s">
        <v>249</v>
      </c>
      <c r="H88" s="14" t="s">
        <v>334</v>
      </c>
      <c r="I88" s="14" t="s">
        <v>96</v>
      </c>
      <c r="J88" s="58" t="s">
        <v>2583</v>
      </c>
      <c r="K88" s="24">
        <v>4.62</v>
      </c>
      <c r="L88" s="14" t="s">
        <v>49</v>
      </c>
      <c r="M88" s="13">
        <v>3.09E-2</v>
      </c>
      <c r="N88" s="13">
        <v>3.1600000000000003E-2</v>
      </c>
      <c r="O88" s="24">
        <v>4</v>
      </c>
      <c r="P88" s="27">
        <v>5168240</v>
      </c>
      <c r="Q88" s="24">
        <v>0</v>
      </c>
      <c r="R88" s="24">
        <v>206.7296</v>
      </c>
      <c r="S88" s="13">
        <v>2.1052631500000001E-4</v>
      </c>
      <c r="T88" s="13">
        <f t="shared" si="4"/>
        <v>2.571704100441052E-4</v>
      </c>
      <c r="U88" s="66">
        <f>+R88/'סכום נכסי הקרן'!$C$42</f>
        <v>4.3186551149564433E-5</v>
      </c>
    </row>
    <row r="89" spans="2:21" ht="13.5" thickBot="1" x14ac:dyDescent="0.25">
      <c r="B89" s="62" t="s">
        <v>407</v>
      </c>
      <c r="C89" s="14" t="s">
        <v>408</v>
      </c>
      <c r="D89" s="14" t="s">
        <v>160</v>
      </c>
      <c r="E89" s="14" t="s">
        <v>232</v>
      </c>
      <c r="F89" s="22">
        <v>1349</v>
      </c>
      <c r="G89" s="14" t="s">
        <v>233</v>
      </c>
      <c r="H89" s="14" t="s">
        <v>334</v>
      </c>
      <c r="I89" s="14" t="s">
        <v>96</v>
      </c>
      <c r="J89" s="58" t="s">
        <v>2583</v>
      </c>
      <c r="K89" s="24">
        <v>1.9</v>
      </c>
      <c r="L89" s="14" t="s">
        <v>49</v>
      </c>
      <c r="M89" s="13">
        <v>1.6E-2</v>
      </c>
      <c r="N89" s="13">
        <v>2.0899999999999998E-2</v>
      </c>
      <c r="O89" s="24">
        <v>1039234.93</v>
      </c>
      <c r="P89" s="26">
        <v>112.12</v>
      </c>
      <c r="Q89" s="24">
        <v>0</v>
      </c>
      <c r="R89" s="24">
        <v>1165.1902</v>
      </c>
      <c r="S89" s="13">
        <v>2.680516649E-3</v>
      </c>
      <c r="T89" s="13">
        <f t="shared" si="4"/>
        <v>1.449489775597558E-3</v>
      </c>
      <c r="U89" s="66">
        <f>+R89/'סכום נכסי הקרן'!$C$42</f>
        <v>2.4341239073297295E-4</v>
      </c>
    </row>
    <row r="90" spans="2:21" ht="13.5" thickBot="1" x14ac:dyDescent="0.25">
      <c r="B90" s="62" t="s">
        <v>409</v>
      </c>
      <c r="C90" s="14" t="s">
        <v>410</v>
      </c>
      <c r="D90" s="14" t="s">
        <v>160</v>
      </c>
      <c r="E90" s="14" t="s">
        <v>232</v>
      </c>
      <c r="F90" s="22">
        <v>1349</v>
      </c>
      <c r="G90" s="14" t="s">
        <v>233</v>
      </c>
      <c r="H90" s="14" t="s">
        <v>334</v>
      </c>
      <c r="I90" s="14" t="s">
        <v>96</v>
      </c>
      <c r="J90" s="58" t="s">
        <v>2583</v>
      </c>
      <c r="K90" s="24">
        <v>2.97</v>
      </c>
      <c r="L90" s="14" t="s">
        <v>49</v>
      </c>
      <c r="M90" s="13">
        <v>1.4200000000000001E-2</v>
      </c>
      <c r="N90" s="13">
        <v>2.4899999999999999E-2</v>
      </c>
      <c r="O90" s="24">
        <v>2011958.77</v>
      </c>
      <c r="P90" s="26">
        <v>108.25</v>
      </c>
      <c r="Q90" s="24">
        <v>0</v>
      </c>
      <c r="R90" s="24">
        <v>2177.9453699999999</v>
      </c>
      <c r="S90" s="13">
        <v>1.7041059549999999E-3</v>
      </c>
      <c r="T90" s="13">
        <f t="shared" si="4"/>
        <v>2.7093512678230906E-3</v>
      </c>
      <c r="U90" s="66">
        <f>+R90/'סכום נכסי הקרן'!$C$42</f>
        <v>4.5498055973823787E-4</v>
      </c>
    </row>
    <row r="91" spans="2:21" ht="13.5" thickBot="1" x14ac:dyDescent="0.25">
      <c r="B91" s="62" t="s">
        <v>409</v>
      </c>
      <c r="C91" s="14" t="s">
        <v>411</v>
      </c>
      <c r="D91" s="14" t="s">
        <v>160</v>
      </c>
      <c r="E91" s="14" t="s">
        <v>232</v>
      </c>
      <c r="F91" s="22">
        <v>1349</v>
      </c>
      <c r="G91" s="14" t="s">
        <v>233</v>
      </c>
      <c r="H91" s="14" t="s">
        <v>334</v>
      </c>
      <c r="I91" s="14" t="s">
        <v>96</v>
      </c>
      <c r="J91" s="58" t="s">
        <v>2583</v>
      </c>
      <c r="K91" s="24">
        <v>2.9660000000000002</v>
      </c>
      <c r="L91" s="14" t="s">
        <v>49</v>
      </c>
      <c r="M91" s="13">
        <v>1.4200000000000001E-2</v>
      </c>
      <c r="N91" s="13">
        <v>2.4899999999999999E-2</v>
      </c>
      <c r="O91" s="24">
        <v>2506780</v>
      </c>
      <c r="P91" s="26">
        <v>107.2677</v>
      </c>
      <c r="Q91" s="24">
        <v>0</v>
      </c>
      <c r="R91" s="24">
        <v>2688.9652500000002</v>
      </c>
      <c r="S91" s="13">
        <v>2.1232138500000002E-3</v>
      </c>
      <c r="T91" s="13">
        <f t="shared" si="4"/>
        <v>3.3450570016913391E-3</v>
      </c>
      <c r="U91" s="66">
        <f>+R91/'סכום נכסי הקרן'!$C$42</f>
        <v>5.6173443623228753E-4</v>
      </c>
    </row>
    <row r="92" spans="2:21" ht="13.5" thickBot="1" x14ac:dyDescent="0.25">
      <c r="B92" s="62" t="s">
        <v>412</v>
      </c>
      <c r="C92" s="14" t="s">
        <v>413</v>
      </c>
      <c r="D92" s="14" t="s">
        <v>160</v>
      </c>
      <c r="E92" s="14" t="s">
        <v>232</v>
      </c>
      <c r="F92" s="22">
        <v>1357</v>
      </c>
      <c r="G92" s="14" t="s">
        <v>233</v>
      </c>
      <c r="H92" s="14" t="s">
        <v>334</v>
      </c>
      <c r="I92" s="14" t="s">
        <v>96</v>
      </c>
      <c r="J92" s="58" t="s">
        <v>2583</v>
      </c>
      <c r="K92" s="24">
        <v>2.67</v>
      </c>
      <c r="L92" s="14" t="s">
        <v>49</v>
      </c>
      <c r="M92" s="13">
        <v>0.04</v>
      </c>
      <c r="N92" s="13">
        <v>2.3900000000000001E-2</v>
      </c>
      <c r="O92" s="24">
        <v>2141891.89</v>
      </c>
      <c r="P92" s="26">
        <v>118.24</v>
      </c>
      <c r="Q92" s="24">
        <v>0</v>
      </c>
      <c r="R92" s="24">
        <v>2532.5729700000002</v>
      </c>
      <c r="S92" s="13">
        <v>2.1015963389999998E-3</v>
      </c>
      <c r="T92" s="13">
        <f t="shared" si="4"/>
        <v>3.1505059225264177E-3</v>
      </c>
      <c r="U92" s="66">
        <f>+R92/'סכום נכסי הקרן'!$C$42</f>
        <v>5.2906353085822888E-4</v>
      </c>
    </row>
    <row r="93" spans="2:21" ht="13.5" thickBot="1" x14ac:dyDescent="0.25">
      <c r="B93" s="62" t="s">
        <v>414</v>
      </c>
      <c r="C93" s="14" t="s">
        <v>415</v>
      </c>
      <c r="D93" s="14" t="s">
        <v>160</v>
      </c>
      <c r="E93" s="14" t="s">
        <v>232</v>
      </c>
      <c r="F93" s="22">
        <v>1357</v>
      </c>
      <c r="G93" s="14" t="s">
        <v>233</v>
      </c>
      <c r="H93" s="14" t="s">
        <v>334</v>
      </c>
      <c r="I93" s="14" t="s">
        <v>96</v>
      </c>
      <c r="J93" s="58" t="s">
        <v>2583</v>
      </c>
      <c r="K93" s="24">
        <v>0.71</v>
      </c>
      <c r="L93" s="14" t="s">
        <v>49</v>
      </c>
      <c r="M93" s="13">
        <v>0.04</v>
      </c>
      <c r="N93" s="13">
        <v>2.5899999999999999E-2</v>
      </c>
      <c r="O93" s="24">
        <v>248717.26</v>
      </c>
      <c r="P93" s="26">
        <v>113.55</v>
      </c>
      <c r="Q93" s="24">
        <v>0</v>
      </c>
      <c r="R93" s="24">
        <v>282.41845000000001</v>
      </c>
      <c r="S93" s="13">
        <v>3.055084973E-3</v>
      </c>
      <c r="T93" s="13">
        <f t="shared" si="4"/>
        <v>3.5132689557044864E-4</v>
      </c>
      <c r="U93" s="66">
        <f>+R93/'סכום נכסי הקרן'!$C$42</f>
        <v>5.8998222008390207E-5</v>
      </c>
    </row>
    <row r="94" spans="2:21" ht="13.5" thickBot="1" x14ac:dyDescent="0.25">
      <c r="B94" s="62" t="s">
        <v>416</v>
      </c>
      <c r="C94" s="14" t="s">
        <v>417</v>
      </c>
      <c r="D94" s="14" t="s">
        <v>160</v>
      </c>
      <c r="E94" s="14" t="s">
        <v>232</v>
      </c>
      <c r="F94" s="22">
        <v>1357</v>
      </c>
      <c r="G94" s="14" t="s">
        <v>233</v>
      </c>
      <c r="H94" s="14" t="s">
        <v>334</v>
      </c>
      <c r="I94" s="14" t="s">
        <v>96</v>
      </c>
      <c r="J94" s="58" t="s">
        <v>2583</v>
      </c>
      <c r="K94" s="24">
        <v>4.03</v>
      </c>
      <c r="L94" s="14" t="s">
        <v>49</v>
      </c>
      <c r="M94" s="13">
        <v>3.5000000000000003E-2</v>
      </c>
      <c r="N94" s="13">
        <v>2.6100000000000002E-2</v>
      </c>
      <c r="O94" s="24">
        <v>602160.92000000004</v>
      </c>
      <c r="P94" s="26">
        <v>118.48</v>
      </c>
      <c r="Q94" s="24">
        <v>0</v>
      </c>
      <c r="R94" s="24">
        <v>713.44025999999997</v>
      </c>
      <c r="S94" s="13">
        <v>6.8302252999999998E-4</v>
      </c>
      <c r="T94" s="13">
        <f t="shared" si="4"/>
        <v>8.8751549950356889E-4</v>
      </c>
      <c r="U94" s="66">
        <f>+R94/'סכום נכסי הקרן'!$C$42</f>
        <v>1.4904021620826694E-4</v>
      </c>
    </row>
    <row r="95" spans="2:21" ht="13.5" thickBot="1" x14ac:dyDescent="0.25">
      <c r="B95" s="62" t="s">
        <v>418</v>
      </c>
      <c r="C95" s="14" t="s">
        <v>419</v>
      </c>
      <c r="D95" s="14" t="s">
        <v>160</v>
      </c>
      <c r="E95" s="14" t="s">
        <v>232</v>
      </c>
      <c r="F95" s="22">
        <v>1357</v>
      </c>
      <c r="G95" s="14" t="s">
        <v>233</v>
      </c>
      <c r="H95" s="14" t="s">
        <v>334</v>
      </c>
      <c r="I95" s="14" t="s">
        <v>96</v>
      </c>
      <c r="J95" s="58" t="s">
        <v>2583</v>
      </c>
      <c r="K95" s="24">
        <v>6.59</v>
      </c>
      <c r="L95" s="14" t="s">
        <v>49</v>
      </c>
      <c r="M95" s="13">
        <v>2.5000000000000001E-2</v>
      </c>
      <c r="N95" s="13">
        <v>2.9000000000000001E-2</v>
      </c>
      <c r="O95" s="24">
        <v>7371132.4000000004</v>
      </c>
      <c r="P95" s="26">
        <v>109.47</v>
      </c>
      <c r="Q95" s="24">
        <v>0</v>
      </c>
      <c r="R95" s="24">
        <v>8069.1786400000001</v>
      </c>
      <c r="S95" s="13">
        <v>9.8929485290000004E-3</v>
      </c>
      <c r="T95" s="13">
        <f t="shared" si="4"/>
        <v>1.0038010906846117E-2</v>
      </c>
      <c r="U95" s="66">
        <f>+R95/'סכום נכסי הקרן'!$C$42</f>
        <v>1.6856802125643001E-3</v>
      </c>
    </row>
    <row r="96" spans="2:21" ht="13.5" thickBot="1" x14ac:dyDescent="0.25">
      <c r="B96" s="62" t="s">
        <v>420</v>
      </c>
      <c r="C96" s="14" t="s">
        <v>421</v>
      </c>
      <c r="D96" s="14" t="s">
        <v>160</v>
      </c>
      <c r="E96" s="14" t="s">
        <v>232</v>
      </c>
      <c r="F96" s="22">
        <v>777</v>
      </c>
      <c r="G96" s="14" t="s">
        <v>422</v>
      </c>
      <c r="H96" s="14" t="s">
        <v>334</v>
      </c>
      <c r="I96" s="14" t="s">
        <v>96</v>
      </c>
      <c r="J96" s="58" t="s">
        <v>2583</v>
      </c>
      <c r="K96" s="24">
        <v>2.65</v>
      </c>
      <c r="L96" s="14" t="s">
        <v>49</v>
      </c>
      <c r="M96" s="13">
        <v>4.2999999999999997E-2</v>
      </c>
      <c r="N96" s="13">
        <v>2.0500000000000001E-2</v>
      </c>
      <c r="O96" s="24">
        <v>1666.68</v>
      </c>
      <c r="P96" s="26">
        <v>119.12</v>
      </c>
      <c r="Q96" s="24">
        <v>0</v>
      </c>
      <c r="R96" s="24">
        <v>1.9853499999999999</v>
      </c>
      <c r="S96" s="13">
        <v>3.2685893138352901E-6</v>
      </c>
      <c r="T96" s="13">
        <f t="shared" si="4"/>
        <v>2.4697637570094666E-6</v>
      </c>
      <c r="U96" s="66">
        <f>+R96/'סכום נכסי הקרן'!$C$42</f>
        <v>4.1474669967333044E-7</v>
      </c>
    </row>
    <row r="97" spans="2:21" ht="13.5" thickBot="1" x14ac:dyDescent="0.25">
      <c r="B97" s="62" t="s">
        <v>423</v>
      </c>
      <c r="C97" s="14" t="s">
        <v>424</v>
      </c>
      <c r="D97" s="14" t="s">
        <v>160</v>
      </c>
      <c r="E97" s="14" t="s">
        <v>232</v>
      </c>
      <c r="F97" s="22">
        <v>141</v>
      </c>
      <c r="G97" s="14" t="s">
        <v>296</v>
      </c>
      <c r="H97" s="14" t="s">
        <v>334</v>
      </c>
      <c r="I97" s="14" t="s">
        <v>96</v>
      </c>
      <c r="J97" s="58" t="s">
        <v>2583</v>
      </c>
      <c r="K97" s="24">
        <v>1.32</v>
      </c>
      <c r="L97" s="14" t="s">
        <v>49</v>
      </c>
      <c r="M97" s="13">
        <v>1.7999999999999999E-2</v>
      </c>
      <c r="N97" s="13">
        <v>2.0899999999999998E-2</v>
      </c>
      <c r="O97" s="24">
        <v>555849.06000000006</v>
      </c>
      <c r="P97" s="26">
        <v>111.63</v>
      </c>
      <c r="Q97" s="24">
        <v>0</v>
      </c>
      <c r="R97" s="24">
        <v>620.49431000000004</v>
      </c>
      <c r="S97" s="13">
        <v>6.8436287299999997E-4</v>
      </c>
      <c r="T97" s="13">
        <f t="shared" si="4"/>
        <v>7.7189128278066675E-4</v>
      </c>
      <c r="U97" s="66">
        <f>+R97/'סכום נכסי הקרן'!$C$42</f>
        <v>1.2962347557789831E-4</v>
      </c>
    </row>
    <row r="98" spans="2:21" ht="13.5" thickBot="1" x14ac:dyDescent="0.25">
      <c r="B98" s="62" t="s">
        <v>425</v>
      </c>
      <c r="C98" s="14" t="s">
        <v>426</v>
      </c>
      <c r="D98" s="14" t="s">
        <v>160</v>
      </c>
      <c r="E98" s="14" t="s">
        <v>232</v>
      </c>
      <c r="F98" s="22">
        <v>141</v>
      </c>
      <c r="G98" s="14" t="s">
        <v>296</v>
      </c>
      <c r="H98" s="14" t="s">
        <v>334</v>
      </c>
      <c r="I98" s="14" t="s">
        <v>96</v>
      </c>
      <c r="J98" s="58" t="s">
        <v>2583</v>
      </c>
      <c r="K98" s="24">
        <v>3.84</v>
      </c>
      <c r="L98" s="14" t="s">
        <v>49</v>
      </c>
      <c r="M98" s="13">
        <v>2.1999999999999999E-2</v>
      </c>
      <c r="N98" s="13">
        <v>2.7900000000000001E-2</v>
      </c>
      <c r="O98" s="24">
        <v>592477.81999999995</v>
      </c>
      <c r="P98" s="26">
        <v>100.93</v>
      </c>
      <c r="Q98" s="24">
        <v>0</v>
      </c>
      <c r="R98" s="24">
        <v>597.98785999999996</v>
      </c>
      <c r="S98" s="13">
        <v>1.1660961820000001E-3</v>
      </c>
      <c r="T98" s="13">
        <f t="shared" si="4"/>
        <v>7.4389339096867088E-4</v>
      </c>
      <c r="U98" s="66">
        <f>+R98/'סכום נכסי הקרן'!$C$42</f>
        <v>1.2492179785917725E-4</v>
      </c>
    </row>
    <row r="99" spans="2:21" ht="13.5" thickBot="1" x14ac:dyDescent="0.25">
      <c r="B99" s="62" t="s">
        <v>427</v>
      </c>
      <c r="C99" s="14" t="s">
        <v>428</v>
      </c>
      <c r="D99" s="14" t="s">
        <v>160</v>
      </c>
      <c r="E99" s="14" t="s">
        <v>232</v>
      </c>
      <c r="F99" s="22">
        <v>1063</v>
      </c>
      <c r="G99" s="14" t="s">
        <v>429</v>
      </c>
      <c r="H99" s="14" t="s">
        <v>430</v>
      </c>
      <c r="I99" s="14" t="s">
        <v>96</v>
      </c>
      <c r="J99" s="58" t="s">
        <v>2583</v>
      </c>
      <c r="K99" s="24">
        <v>5.92</v>
      </c>
      <c r="L99" s="14" t="s">
        <v>49</v>
      </c>
      <c r="M99" s="13">
        <v>5.1499999999999997E-2</v>
      </c>
      <c r="N99" s="13">
        <v>2.9499999999999998E-2</v>
      </c>
      <c r="O99" s="24">
        <v>4281145.05</v>
      </c>
      <c r="P99" s="27">
        <v>153</v>
      </c>
      <c r="Q99" s="24">
        <v>0</v>
      </c>
      <c r="R99" s="24">
        <v>6550.15193</v>
      </c>
      <c r="S99" s="13">
        <v>1.474230208E-3</v>
      </c>
      <c r="T99" s="13">
        <f t="shared" si="4"/>
        <v>8.148350587865923E-3</v>
      </c>
      <c r="U99" s="66">
        <f>+R99/'סכום נכסי הקרן'!$C$42</f>
        <v>1.3683501122353217E-3</v>
      </c>
    </row>
    <row r="100" spans="2:21" ht="13.5" thickBot="1" x14ac:dyDescent="0.25">
      <c r="B100" s="62" t="s">
        <v>431</v>
      </c>
      <c r="C100" s="14" t="s">
        <v>432</v>
      </c>
      <c r="D100" s="14" t="s">
        <v>160</v>
      </c>
      <c r="E100" s="14" t="s">
        <v>232</v>
      </c>
      <c r="F100" s="22">
        <v>390</v>
      </c>
      <c r="G100" s="14" t="s">
        <v>233</v>
      </c>
      <c r="H100" s="14" t="s">
        <v>430</v>
      </c>
      <c r="I100" s="14" t="s">
        <v>96</v>
      </c>
      <c r="J100" s="58" t="s">
        <v>2583</v>
      </c>
      <c r="K100" s="24">
        <v>7.48</v>
      </c>
      <c r="L100" s="14" t="s">
        <v>49</v>
      </c>
      <c r="M100" s="13">
        <v>2.5600000000000001E-2</v>
      </c>
      <c r="N100" s="13">
        <v>3.9699999999999999E-2</v>
      </c>
      <c r="O100" s="24">
        <v>732500</v>
      </c>
      <c r="P100" s="26">
        <v>95.72</v>
      </c>
      <c r="Q100" s="24">
        <v>0</v>
      </c>
      <c r="R100" s="24">
        <v>701.149</v>
      </c>
      <c r="S100" s="13">
        <v>6.9730028100000005E-4</v>
      </c>
      <c r="T100" s="13">
        <f t="shared" si="4"/>
        <v>8.7222524414507798E-4</v>
      </c>
      <c r="U100" s="66">
        <f>+R100/'סכום נכסי הקרן'!$C$42</f>
        <v>1.464725281332037E-4</v>
      </c>
    </row>
    <row r="101" spans="2:21" ht="13.5" thickBot="1" x14ac:dyDescent="0.25">
      <c r="B101" s="62" t="s">
        <v>433</v>
      </c>
      <c r="C101" s="14" t="s">
        <v>434</v>
      </c>
      <c r="D101" s="14" t="s">
        <v>160</v>
      </c>
      <c r="E101" s="14" t="s">
        <v>232</v>
      </c>
      <c r="F101" s="22">
        <v>230</v>
      </c>
      <c r="G101" s="14" t="s">
        <v>435</v>
      </c>
      <c r="H101" s="14" t="s">
        <v>430</v>
      </c>
      <c r="I101" s="14" t="s">
        <v>96</v>
      </c>
      <c r="J101" s="58" t="s">
        <v>2583</v>
      </c>
      <c r="K101" s="24">
        <v>1.4</v>
      </c>
      <c r="L101" s="14" t="s">
        <v>49</v>
      </c>
      <c r="M101" s="13">
        <v>2.1999999999999999E-2</v>
      </c>
      <c r="N101" s="13">
        <v>1.7100000000000001E-2</v>
      </c>
      <c r="O101" s="24">
        <v>1020000</v>
      </c>
      <c r="P101" s="26">
        <v>112.59</v>
      </c>
      <c r="Q101" s="24">
        <v>0</v>
      </c>
      <c r="R101" s="24">
        <v>1148.4179999999999</v>
      </c>
      <c r="S101" s="13">
        <v>1.9281288670000001E-3</v>
      </c>
      <c r="T101" s="13">
        <f t="shared" si="4"/>
        <v>1.428625257157326E-3</v>
      </c>
      <c r="U101" s="66">
        <f>+R101/'סכום נכסי הקרן'!$C$42</f>
        <v>2.3990861830178395E-4</v>
      </c>
    </row>
    <row r="102" spans="2:21" ht="13.5" thickBot="1" x14ac:dyDescent="0.25">
      <c r="B102" s="62" t="s">
        <v>436</v>
      </c>
      <c r="C102" s="14" t="s">
        <v>437</v>
      </c>
      <c r="D102" s="14" t="s">
        <v>160</v>
      </c>
      <c r="E102" s="14" t="s">
        <v>232</v>
      </c>
      <c r="F102" s="22">
        <v>230</v>
      </c>
      <c r="G102" s="14" t="s">
        <v>435</v>
      </c>
      <c r="H102" s="14" t="s">
        <v>430</v>
      </c>
      <c r="I102" s="14" t="s">
        <v>96</v>
      </c>
      <c r="J102" s="58" t="s">
        <v>2583</v>
      </c>
      <c r="K102" s="24">
        <v>4.24</v>
      </c>
      <c r="L102" s="14" t="s">
        <v>49</v>
      </c>
      <c r="M102" s="13">
        <v>1.7000000000000001E-2</v>
      </c>
      <c r="N102" s="13">
        <v>2.23E-2</v>
      </c>
      <c r="O102" s="24">
        <v>600000</v>
      </c>
      <c r="P102" s="26">
        <v>107.55</v>
      </c>
      <c r="Q102" s="24">
        <v>0</v>
      </c>
      <c r="R102" s="24">
        <v>645.29999999999995</v>
      </c>
      <c r="S102" s="13">
        <v>4.7272383400000001E-4</v>
      </c>
      <c r="T102" s="13">
        <f t="shared" si="4"/>
        <v>8.0274941566887883E-4</v>
      </c>
      <c r="U102" s="66">
        <f>+R102/'סכום נכסי הקרן'!$C$42</f>
        <v>1.3480547273740155E-4</v>
      </c>
    </row>
    <row r="103" spans="2:21" ht="13.5" thickBot="1" x14ac:dyDescent="0.25">
      <c r="B103" s="62" t="s">
        <v>438</v>
      </c>
      <c r="C103" s="14" t="s">
        <v>439</v>
      </c>
      <c r="D103" s="14" t="s">
        <v>160</v>
      </c>
      <c r="E103" s="14" t="s">
        <v>232</v>
      </c>
      <c r="F103" s="22">
        <v>230</v>
      </c>
      <c r="G103" s="14" t="s">
        <v>435</v>
      </c>
      <c r="H103" s="14" t="s">
        <v>430</v>
      </c>
      <c r="I103" s="14" t="s">
        <v>96</v>
      </c>
      <c r="J103" s="58" t="s">
        <v>2583</v>
      </c>
      <c r="K103" s="24">
        <v>9.1</v>
      </c>
      <c r="L103" s="14" t="s">
        <v>49</v>
      </c>
      <c r="M103" s="13">
        <v>5.7999999999999996E-3</v>
      </c>
      <c r="N103" s="13">
        <v>2.81E-2</v>
      </c>
      <c r="O103" s="24">
        <v>1647000</v>
      </c>
      <c r="P103" s="26">
        <v>89.1</v>
      </c>
      <c r="Q103" s="24">
        <v>0</v>
      </c>
      <c r="R103" s="24">
        <v>1467.4770000000001</v>
      </c>
      <c r="S103" s="13">
        <v>3.442992037E-3</v>
      </c>
      <c r="T103" s="13">
        <f t="shared" si="4"/>
        <v>1.8255327820510144E-3</v>
      </c>
      <c r="U103" s="66">
        <f>+R103/'סכום נכסי הקרן'!$C$42</f>
        <v>3.0656118195608833E-4</v>
      </c>
    </row>
    <row r="104" spans="2:21" ht="13.5" thickBot="1" x14ac:dyDescent="0.25">
      <c r="B104" s="62" t="s">
        <v>440</v>
      </c>
      <c r="C104" s="14" t="s">
        <v>441</v>
      </c>
      <c r="D104" s="14" t="s">
        <v>160</v>
      </c>
      <c r="E104" s="14" t="s">
        <v>232</v>
      </c>
      <c r="F104" s="22">
        <v>1327</v>
      </c>
      <c r="G104" s="14" t="s">
        <v>233</v>
      </c>
      <c r="H104" s="14" t="s">
        <v>430</v>
      </c>
      <c r="I104" s="14" t="s">
        <v>96</v>
      </c>
      <c r="J104" s="58" t="s">
        <v>2583</v>
      </c>
      <c r="K104" s="24">
        <v>0.85</v>
      </c>
      <c r="L104" s="14" t="s">
        <v>49</v>
      </c>
      <c r="M104" s="13">
        <v>2.5000000000000001E-2</v>
      </c>
      <c r="N104" s="13">
        <v>2.29E-2</v>
      </c>
      <c r="O104" s="24">
        <v>81670.89</v>
      </c>
      <c r="P104" s="26">
        <v>112.23</v>
      </c>
      <c r="Q104" s="24">
        <v>0</v>
      </c>
      <c r="R104" s="24">
        <v>91.659239999999997</v>
      </c>
      <c r="S104" s="13">
        <v>1.73430392E-4</v>
      </c>
      <c r="T104" s="13">
        <f t="shared" si="4"/>
        <v>1.1402355702875179E-4</v>
      </c>
      <c r="U104" s="66">
        <f>+R104/'סכום נכסי הקרן'!$C$42</f>
        <v>1.9147942319775214E-5</v>
      </c>
    </row>
    <row r="105" spans="2:21" ht="13.5" thickBot="1" x14ac:dyDescent="0.25">
      <c r="B105" s="62" t="s">
        <v>442</v>
      </c>
      <c r="C105" s="14" t="s">
        <v>443</v>
      </c>
      <c r="D105" s="14" t="s">
        <v>160</v>
      </c>
      <c r="E105" s="14" t="s">
        <v>232</v>
      </c>
      <c r="F105" s="22">
        <v>1327</v>
      </c>
      <c r="G105" s="14" t="s">
        <v>233</v>
      </c>
      <c r="H105" s="14" t="s">
        <v>430</v>
      </c>
      <c r="I105" s="14" t="s">
        <v>96</v>
      </c>
      <c r="J105" s="58" t="s">
        <v>2583</v>
      </c>
      <c r="K105" s="24">
        <v>3.25</v>
      </c>
      <c r="L105" s="14" t="s">
        <v>49</v>
      </c>
      <c r="M105" s="13">
        <v>3.3500000000000002E-2</v>
      </c>
      <c r="N105" s="13">
        <v>2.81E-2</v>
      </c>
      <c r="O105" s="24">
        <v>350000</v>
      </c>
      <c r="P105" s="26">
        <v>114.41</v>
      </c>
      <c r="Q105" s="24">
        <v>0</v>
      </c>
      <c r="R105" s="24">
        <v>400.435</v>
      </c>
      <c r="S105" s="13">
        <v>5.25186724E-4</v>
      </c>
      <c r="T105" s="13">
        <f t="shared" si="4"/>
        <v>4.9813879166801106E-4</v>
      </c>
      <c r="U105" s="66">
        <f>+R105/'סכום נכסי הקרן'!$C$42</f>
        <v>8.3652300442586992E-5</v>
      </c>
    </row>
    <row r="106" spans="2:21" ht="13.5" thickBot="1" x14ac:dyDescent="0.25">
      <c r="B106" s="62" t="s">
        <v>444</v>
      </c>
      <c r="C106" s="14" t="s">
        <v>445</v>
      </c>
      <c r="D106" s="14" t="s">
        <v>160</v>
      </c>
      <c r="E106" s="14" t="s">
        <v>232</v>
      </c>
      <c r="F106" s="22">
        <v>1327</v>
      </c>
      <c r="G106" s="14" t="s">
        <v>233</v>
      </c>
      <c r="H106" s="14" t="s">
        <v>446</v>
      </c>
      <c r="I106" s="14" t="s">
        <v>277</v>
      </c>
      <c r="J106" s="58" t="s">
        <v>2583</v>
      </c>
      <c r="K106" s="24">
        <v>4.93</v>
      </c>
      <c r="L106" s="14" t="s">
        <v>49</v>
      </c>
      <c r="M106" s="13">
        <v>1.3299999999999999E-2</v>
      </c>
      <c r="N106" s="13">
        <v>3.3799999999999997E-2</v>
      </c>
      <c r="O106" s="24">
        <v>500000</v>
      </c>
      <c r="P106" s="26">
        <v>101.09</v>
      </c>
      <c r="Q106" s="24">
        <v>0</v>
      </c>
      <c r="R106" s="24">
        <v>505.45</v>
      </c>
      <c r="S106" s="13">
        <v>4.2105263100000002E-4</v>
      </c>
      <c r="T106" s="13">
        <f t="shared" si="4"/>
        <v>6.2877683581254434E-4</v>
      </c>
      <c r="U106" s="66">
        <f>+R106/'סכום נכסי הקרן'!$C$42</f>
        <v>1.0559030868606789E-4</v>
      </c>
    </row>
    <row r="107" spans="2:21" ht="13.5" thickBot="1" x14ac:dyDescent="0.25">
      <c r="B107" s="62" t="s">
        <v>447</v>
      </c>
      <c r="C107" s="14" t="s">
        <v>448</v>
      </c>
      <c r="D107" s="14" t="s">
        <v>160</v>
      </c>
      <c r="E107" s="14" t="s">
        <v>232</v>
      </c>
      <c r="F107" s="22">
        <v>1327</v>
      </c>
      <c r="G107" s="14" t="s">
        <v>233</v>
      </c>
      <c r="H107" s="14" t="s">
        <v>430</v>
      </c>
      <c r="I107" s="14" t="s">
        <v>96</v>
      </c>
      <c r="J107" s="58" t="s">
        <v>2583</v>
      </c>
      <c r="K107" s="24">
        <v>5.6</v>
      </c>
      <c r="L107" s="14" t="s">
        <v>49</v>
      </c>
      <c r="M107" s="13">
        <v>1.8700000000000001E-2</v>
      </c>
      <c r="N107" s="13">
        <v>3.5200000000000002E-2</v>
      </c>
      <c r="O107" s="24">
        <v>208361</v>
      </c>
      <c r="P107" s="26">
        <v>97.98</v>
      </c>
      <c r="Q107" s="24">
        <v>0</v>
      </c>
      <c r="R107" s="24">
        <v>204.15210999999999</v>
      </c>
      <c r="S107" s="13">
        <v>3.7264222499999998E-4</v>
      </c>
      <c r="T107" s="13">
        <f t="shared" si="4"/>
        <v>2.5396402759967252E-4</v>
      </c>
      <c r="U107" s="66">
        <f>+R107/'סכום נכסי הקרן'!$C$42</f>
        <v>4.2648104290853869E-5</v>
      </c>
    </row>
    <row r="108" spans="2:21" ht="13.5" thickBot="1" x14ac:dyDescent="0.25">
      <c r="B108" s="62" t="s">
        <v>449</v>
      </c>
      <c r="C108" s="14" t="s">
        <v>450</v>
      </c>
      <c r="D108" s="14" t="s">
        <v>160</v>
      </c>
      <c r="E108" s="14" t="s">
        <v>232</v>
      </c>
      <c r="F108" s="22">
        <v>1153</v>
      </c>
      <c r="G108" s="14" t="s">
        <v>249</v>
      </c>
      <c r="H108" s="14" t="s">
        <v>430</v>
      </c>
      <c r="I108" s="14" t="s">
        <v>96</v>
      </c>
      <c r="J108" s="58" t="s">
        <v>2583</v>
      </c>
      <c r="K108" s="24">
        <v>2.41</v>
      </c>
      <c r="L108" s="14" t="s">
        <v>49</v>
      </c>
      <c r="M108" s="13">
        <v>2.3199999999999998E-2</v>
      </c>
      <c r="N108" s="13">
        <v>2.5499999999999998E-2</v>
      </c>
      <c r="O108" s="24">
        <v>1</v>
      </c>
      <c r="P108" s="27">
        <v>5612952</v>
      </c>
      <c r="Q108" s="24">
        <v>0</v>
      </c>
      <c r="R108" s="24">
        <v>56.129519999999999</v>
      </c>
      <c r="S108" s="13">
        <v>1.6666666599999999E-4</v>
      </c>
      <c r="T108" s="13">
        <f t="shared" si="4"/>
        <v>6.9824793711102825E-5</v>
      </c>
      <c r="U108" s="66">
        <f>+R108/'סכום נכסי הקרן'!$C$42</f>
        <v>1.1725657024830985E-5</v>
      </c>
    </row>
    <row r="109" spans="2:21" ht="13.5" thickBot="1" x14ac:dyDescent="0.25">
      <c r="B109" s="62" t="s">
        <v>451</v>
      </c>
      <c r="C109" s="14" t="s">
        <v>452</v>
      </c>
      <c r="D109" s="14" t="s">
        <v>160</v>
      </c>
      <c r="E109" s="14" t="s">
        <v>232</v>
      </c>
      <c r="F109" s="22">
        <v>1153</v>
      </c>
      <c r="G109" s="14" t="s">
        <v>249</v>
      </c>
      <c r="H109" s="14" t="s">
        <v>430</v>
      </c>
      <c r="I109" s="14" t="s">
        <v>96</v>
      </c>
      <c r="J109" s="58" t="s">
        <v>2583</v>
      </c>
      <c r="K109" s="24">
        <v>4.1399999999999997</v>
      </c>
      <c r="L109" s="14" t="s">
        <v>49</v>
      </c>
      <c r="M109" s="13">
        <v>1.09E-2</v>
      </c>
      <c r="N109" s="13">
        <v>3.4599999999999999E-2</v>
      </c>
      <c r="O109" s="24">
        <v>45</v>
      </c>
      <c r="P109" s="27">
        <v>4925250</v>
      </c>
      <c r="Q109" s="24">
        <v>0</v>
      </c>
      <c r="R109" s="24">
        <v>2216.3625000000002</v>
      </c>
      <c r="S109" s="13">
        <v>2.4781100279999998E-3</v>
      </c>
      <c r="T109" s="13">
        <f t="shared" si="4"/>
        <v>2.7571419522476612E-3</v>
      </c>
      <c r="U109" s="66">
        <f>+R109/'סכום נכסי הקרן'!$C$42</f>
        <v>4.6300603528583471E-4</v>
      </c>
    </row>
    <row r="110" spans="2:21" ht="13.5" thickBot="1" x14ac:dyDescent="0.25">
      <c r="B110" s="62" t="s">
        <v>453</v>
      </c>
      <c r="C110" s="14" t="s">
        <v>454</v>
      </c>
      <c r="D110" s="14" t="s">
        <v>160</v>
      </c>
      <c r="E110" s="14" t="s">
        <v>232</v>
      </c>
      <c r="F110" s="22">
        <v>1153</v>
      </c>
      <c r="G110" s="14" t="s">
        <v>249</v>
      </c>
      <c r="H110" s="14" t="s">
        <v>430</v>
      </c>
      <c r="I110" s="14" t="s">
        <v>96</v>
      </c>
      <c r="J110" s="58" t="s">
        <v>2583</v>
      </c>
      <c r="K110" s="24">
        <v>4.78</v>
      </c>
      <c r="L110" s="14" t="s">
        <v>49</v>
      </c>
      <c r="M110" s="13">
        <v>2.9899999999999999E-2</v>
      </c>
      <c r="N110" s="13">
        <v>3.44E-2</v>
      </c>
      <c r="O110" s="24">
        <v>36</v>
      </c>
      <c r="P110" s="27">
        <v>5209470</v>
      </c>
      <c r="Q110" s="24">
        <v>0</v>
      </c>
      <c r="R110" s="24">
        <v>1875.4092000000001</v>
      </c>
      <c r="S110" s="13">
        <v>2.2499999999999998E-3</v>
      </c>
      <c r="T110" s="13">
        <f t="shared" si="4"/>
        <v>2.3329980465520528E-3</v>
      </c>
      <c r="U110" s="66">
        <f>+R110/'סכום נכסי הקרן'!$C$42</f>
        <v>3.9177967423225171E-4</v>
      </c>
    </row>
    <row r="111" spans="2:21" ht="13.5" thickBot="1" x14ac:dyDescent="0.25">
      <c r="B111" s="62" t="s">
        <v>455</v>
      </c>
      <c r="C111" s="14" t="s">
        <v>456</v>
      </c>
      <c r="D111" s="14" t="s">
        <v>160</v>
      </c>
      <c r="E111" s="14" t="s">
        <v>232</v>
      </c>
      <c r="F111" s="22">
        <v>748</v>
      </c>
      <c r="G111" s="14" t="s">
        <v>249</v>
      </c>
      <c r="H111" s="14" t="s">
        <v>430</v>
      </c>
      <c r="I111" s="14" t="s">
        <v>96</v>
      </c>
      <c r="J111" s="58" t="s">
        <v>2583</v>
      </c>
      <c r="K111" s="24">
        <v>1.81</v>
      </c>
      <c r="L111" s="14" t="s">
        <v>49</v>
      </c>
      <c r="M111" s="13">
        <v>1.46E-2</v>
      </c>
      <c r="N111" s="13">
        <v>2.4400000000000002E-2</v>
      </c>
      <c r="O111" s="24">
        <v>3</v>
      </c>
      <c r="P111" s="27">
        <v>5454999</v>
      </c>
      <c r="Q111" s="24">
        <v>0</v>
      </c>
      <c r="R111" s="24">
        <v>163.64997</v>
      </c>
      <c r="S111" s="13">
        <v>1.1264221E-4</v>
      </c>
      <c r="T111" s="13">
        <f t="shared" si="4"/>
        <v>2.0357960296254389E-4</v>
      </c>
      <c r="U111" s="66">
        <f>+R111/'סכום נכסי הקרן'!$C$42</f>
        <v>3.4187062713949447E-5</v>
      </c>
    </row>
    <row r="112" spans="2:21" ht="13.5" thickBot="1" x14ac:dyDescent="0.25">
      <c r="B112" s="62" t="s">
        <v>457</v>
      </c>
      <c r="C112" s="14" t="s">
        <v>458</v>
      </c>
      <c r="D112" s="14" t="s">
        <v>160</v>
      </c>
      <c r="E112" s="14" t="s">
        <v>232</v>
      </c>
      <c r="F112" s="22">
        <v>748</v>
      </c>
      <c r="G112" s="14" t="s">
        <v>249</v>
      </c>
      <c r="H112" s="14" t="s">
        <v>430</v>
      </c>
      <c r="I112" s="14" t="s">
        <v>96</v>
      </c>
      <c r="J112" s="58" t="s">
        <v>2583</v>
      </c>
      <c r="K112" s="24">
        <v>2.4300000000000002</v>
      </c>
      <c r="L112" s="14" t="s">
        <v>49</v>
      </c>
      <c r="M112" s="13">
        <v>2.4199999999999999E-2</v>
      </c>
      <c r="N112" s="13">
        <v>2.86E-2</v>
      </c>
      <c r="O112" s="24">
        <v>10</v>
      </c>
      <c r="P112" s="27">
        <v>5585000</v>
      </c>
      <c r="Q112" s="24">
        <v>0</v>
      </c>
      <c r="R112" s="24">
        <v>558.5</v>
      </c>
      <c r="S112" s="13">
        <v>3.3020736999999999E-4</v>
      </c>
      <c r="T112" s="13">
        <f t="shared" si="4"/>
        <v>6.9477072470334556E-4</v>
      </c>
      <c r="U112" s="66">
        <f>+R112/'סכום נכסי הקרן'!$C$42</f>
        <v>1.1667264299370644E-4</v>
      </c>
    </row>
    <row r="113" spans="2:21" ht="13.5" thickBot="1" x14ac:dyDescent="0.25">
      <c r="B113" s="62" t="s">
        <v>459</v>
      </c>
      <c r="C113" s="14" t="s">
        <v>460</v>
      </c>
      <c r="D113" s="14" t="s">
        <v>160</v>
      </c>
      <c r="E113" s="14" t="s">
        <v>232</v>
      </c>
      <c r="F113" s="22">
        <v>748</v>
      </c>
      <c r="G113" s="14" t="s">
        <v>249</v>
      </c>
      <c r="H113" s="14" t="s">
        <v>430</v>
      </c>
      <c r="I113" s="14" t="s">
        <v>96</v>
      </c>
      <c r="J113" s="58" t="s">
        <v>2583</v>
      </c>
      <c r="K113" s="24">
        <v>3.82</v>
      </c>
      <c r="L113" s="14" t="s">
        <v>49</v>
      </c>
      <c r="M113" s="13">
        <v>2E-3</v>
      </c>
      <c r="N113" s="13">
        <v>3.0599999999999999E-2</v>
      </c>
      <c r="O113" s="24">
        <v>8</v>
      </c>
      <c r="P113" s="27">
        <v>4882000</v>
      </c>
      <c r="Q113" s="24">
        <v>0</v>
      </c>
      <c r="R113" s="24">
        <v>390.56</v>
      </c>
      <c r="S113" s="13">
        <v>6.97958471E-4</v>
      </c>
      <c r="T113" s="13">
        <f t="shared" si="4"/>
        <v>4.8585434957947829E-4</v>
      </c>
      <c r="U113" s="66">
        <f>+R113/'סכום נכסי הקרן'!$C$42</f>
        <v>8.1589377703888966E-5</v>
      </c>
    </row>
    <row r="114" spans="2:21" ht="13.5" thickBot="1" x14ac:dyDescent="0.25">
      <c r="B114" s="62" t="s">
        <v>461</v>
      </c>
      <c r="C114" s="14" t="s">
        <v>462</v>
      </c>
      <c r="D114" s="14" t="s">
        <v>160</v>
      </c>
      <c r="E114" s="14" t="s">
        <v>232</v>
      </c>
      <c r="F114" s="22">
        <v>748</v>
      </c>
      <c r="G114" s="14" t="s">
        <v>249</v>
      </c>
      <c r="H114" s="14" t="s">
        <v>430</v>
      </c>
      <c r="I114" s="14" t="s">
        <v>96</v>
      </c>
      <c r="J114" s="58" t="s">
        <v>2583</v>
      </c>
      <c r="K114" s="24">
        <v>4.62</v>
      </c>
      <c r="L114" s="14" t="s">
        <v>49</v>
      </c>
      <c r="M114" s="13">
        <v>3.1699999999999999E-2</v>
      </c>
      <c r="N114" s="13">
        <v>3.32E-2</v>
      </c>
      <c r="O114" s="24">
        <v>55</v>
      </c>
      <c r="P114" s="27">
        <v>5151111</v>
      </c>
      <c r="Q114" s="24">
        <v>0</v>
      </c>
      <c r="R114" s="24">
        <v>2833.11105</v>
      </c>
      <c r="S114" s="13">
        <v>3.2563647120000001E-3</v>
      </c>
      <c r="T114" s="13">
        <f t="shared" si="4"/>
        <v>3.5243735315551587E-3</v>
      </c>
      <c r="U114" s="66">
        <f>+R114/'סכום נכסי הקרן'!$C$42</f>
        <v>5.9184700823307931E-4</v>
      </c>
    </row>
    <row r="115" spans="2:21" ht="13.5" thickBot="1" x14ac:dyDescent="0.25">
      <c r="B115" s="62" t="s">
        <v>463</v>
      </c>
      <c r="C115" s="14" t="s">
        <v>464</v>
      </c>
      <c r="D115" s="14" t="s">
        <v>160</v>
      </c>
      <c r="E115" s="14" t="s">
        <v>232</v>
      </c>
      <c r="F115" s="22">
        <v>2072</v>
      </c>
      <c r="G115" s="14" t="s">
        <v>465</v>
      </c>
      <c r="H115" s="14" t="s">
        <v>430</v>
      </c>
      <c r="I115" s="14" t="s">
        <v>96</v>
      </c>
      <c r="J115" s="58" t="s">
        <v>2583</v>
      </c>
      <c r="K115" s="24">
        <v>1.82</v>
      </c>
      <c r="L115" s="14" t="s">
        <v>49</v>
      </c>
      <c r="M115" s="13">
        <v>1.0500000000000001E-2</v>
      </c>
      <c r="N115" s="13">
        <v>2.7300000000000001E-2</v>
      </c>
      <c r="O115" s="24">
        <v>44117.64</v>
      </c>
      <c r="P115" s="26">
        <v>107.42</v>
      </c>
      <c r="Q115" s="24">
        <v>0</v>
      </c>
      <c r="R115" s="24">
        <v>47.391170000000002</v>
      </c>
      <c r="S115" s="13">
        <v>1.6179342399999999E-4</v>
      </c>
      <c r="T115" s="13">
        <f t="shared" si="4"/>
        <v>5.8954337556740289E-5</v>
      </c>
      <c r="U115" s="66">
        <f>+R115/'סכום נכסי הקרן'!$C$42</f>
        <v>9.9001845272409148E-6</v>
      </c>
    </row>
    <row r="116" spans="2:21" ht="13.5" thickBot="1" x14ac:dyDescent="0.25">
      <c r="B116" s="62" t="s">
        <v>466</v>
      </c>
      <c r="C116" s="14" t="s">
        <v>467</v>
      </c>
      <c r="D116" s="14" t="s">
        <v>160</v>
      </c>
      <c r="E116" s="14" t="s">
        <v>232</v>
      </c>
      <c r="F116" s="22">
        <v>2072</v>
      </c>
      <c r="G116" s="14" t="s">
        <v>465</v>
      </c>
      <c r="H116" s="14" t="s">
        <v>430</v>
      </c>
      <c r="I116" s="14" t="s">
        <v>96</v>
      </c>
      <c r="J116" s="58" t="s">
        <v>2583</v>
      </c>
      <c r="K116" s="24">
        <v>3.4</v>
      </c>
      <c r="L116" s="14" t="s">
        <v>49</v>
      </c>
      <c r="M116" s="13">
        <v>2.1999999999999999E-2</v>
      </c>
      <c r="N116" s="13">
        <v>2.8199999999999999E-2</v>
      </c>
      <c r="O116" s="24">
        <v>423328.16</v>
      </c>
      <c r="P116" s="26">
        <v>101.61</v>
      </c>
      <c r="Q116" s="24">
        <v>0</v>
      </c>
      <c r="R116" s="24">
        <v>430.14373999999998</v>
      </c>
      <c r="S116" s="13">
        <v>1.123643409E-3</v>
      </c>
      <c r="T116" s="13">
        <f t="shared" si="4"/>
        <v>5.3509629000252003E-4</v>
      </c>
      <c r="U116" s="66">
        <f>+R116/'סכום נכסי הקרן'!$C$42</f>
        <v>8.9858562243505245E-5</v>
      </c>
    </row>
    <row r="117" spans="2:21" ht="13.5" thickBot="1" x14ac:dyDescent="0.25">
      <c r="B117" s="62" t="s">
        <v>468</v>
      </c>
      <c r="C117" s="14" t="s">
        <v>469</v>
      </c>
      <c r="D117" s="14" t="s">
        <v>160</v>
      </c>
      <c r="E117" s="14" t="s">
        <v>232</v>
      </c>
      <c r="F117" s="22">
        <v>1248</v>
      </c>
      <c r="G117" s="14" t="s">
        <v>249</v>
      </c>
      <c r="H117" s="14" t="s">
        <v>430</v>
      </c>
      <c r="I117" s="14" t="s">
        <v>96</v>
      </c>
      <c r="J117" s="58" t="s">
        <v>2583</v>
      </c>
      <c r="K117" s="24">
        <v>2.96</v>
      </c>
      <c r="L117" s="14" t="s">
        <v>49</v>
      </c>
      <c r="M117" s="13">
        <v>2E-3</v>
      </c>
      <c r="N117" s="13">
        <v>2.0899999999999998E-2</v>
      </c>
      <c r="O117" s="24">
        <v>200000</v>
      </c>
      <c r="P117" s="26">
        <v>105.61</v>
      </c>
      <c r="Q117" s="24">
        <v>0</v>
      </c>
      <c r="R117" s="24">
        <v>211.22</v>
      </c>
      <c r="S117" s="13">
        <v>2.3735885999999999E-4</v>
      </c>
      <c r="T117" s="13">
        <f t="shared" si="4"/>
        <v>2.6275644131036819E-4</v>
      </c>
      <c r="U117" s="66">
        <f>+R117/'סכום נכסי הקרן'!$C$42</f>
        <v>4.4124611733447934E-5</v>
      </c>
    </row>
    <row r="118" spans="2:21" ht="13.5" thickBot="1" x14ac:dyDescent="0.25">
      <c r="B118" s="62" t="s">
        <v>470</v>
      </c>
      <c r="C118" s="14" t="s">
        <v>471</v>
      </c>
      <c r="D118" s="14" t="s">
        <v>160</v>
      </c>
      <c r="E118" s="14" t="s">
        <v>232</v>
      </c>
      <c r="F118" s="22">
        <v>1248</v>
      </c>
      <c r="G118" s="14" t="s">
        <v>249</v>
      </c>
      <c r="H118" s="14" t="s">
        <v>430</v>
      </c>
      <c r="I118" s="14" t="s">
        <v>96</v>
      </c>
      <c r="J118" s="58" t="s">
        <v>2583</v>
      </c>
      <c r="K118" s="24">
        <v>0.41</v>
      </c>
      <c r="L118" s="14" t="s">
        <v>49</v>
      </c>
      <c r="M118" s="13">
        <v>6.7999999999999996E-3</v>
      </c>
      <c r="N118" s="13">
        <v>3.5400000000000001E-2</v>
      </c>
      <c r="O118" s="24">
        <v>946666.86</v>
      </c>
      <c r="P118" s="26">
        <v>111.23</v>
      </c>
      <c r="Q118" s="24">
        <v>0</v>
      </c>
      <c r="R118" s="24">
        <v>1052.9775500000001</v>
      </c>
      <c r="S118" s="13">
        <v>4.2218869370000004E-3</v>
      </c>
      <c r="T118" s="13">
        <f t="shared" si="4"/>
        <v>1.3098978970633006E-3</v>
      </c>
      <c r="U118" s="66">
        <f>+R118/'סכום נכסי הקרן'!$C$42</f>
        <v>2.1997076771985258E-4</v>
      </c>
    </row>
    <row r="119" spans="2:21" ht="13.5" thickBot="1" x14ac:dyDescent="0.25">
      <c r="B119" s="62" t="s">
        <v>472</v>
      </c>
      <c r="C119" s="14" t="s">
        <v>473</v>
      </c>
      <c r="D119" s="14" t="s">
        <v>160</v>
      </c>
      <c r="E119" s="14" t="s">
        <v>232</v>
      </c>
      <c r="F119" s="22">
        <v>1248</v>
      </c>
      <c r="G119" s="14" t="s">
        <v>249</v>
      </c>
      <c r="H119" s="14" t="s">
        <v>430</v>
      </c>
      <c r="I119" s="14" t="s">
        <v>96</v>
      </c>
      <c r="J119" s="58" t="s">
        <v>2583</v>
      </c>
      <c r="K119" s="24">
        <v>3.7</v>
      </c>
      <c r="L119" s="14" t="s">
        <v>49</v>
      </c>
      <c r="M119" s="13">
        <v>2E-3</v>
      </c>
      <c r="N119" s="13">
        <v>2.1899999999999999E-2</v>
      </c>
      <c r="O119" s="24">
        <v>5245000</v>
      </c>
      <c r="P119" s="26">
        <v>101.07</v>
      </c>
      <c r="Q119" s="24">
        <v>0</v>
      </c>
      <c r="R119" s="24">
        <v>5301.1215000000002</v>
      </c>
      <c r="S119" s="13">
        <v>6.5164102959999999E-3</v>
      </c>
      <c r="T119" s="13">
        <f t="shared" si="4"/>
        <v>6.5945640578254005E-3</v>
      </c>
      <c r="U119" s="66">
        <f>+R119/'סכום נכסי הקרן'!$C$42</f>
        <v>1.1074231982735213E-3</v>
      </c>
    </row>
    <row r="120" spans="2:21" ht="13.5" thickBot="1" x14ac:dyDescent="0.25">
      <c r="B120" s="62" t="s">
        <v>474</v>
      </c>
      <c r="C120" s="14" t="s">
        <v>475</v>
      </c>
      <c r="D120" s="14" t="s">
        <v>160</v>
      </c>
      <c r="E120" s="14" t="s">
        <v>232</v>
      </c>
      <c r="F120" s="22">
        <v>1248</v>
      </c>
      <c r="G120" s="14" t="s">
        <v>249</v>
      </c>
      <c r="H120" s="14" t="s">
        <v>430</v>
      </c>
      <c r="I120" s="14" t="s">
        <v>96</v>
      </c>
      <c r="J120" s="58" t="s">
        <v>2583</v>
      </c>
      <c r="K120" s="24">
        <v>5.26</v>
      </c>
      <c r="L120" s="14" t="s">
        <v>49</v>
      </c>
      <c r="M120" s="13">
        <v>2.5899999999999999E-2</v>
      </c>
      <c r="N120" s="13">
        <v>2.3699999999999999E-2</v>
      </c>
      <c r="O120" s="24">
        <v>368000</v>
      </c>
      <c r="P120" s="27">
        <v>101</v>
      </c>
      <c r="Q120" s="24">
        <v>0</v>
      </c>
      <c r="R120" s="24">
        <v>371.68</v>
      </c>
      <c r="S120" s="13">
        <v>8.1777777700000004E-4</v>
      </c>
      <c r="T120" s="13">
        <f t="shared" si="4"/>
        <v>4.6236774030033925E-4</v>
      </c>
      <c r="U120" s="66">
        <f>+R120/'סכום נכסי הקרן'!$C$42</f>
        <v>7.7645278331066805E-5</v>
      </c>
    </row>
    <row r="121" spans="2:21" ht="13.5" thickBot="1" x14ac:dyDescent="0.25">
      <c r="B121" s="62" t="s">
        <v>476</v>
      </c>
      <c r="C121" s="14" t="s">
        <v>477</v>
      </c>
      <c r="D121" s="14" t="s">
        <v>160</v>
      </c>
      <c r="E121" s="14" t="s">
        <v>232</v>
      </c>
      <c r="F121" s="22">
        <v>613</v>
      </c>
      <c r="G121" s="14" t="s">
        <v>233</v>
      </c>
      <c r="H121" s="14" t="s">
        <v>446</v>
      </c>
      <c r="I121" s="14" t="s">
        <v>277</v>
      </c>
      <c r="J121" s="58" t="s">
        <v>2583</v>
      </c>
      <c r="K121" s="24">
        <v>3.9</v>
      </c>
      <c r="L121" s="14" t="s">
        <v>49</v>
      </c>
      <c r="M121" s="13">
        <v>2.4E-2</v>
      </c>
      <c r="N121" s="13">
        <v>2.5600000000000001E-2</v>
      </c>
      <c r="O121" s="24">
        <v>2326108.35</v>
      </c>
      <c r="P121" s="26">
        <v>112.91</v>
      </c>
      <c r="Q121" s="24">
        <v>0</v>
      </c>
      <c r="R121" s="24">
        <v>2626.4089399999998</v>
      </c>
      <c r="S121" s="13">
        <v>2.158299069E-3</v>
      </c>
      <c r="T121" s="13">
        <f t="shared" si="4"/>
        <v>3.2672373189098396E-3</v>
      </c>
      <c r="U121" s="66">
        <f>+R121/'סכום נכסי הקרן'!$C$42</f>
        <v>5.4866619984261225E-4</v>
      </c>
    </row>
    <row r="122" spans="2:21" ht="13.5" thickBot="1" x14ac:dyDescent="0.25">
      <c r="B122" s="62" t="s">
        <v>478</v>
      </c>
      <c r="C122" s="14" t="s">
        <v>479</v>
      </c>
      <c r="D122" s="14" t="s">
        <v>160</v>
      </c>
      <c r="E122" s="14" t="s">
        <v>232</v>
      </c>
      <c r="F122" s="22">
        <v>613</v>
      </c>
      <c r="G122" s="14" t="s">
        <v>233</v>
      </c>
      <c r="H122" s="14" t="s">
        <v>446</v>
      </c>
      <c r="I122" s="14" t="s">
        <v>277</v>
      </c>
      <c r="J122" s="58" t="s">
        <v>2583</v>
      </c>
      <c r="K122" s="24">
        <v>6.06</v>
      </c>
      <c r="L122" s="14" t="s">
        <v>49</v>
      </c>
      <c r="M122" s="13">
        <v>1.4999999999999999E-2</v>
      </c>
      <c r="N122" s="13">
        <v>3.0800000000000001E-2</v>
      </c>
      <c r="O122" s="24">
        <v>723800</v>
      </c>
      <c r="P122" s="26">
        <v>98.18</v>
      </c>
      <c r="Q122" s="24">
        <v>0</v>
      </c>
      <c r="R122" s="24">
        <v>710.62684000000002</v>
      </c>
      <c r="S122" s="13">
        <v>2.76496041E-3</v>
      </c>
      <c r="T122" s="13">
        <f t="shared" si="4"/>
        <v>8.8401562152273664E-4</v>
      </c>
      <c r="U122" s="66">
        <f>+R122/'סכום נכסי הקרן'!$C$42</f>
        <v>1.4845248273064591E-4</v>
      </c>
    </row>
    <row r="123" spans="2:21" ht="13.5" thickBot="1" x14ac:dyDescent="0.25">
      <c r="B123" s="62" t="s">
        <v>480</v>
      </c>
      <c r="C123" s="14" t="s">
        <v>481</v>
      </c>
      <c r="D123" s="14" t="s">
        <v>160</v>
      </c>
      <c r="E123" s="14" t="s">
        <v>232</v>
      </c>
      <c r="F123" s="22">
        <v>1450</v>
      </c>
      <c r="G123" s="14" t="s">
        <v>233</v>
      </c>
      <c r="H123" s="14" t="s">
        <v>430</v>
      </c>
      <c r="I123" s="14" t="s">
        <v>96</v>
      </c>
      <c r="J123" s="58" t="s">
        <v>2583</v>
      </c>
      <c r="K123" s="24">
        <v>1.99</v>
      </c>
      <c r="L123" s="14" t="s">
        <v>49</v>
      </c>
      <c r="M123" s="13">
        <v>1.4E-2</v>
      </c>
      <c r="N123" s="13">
        <v>2.6100000000000002E-2</v>
      </c>
      <c r="O123" s="24">
        <v>500000</v>
      </c>
      <c r="P123" s="26">
        <v>109.74</v>
      </c>
      <c r="Q123" s="24">
        <v>0</v>
      </c>
      <c r="R123" s="24">
        <v>548.70000000000005</v>
      </c>
      <c r="S123" s="13">
        <v>4.9573666400000004E-4</v>
      </c>
      <c r="T123" s="13">
        <f t="shared" si="4"/>
        <v>6.825795821749789E-4</v>
      </c>
      <c r="U123" s="66">
        <f>+R123/'סכום נכסי הקרן'!$C$42</f>
        <v>1.1462538802264409E-4</v>
      </c>
    </row>
    <row r="124" spans="2:21" ht="13.5" thickBot="1" x14ac:dyDescent="0.25">
      <c r="B124" s="62" t="s">
        <v>482</v>
      </c>
      <c r="C124" s="14" t="s">
        <v>483</v>
      </c>
      <c r="D124" s="14" t="s">
        <v>160</v>
      </c>
      <c r="E124" s="14" t="s">
        <v>232</v>
      </c>
      <c r="F124" s="22">
        <v>231</v>
      </c>
      <c r="G124" s="14" t="s">
        <v>249</v>
      </c>
      <c r="H124" s="14" t="s">
        <v>430</v>
      </c>
      <c r="I124" s="14" t="s">
        <v>96</v>
      </c>
      <c r="J124" s="58" t="s">
        <v>2583</v>
      </c>
      <c r="K124" s="24">
        <v>0.98</v>
      </c>
      <c r="L124" s="14" t="s">
        <v>49</v>
      </c>
      <c r="M124" s="13">
        <v>1.9E-2</v>
      </c>
      <c r="N124" s="13">
        <v>2.1899999999999999E-2</v>
      </c>
      <c r="O124" s="24">
        <v>10</v>
      </c>
      <c r="P124" s="27">
        <v>5475488</v>
      </c>
      <c r="Q124" s="24">
        <v>0</v>
      </c>
      <c r="R124" s="24">
        <v>547.54880000000003</v>
      </c>
      <c r="S124" s="13">
        <v>4.5875768399999999E-4</v>
      </c>
      <c r="T124" s="13">
        <f t="shared" si="4"/>
        <v>6.8114749612613649E-4</v>
      </c>
      <c r="U124" s="66">
        <f>+R124/'סכום נכסי הקרן'!$C$42</f>
        <v>1.143848982346148E-4</v>
      </c>
    </row>
    <row r="125" spans="2:21" ht="13.5" thickBot="1" x14ac:dyDescent="0.25">
      <c r="B125" s="62" t="s">
        <v>484</v>
      </c>
      <c r="C125" s="14" t="s">
        <v>485</v>
      </c>
      <c r="D125" s="14" t="s">
        <v>160</v>
      </c>
      <c r="E125" s="14" t="s">
        <v>232</v>
      </c>
      <c r="F125" s="22">
        <v>231</v>
      </c>
      <c r="G125" s="14" t="s">
        <v>249</v>
      </c>
      <c r="H125" s="14" t="s">
        <v>430</v>
      </c>
      <c r="I125" s="14" t="s">
        <v>96</v>
      </c>
      <c r="J125" s="58" t="s">
        <v>2583</v>
      </c>
      <c r="K125" s="24">
        <v>4.13</v>
      </c>
      <c r="L125" s="14" t="s">
        <v>49</v>
      </c>
      <c r="M125" s="13">
        <v>3.3099999999999997E-2</v>
      </c>
      <c r="N125" s="13">
        <v>3.61E-2</v>
      </c>
      <c r="O125" s="24">
        <v>39</v>
      </c>
      <c r="P125" s="27">
        <v>5205991</v>
      </c>
      <c r="Q125" s="24">
        <v>0</v>
      </c>
      <c r="R125" s="24">
        <v>2030.3364899999999</v>
      </c>
      <c r="S125" s="13">
        <v>2.779955805E-3</v>
      </c>
      <c r="T125" s="13">
        <f t="shared" si="4"/>
        <v>2.5257266867483382E-3</v>
      </c>
      <c r="U125" s="66">
        <f>+R125/'סכום נכסי הקרן'!$C$42</f>
        <v>4.2414453796752908E-4</v>
      </c>
    </row>
    <row r="126" spans="2:21" ht="13.5" thickBot="1" x14ac:dyDescent="0.25">
      <c r="B126" s="62" t="s">
        <v>486</v>
      </c>
      <c r="C126" s="14" t="s">
        <v>487</v>
      </c>
      <c r="D126" s="14" t="s">
        <v>160</v>
      </c>
      <c r="E126" s="14" t="s">
        <v>232</v>
      </c>
      <c r="F126" s="22">
        <v>1514</v>
      </c>
      <c r="G126" s="14" t="s">
        <v>233</v>
      </c>
      <c r="H126" s="14" t="s">
        <v>446</v>
      </c>
      <c r="I126" s="14" t="s">
        <v>277</v>
      </c>
      <c r="J126" s="58" t="s">
        <v>2583</v>
      </c>
      <c r="K126" s="24">
        <v>0.52</v>
      </c>
      <c r="L126" s="14" t="s">
        <v>49</v>
      </c>
      <c r="M126" s="13">
        <v>2.75E-2</v>
      </c>
      <c r="N126" s="13">
        <v>3.1800000000000002E-2</v>
      </c>
      <c r="O126" s="24">
        <v>155013.57999999999</v>
      </c>
      <c r="P126" s="26">
        <v>113.88</v>
      </c>
      <c r="Q126" s="24">
        <v>0</v>
      </c>
      <c r="R126" s="24">
        <v>176.52946</v>
      </c>
      <c r="S126" s="13">
        <v>1.1213266180000001E-3</v>
      </c>
      <c r="T126" s="13">
        <f t="shared" si="4"/>
        <v>2.196016129913881E-4</v>
      </c>
      <c r="U126" s="66">
        <f>+R126/'סכום נכסי הקרן'!$C$42</f>
        <v>3.6877634135097188E-5</v>
      </c>
    </row>
    <row r="127" spans="2:21" ht="13.5" thickBot="1" x14ac:dyDescent="0.25">
      <c r="B127" s="62" t="s">
        <v>488</v>
      </c>
      <c r="C127" s="14" t="s">
        <v>489</v>
      </c>
      <c r="D127" s="14" t="s">
        <v>160</v>
      </c>
      <c r="E127" s="14" t="s">
        <v>232</v>
      </c>
      <c r="F127" s="22">
        <v>1514</v>
      </c>
      <c r="G127" s="14" t="s">
        <v>233</v>
      </c>
      <c r="H127" s="14" t="s">
        <v>446</v>
      </c>
      <c r="I127" s="14" t="s">
        <v>277</v>
      </c>
      <c r="J127" s="58" t="s">
        <v>2583</v>
      </c>
      <c r="K127" s="24">
        <v>3.63</v>
      </c>
      <c r="L127" s="14" t="s">
        <v>49</v>
      </c>
      <c r="M127" s="13">
        <v>1.9599999999999999E-2</v>
      </c>
      <c r="N127" s="13">
        <v>2.6599999999999999E-2</v>
      </c>
      <c r="O127" s="24">
        <v>5000</v>
      </c>
      <c r="P127" s="26">
        <v>109.84</v>
      </c>
      <c r="Q127" s="24">
        <v>0</v>
      </c>
      <c r="R127" s="24">
        <v>5.492</v>
      </c>
      <c r="S127" s="13">
        <v>4.7571858464857502E-6</v>
      </c>
      <c r="T127" s="13">
        <f t="shared" si="4"/>
        <v>6.8320157924275268E-6</v>
      </c>
      <c r="U127" s="66">
        <f>+R127/'סכום נכסי הקרן'!$C$42</f>
        <v>1.1472983980688196E-6</v>
      </c>
    </row>
    <row r="128" spans="2:21" ht="13.5" thickBot="1" x14ac:dyDescent="0.25">
      <c r="B128" s="62" t="s">
        <v>490</v>
      </c>
      <c r="C128" s="14" t="s">
        <v>491</v>
      </c>
      <c r="D128" s="14" t="s">
        <v>160</v>
      </c>
      <c r="E128" s="14" t="s">
        <v>232</v>
      </c>
      <c r="F128" s="22">
        <v>1514</v>
      </c>
      <c r="G128" s="14" t="s">
        <v>233</v>
      </c>
      <c r="H128" s="14" t="s">
        <v>446</v>
      </c>
      <c r="I128" s="14" t="s">
        <v>277</v>
      </c>
      <c r="J128" s="58" t="s">
        <v>2583</v>
      </c>
      <c r="K128" s="24">
        <v>5.83</v>
      </c>
      <c r="L128" s="14" t="s">
        <v>49</v>
      </c>
      <c r="M128" s="13">
        <v>1.5800000000000002E-2</v>
      </c>
      <c r="N128" s="13">
        <v>3.0599999999999999E-2</v>
      </c>
      <c r="O128" s="24">
        <v>3627606.45</v>
      </c>
      <c r="P128" s="26">
        <v>102.86</v>
      </c>
      <c r="Q128" s="24">
        <v>0</v>
      </c>
      <c r="R128" s="24">
        <v>3731.35599</v>
      </c>
      <c r="S128" s="13">
        <v>3.0552128990000002E-3</v>
      </c>
      <c r="T128" s="13">
        <f t="shared" si="4"/>
        <v>4.6417849692004824E-3</v>
      </c>
      <c r="U128" s="66">
        <f>+R128/'סכום נכסי הקרן'!$C$42</f>
        <v>7.7949358156436538E-4</v>
      </c>
    </row>
    <row r="129" spans="2:21" ht="13.5" thickBot="1" x14ac:dyDescent="0.25">
      <c r="B129" s="62" t="s">
        <v>492</v>
      </c>
      <c r="C129" s="14" t="s">
        <v>493</v>
      </c>
      <c r="D129" s="14" t="s">
        <v>160</v>
      </c>
      <c r="E129" s="14" t="s">
        <v>232</v>
      </c>
      <c r="F129" s="22">
        <v>1527</v>
      </c>
      <c r="G129" s="14" t="s">
        <v>366</v>
      </c>
      <c r="H129" s="14" t="s">
        <v>430</v>
      </c>
      <c r="I129" s="14" t="s">
        <v>96</v>
      </c>
      <c r="J129" s="58" t="s">
        <v>2583</v>
      </c>
      <c r="K129" s="24">
        <v>7.37</v>
      </c>
      <c r="L129" s="14" t="s">
        <v>49</v>
      </c>
      <c r="M129" s="13">
        <v>2.0899999999999998E-2</v>
      </c>
      <c r="N129" s="13">
        <v>4.0500000000000001E-2</v>
      </c>
      <c r="O129" s="24">
        <v>70</v>
      </c>
      <c r="P129" s="27">
        <v>4810000</v>
      </c>
      <c r="Q129" s="24">
        <v>0</v>
      </c>
      <c r="R129" s="24">
        <v>3367</v>
      </c>
      <c r="S129" s="13">
        <v>2.2673533500000001E-3</v>
      </c>
      <c r="T129" s="13">
        <f t="shared" si="4"/>
        <v>4.188528254388835E-3</v>
      </c>
      <c r="U129" s="66">
        <f>+R129/'סכום נכסי הקרן'!$C$42</f>
        <v>7.0337831505785063E-4</v>
      </c>
    </row>
    <row r="130" spans="2:21" ht="13.5" thickBot="1" x14ac:dyDescent="0.25">
      <c r="B130" s="62" t="s">
        <v>494</v>
      </c>
      <c r="C130" s="14" t="s">
        <v>495</v>
      </c>
      <c r="D130" s="14" t="s">
        <v>160</v>
      </c>
      <c r="E130" s="14" t="s">
        <v>232</v>
      </c>
      <c r="F130" s="22">
        <v>1349</v>
      </c>
      <c r="G130" s="14" t="s">
        <v>233</v>
      </c>
      <c r="H130" s="14" t="s">
        <v>430</v>
      </c>
      <c r="I130" s="14" t="s">
        <v>96</v>
      </c>
      <c r="J130" s="58" t="s">
        <v>2583</v>
      </c>
      <c r="K130" s="24">
        <v>1.94</v>
      </c>
      <c r="L130" s="14" t="s">
        <v>49</v>
      </c>
      <c r="M130" s="13">
        <v>2.1499999999999998E-2</v>
      </c>
      <c r="N130" s="13">
        <v>2.7E-2</v>
      </c>
      <c r="O130" s="24">
        <v>1074000</v>
      </c>
      <c r="P130" s="26">
        <v>112.03</v>
      </c>
      <c r="Q130" s="24">
        <v>0</v>
      </c>
      <c r="R130" s="24">
        <v>1203.2021999999999</v>
      </c>
      <c r="S130" s="13">
        <v>5.4759620499999996E-4</v>
      </c>
      <c r="T130" s="13">
        <f t="shared" si="4"/>
        <v>1.4967764806779942E-3</v>
      </c>
      <c r="U130" s="66">
        <f>+R130/'סכום נכסי הקרן'!$C$42</f>
        <v>2.5135323317787317E-4</v>
      </c>
    </row>
    <row r="131" spans="2:21" ht="13.5" thickBot="1" x14ac:dyDescent="0.25">
      <c r="B131" s="62" t="s">
        <v>496</v>
      </c>
      <c r="C131" s="14" t="s">
        <v>497</v>
      </c>
      <c r="D131" s="14" t="s">
        <v>160</v>
      </c>
      <c r="E131" s="14" t="s">
        <v>232</v>
      </c>
      <c r="F131" s="22">
        <v>715</v>
      </c>
      <c r="G131" s="14" t="s">
        <v>498</v>
      </c>
      <c r="H131" s="14" t="s">
        <v>499</v>
      </c>
      <c r="I131" s="14" t="s">
        <v>277</v>
      </c>
      <c r="J131" s="58" t="s">
        <v>2583</v>
      </c>
      <c r="K131" s="24">
        <v>4.59</v>
      </c>
      <c r="L131" s="14" t="s">
        <v>49</v>
      </c>
      <c r="M131" s="13">
        <v>1E-3</v>
      </c>
      <c r="N131" s="13">
        <v>2.6800000000000001E-2</v>
      </c>
      <c r="O131" s="24">
        <v>253894.74</v>
      </c>
      <c r="P131" s="26">
        <v>98.09</v>
      </c>
      <c r="Q131" s="24">
        <v>0</v>
      </c>
      <c r="R131" s="24">
        <v>249.04535000000001</v>
      </c>
      <c r="S131" s="13">
        <v>1.4690075219999999E-3</v>
      </c>
      <c r="T131" s="13">
        <f t="shared" si="4"/>
        <v>3.0981095488540441E-4</v>
      </c>
      <c r="U131" s="66">
        <f>+R131/'סכום נכסי הקרן'!$C$42</f>
        <v>5.2026462327292152E-5</v>
      </c>
    </row>
    <row r="132" spans="2:21" ht="13.5" thickBot="1" x14ac:dyDescent="0.25">
      <c r="B132" s="62" t="s">
        <v>500</v>
      </c>
      <c r="C132" s="14" t="s">
        <v>501</v>
      </c>
      <c r="D132" s="14" t="s">
        <v>160</v>
      </c>
      <c r="E132" s="14" t="s">
        <v>232</v>
      </c>
      <c r="F132" s="22">
        <v>1382</v>
      </c>
      <c r="G132" s="14" t="s">
        <v>296</v>
      </c>
      <c r="H132" s="14" t="s">
        <v>502</v>
      </c>
      <c r="I132" s="14" t="s">
        <v>96</v>
      </c>
      <c r="J132" s="58" t="s">
        <v>2583</v>
      </c>
      <c r="K132" s="24">
        <v>0.34</v>
      </c>
      <c r="L132" s="14" t="s">
        <v>49</v>
      </c>
      <c r="M132" s="13">
        <v>2.2499999999999999E-2</v>
      </c>
      <c r="N132" s="13">
        <v>5.16E-2</v>
      </c>
      <c r="O132" s="24">
        <v>513337.47</v>
      </c>
      <c r="P132" s="26">
        <v>111.76</v>
      </c>
      <c r="Q132" s="24">
        <v>0</v>
      </c>
      <c r="R132" s="24">
        <v>573.70596</v>
      </c>
      <c r="S132" s="13">
        <v>5.5130204749999998E-3</v>
      </c>
      <c r="T132" s="13">
        <f t="shared" si="4"/>
        <v>7.1368684976871725E-4</v>
      </c>
      <c r="U132" s="66">
        <f>+R132/'סכום נכסי הקרן'!$C$42</f>
        <v>1.1984922229980595E-4</v>
      </c>
    </row>
    <row r="133" spans="2:21" ht="13.5" thickBot="1" x14ac:dyDescent="0.25">
      <c r="B133" s="62" t="s">
        <v>503</v>
      </c>
      <c r="C133" s="14" t="s">
        <v>504</v>
      </c>
      <c r="D133" s="14" t="s">
        <v>160</v>
      </c>
      <c r="E133" s="14" t="s">
        <v>232</v>
      </c>
      <c r="F133" s="22">
        <v>1382</v>
      </c>
      <c r="G133" s="14" t="s">
        <v>296</v>
      </c>
      <c r="H133" s="14" t="s">
        <v>502</v>
      </c>
      <c r="I133" s="14" t="s">
        <v>96</v>
      </c>
      <c r="J133" s="58" t="s">
        <v>2583</v>
      </c>
      <c r="K133" s="24">
        <v>1.51</v>
      </c>
      <c r="L133" s="14" t="s">
        <v>49</v>
      </c>
      <c r="M133" s="13">
        <v>1.8499999999999999E-2</v>
      </c>
      <c r="N133" s="13">
        <v>2.9700000000000001E-2</v>
      </c>
      <c r="O133" s="24">
        <v>184937.92</v>
      </c>
      <c r="P133" s="26">
        <v>108.37</v>
      </c>
      <c r="Q133" s="24">
        <v>0</v>
      </c>
      <c r="R133" s="24">
        <v>200.41721999999999</v>
      </c>
      <c r="S133" s="13">
        <v>2.5703374499999999E-4</v>
      </c>
      <c r="T133" s="13">
        <f t="shared" si="4"/>
        <v>2.4931784634275709E-4</v>
      </c>
      <c r="U133" s="66">
        <f>+R133/'סכום נכסי הקרן'!$C$42</f>
        <v>4.1867872441989472E-5</v>
      </c>
    </row>
    <row r="134" spans="2:21" ht="13.5" thickBot="1" x14ac:dyDescent="0.25">
      <c r="B134" s="62" t="s">
        <v>505</v>
      </c>
      <c r="C134" s="14" t="s">
        <v>506</v>
      </c>
      <c r="D134" s="14" t="s">
        <v>160</v>
      </c>
      <c r="E134" s="14" t="s">
        <v>232</v>
      </c>
      <c r="F134" s="22">
        <v>1382</v>
      </c>
      <c r="G134" s="14" t="s">
        <v>296</v>
      </c>
      <c r="H134" s="14" t="s">
        <v>502</v>
      </c>
      <c r="I134" s="14" t="s">
        <v>96</v>
      </c>
      <c r="J134" s="58" t="s">
        <v>2583</v>
      </c>
      <c r="K134" s="24">
        <v>2.15</v>
      </c>
      <c r="L134" s="14" t="s">
        <v>49</v>
      </c>
      <c r="M134" s="13">
        <v>3.2000000000000001E-2</v>
      </c>
      <c r="N134" s="13">
        <v>3.2099999999999997E-2</v>
      </c>
      <c r="O134" s="24">
        <v>1217510.53</v>
      </c>
      <c r="P134" s="26">
        <v>103.92</v>
      </c>
      <c r="Q134" s="24">
        <v>0</v>
      </c>
      <c r="R134" s="24">
        <v>1265.23694</v>
      </c>
      <c r="S134" s="13">
        <v>2.2246533859999998E-3</v>
      </c>
      <c r="T134" s="13">
        <f t="shared" si="4"/>
        <v>1.5739473334382154E-3</v>
      </c>
      <c r="U134" s="66">
        <f>+R134/'סכום נכסי הקרן'!$C$42</f>
        <v>2.6431251173333854E-4</v>
      </c>
    </row>
    <row r="135" spans="2:21" ht="13.5" thickBot="1" x14ac:dyDescent="0.25">
      <c r="B135" s="62" t="s">
        <v>507</v>
      </c>
      <c r="C135" s="14" t="s">
        <v>508</v>
      </c>
      <c r="D135" s="14" t="s">
        <v>160</v>
      </c>
      <c r="E135" s="14" t="s">
        <v>232</v>
      </c>
      <c r="F135" s="22">
        <v>1636</v>
      </c>
      <c r="G135" s="14" t="s">
        <v>296</v>
      </c>
      <c r="H135" s="14" t="s">
        <v>502</v>
      </c>
      <c r="I135" s="14" t="s">
        <v>96</v>
      </c>
      <c r="J135" s="58" t="s">
        <v>2583</v>
      </c>
      <c r="K135" s="24">
        <v>0.25</v>
      </c>
      <c r="L135" s="14" t="s">
        <v>49</v>
      </c>
      <c r="M135" s="13">
        <v>3.15E-2</v>
      </c>
      <c r="N135" s="13">
        <v>6.4799999999999996E-2</v>
      </c>
      <c r="O135" s="24">
        <v>54000</v>
      </c>
      <c r="P135" s="26">
        <v>111.21</v>
      </c>
      <c r="Q135" s="24">
        <v>0</v>
      </c>
      <c r="R135" s="24">
        <v>60.053400000000003</v>
      </c>
      <c r="S135" s="13">
        <v>3.9825073499999999E-4</v>
      </c>
      <c r="T135" s="13">
        <f t="shared" si="4"/>
        <v>7.4706077419695423E-5</v>
      </c>
      <c r="U135" s="66">
        <f>+R135/'סכום נכסי הקרן'!$C$42</f>
        <v>1.2545369559101612E-5</v>
      </c>
    </row>
    <row r="136" spans="2:21" ht="13.5" thickBot="1" x14ac:dyDescent="0.25">
      <c r="B136" s="62" t="s">
        <v>509</v>
      </c>
      <c r="C136" s="14" t="s">
        <v>510</v>
      </c>
      <c r="D136" s="14" t="s">
        <v>160</v>
      </c>
      <c r="E136" s="14" t="s">
        <v>232</v>
      </c>
      <c r="F136" s="22">
        <v>1636</v>
      </c>
      <c r="G136" s="14" t="s">
        <v>296</v>
      </c>
      <c r="H136" s="14" t="s">
        <v>502</v>
      </c>
      <c r="I136" s="14" t="s">
        <v>96</v>
      </c>
      <c r="J136" s="58" t="s">
        <v>2583</v>
      </c>
      <c r="K136" s="24">
        <v>2.58</v>
      </c>
      <c r="L136" s="14" t="s">
        <v>49</v>
      </c>
      <c r="M136" s="13">
        <v>0.01</v>
      </c>
      <c r="N136" s="13">
        <v>3.6299999999999999E-2</v>
      </c>
      <c r="O136" s="24">
        <v>170000</v>
      </c>
      <c r="P136" s="26">
        <v>101.24</v>
      </c>
      <c r="Q136" s="24">
        <v>0</v>
      </c>
      <c r="R136" s="24">
        <v>172.108</v>
      </c>
      <c r="S136" s="13">
        <v>4.6036525900000001E-4</v>
      </c>
      <c r="T136" s="13">
        <f t="shared" si="4"/>
        <v>2.1410134268082972E-4</v>
      </c>
      <c r="U136" s="66">
        <f>+R136/'סכום נכסי הקרן'!$C$42</f>
        <v>3.5953975363224397E-5</v>
      </c>
    </row>
    <row r="137" spans="2:21" ht="13.5" thickBot="1" x14ac:dyDescent="0.25">
      <c r="B137" s="62" t="s">
        <v>511</v>
      </c>
      <c r="C137" s="14" t="s">
        <v>512</v>
      </c>
      <c r="D137" s="14" t="s">
        <v>160</v>
      </c>
      <c r="E137" s="14" t="s">
        <v>232</v>
      </c>
      <c r="F137" s="22">
        <v>1636</v>
      </c>
      <c r="G137" s="14" t="s">
        <v>296</v>
      </c>
      <c r="H137" s="14" t="s">
        <v>502</v>
      </c>
      <c r="I137" s="14" t="s">
        <v>96</v>
      </c>
      <c r="J137" s="58" t="s">
        <v>2583</v>
      </c>
      <c r="K137" s="24">
        <v>3.16</v>
      </c>
      <c r="L137" s="14" t="s">
        <v>49</v>
      </c>
      <c r="M137" s="13">
        <v>3.2300000000000002E-2</v>
      </c>
      <c r="N137" s="13">
        <v>3.7600000000000001E-2</v>
      </c>
      <c r="O137" s="24">
        <v>1051200</v>
      </c>
      <c r="P137" s="26">
        <v>102.58</v>
      </c>
      <c r="Q137" s="24">
        <v>0</v>
      </c>
      <c r="R137" s="24">
        <v>1078.32096</v>
      </c>
      <c r="S137" s="13">
        <v>2.330183861E-3</v>
      </c>
      <c r="T137" s="13">
        <f t="shared" si="4"/>
        <v>1.3414249504780794E-3</v>
      </c>
      <c r="U137" s="66">
        <f>+R137/'סכום נכסי הקרן'!$C$42</f>
        <v>2.2526509650619658E-4</v>
      </c>
    </row>
    <row r="138" spans="2:21" ht="13.5" thickBot="1" x14ac:dyDescent="0.25">
      <c r="B138" s="62" t="s">
        <v>513</v>
      </c>
      <c r="C138" s="14" t="s">
        <v>514</v>
      </c>
      <c r="D138" s="14" t="s">
        <v>160</v>
      </c>
      <c r="E138" s="14" t="s">
        <v>232</v>
      </c>
      <c r="F138" s="22">
        <v>251</v>
      </c>
      <c r="G138" s="14" t="s">
        <v>233</v>
      </c>
      <c r="H138" s="14" t="s">
        <v>502</v>
      </c>
      <c r="I138" s="14" t="s">
        <v>96</v>
      </c>
      <c r="J138" s="58" t="s">
        <v>2583</v>
      </c>
      <c r="K138" s="24">
        <v>4.5</v>
      </c>
      <c r="L138" s="14" t="s">
        <v>49</v>
      </c>
      <c r="M138" s="13">
        <v>1.5299999999999999E-2</v>
      </c>
      <c r="N138" s="13">
        <v>2.5600000000000001E-2</v>
      </c>
      <c r="O138" s="24">
        <v>1172180.57</v>
      </c>
      <c r="P138" s="26">
        <v>106.57</v>
      </c>
      <c r="Q138" s="24">
        <v>11.55292</v>
      </c>
      <c r="R138" s="24">
        <v>1260.74575</v>
      </c>
      <c r="S138" s="13">
        <v>3.051201964E-3</v>
      </c>
      <c r="T138" s="13">
        <f t="shared" si="4"/>
        <v>1.5683603194165854E-3</v>
      </c>
      <c r="U138" s="66">
        <f>+R138/'סכום נכסי הקרן'!$C$42</f>
        <v>2.6337428611563593E-4</v>
      </c>
    </row>
    <row r="139" spans="2:21" ht="13.5" thickBot="1" x14ac:dyDescent="0.25">
      <c r="B139" s="62" t="s">
        <v>515</v>
      </c>
      <c r="C139" s="14" t="s">
        <v>516</v>
      </c>
      <c r="D139" s="14" t="s">
        <v>160</v>
      </c>
      <c r="E139" s="14" t="s">
        <v>232</v>
      </c>
      <c r="F139" s="22">
        <v>1769</v>
      </c>
      <c r="G139" s="14" t="s">
        <v>517</v>
      </c>
      <c r="H139" s="14" t="s">
        <v>502</v>
      </c>
      <c r="I139" s="14" t="s">
        <v>96</v>
      </c>
      <c r="J139" s="58" t="s">
        <v>2583</v>
      </c>
      <c r="K139" s="24">
        <v>4.2</v>
      </c>
      <c r="L139" s="14" t="s">
        <v>49</v>
      </c>
      <c r="M139" s="13">
        <v>7.4999999999999997E-3</v>
      </c>
      <c r="N139" s="13">
        <v>3.85E-2</v>
      </c>
      <c r="O139" s="24">
        <v>6528552.5700000003</v>
      </c>
      <c r="P139" s="26">
        <v>96.55</v>
      </c>
      <c r="Q139" s="24">
        <v>0</v>
      </c>
      <c r="R139" s="24">
        <v>6303.3175099999999</v>
      </c>
      <c r="S139" s="13">
        <v>1.3357236363E-2</v>
      </c>
      <c r="T139" s="13">
        <f t="shared" si="4"/>
        <v>7.8412900169346246E-3</v>
      </c>
      <c r="U139" s="66">
        <f>+R139/'סכום נכסי הקרן'!$C$42</f>
        <v>1.3167855210746797E-3</v>
      </c>
    </row>
    <row r="140" spans="2:21" ht="13.5" thickBot="1" x14ac:dyDescent="0.25">
      <c r="B140" s="62" t="s">
        <v>518</v>
      </c>
      <c r="C140" s="14" t="s">
        <v>519</v>
      </c>
      <c r="D140" s="14" t="s">
        <v>160</v>
      </c>
      <c r="E140" s="14" t="s">
        <v>232</v>
      </c>
      <c r="F140" s="22">
        <v>1769</v>
      </c>
      <c r="G140" s="14" t="s">
        <v>517</v>
      </c>
      <c r="H140" s="14" t="s">
        <v>502</v>
      </c>
      <c r="I140" s="14" t="s">
        <v>96</v>
      </c>
      <c r="J140" s="58" t="s">
        <v>2583</v>
      </c>
      <c r="K140" s="24">
        <v>4.84</v>
      </c>
      <c r="L140" s="14" t="s">
        <v>49</v>
      </c>
      <c r="M140" s="13">
        <v>7.4999999999999997E-3</v>
      </c>
      <c r="N140" s="13">
        <v>4.1700000000000001E-2</v>
      </c>
      <c r="O140" s="24">
        <v>204700</v>
      </c>
      <c r="P140" s="26">
        <v>91.87</v>
      </c>
      <c r="Q140" s="24">
        <v>0</v>
      </c>
      <c r="R140" s="24">
        <v>188.05788999999999</v>
      </c>
      <c r="S140" s="13">
        <v>1.95369354E-4</v>
      </c>
      <c r="T140" s="13">
        <f t="shared" si="4"/>
        <v>2.3394291230345932E-4</v>
      </c>
      <c r="U140" s="66">
        <f>+R140/'סכום נכסי הקרן'!$C$42</f>
        <v>3.9285964301020078E-5</v>
      </c>
    </row>
    <row r="141" spans="2:21" ht="13.5" thickBot="1" x14ac:dyDescent="0.25">
      <c r="B141" s="62" t="s">
        <v>520</v>
      </c>
      <c r="C141" s="14" t="s">
        <v>521</v>
      </c>
      <c r="D141" s="14" t="s">
        <v>160</v>
      </c>
      <c r="E141" s="14" t="s">
        <v>232</v>
      </c>
      <c r="F141" s="22">
        <v>1450</v>
      </c>
      <c r="G141" s="14" t="s">
        <v>233</v>
      </c>
      <c r="H141" s="14" t="s">
        <v>502</v>
      </c>
      <c r="I141" s="14" t="s">
        <v>96</v>
      </c>
      <c r="J141" s="58" t="s">
        <v>2583</v>
      </c>
      <c r="K141" s="24">
        <v>2.2999999999999998</v>
      </c>
      <c r="L141" s="14" t="s">
        <v>49</v>
      </c>
      <c r="M141" s="13">
        <v>2.0500000000000001E-2</v>
      </c>
      <c r="N141" s="13">
        <v>2.9899999999999999E-2</v>
      </c>
      <c r="O141" s="24">
        <v>600000</v>
      </c>
      <c r="P141" s="26">
        <v>111.3</v>
      </c>
      <c r="Q141" s="24">
        <v>0</v>
      </c>
      <c r="R141" s="24">
        <v>667.8</v>
      </c>
      <c r="S141" s="13">
        <v>6.8090586300000001E-4</v>
      </c>
      <c r="T141" s="13">
        <f t="shared" si="4"/>
        <v>8.3073928371870027E-4</v>
      </c>
      <c r="U141" s="66">
        <f>+R141/'סכום נכסי הקרן'!$C$42</f>
        <v>1.395058030281059E-4</v>
      </c>
    </row>
    <row r="142" spans="2:21" ht="13.5" thickBot="1" x14ac:dyDescent="0.25">
      <c r="B142" s="62" t="s">
        <v>522</v>
      </c>
      <c r="C142" s="14" t="s">
        <v>523</v>
      </c>
      <c r="D142" s="14" t="s">
        <v>160</v>
      </c>
      <c r="E142" s="14" t="s">
        <v>232</v>
      </c>
      <c r="F142" s="22">
        <v>1675</v>
      </c>
      <c r="G142" s="14" t="s">
        <v>524</v>
      </c>
      <c r="H142" s="14" t="s">
        <v>499</v>
      </c>
      <c r="I142" s="14" t="s">
        <v>277</v>
      </c>
      <c r="J142" s="58" t="s">
        <v>2583</v>
      </c>
      <c r="K142" s="24">
        <v>1.29</v>
      </c>
      <c r="L142" s="14" t="s">
        <v>49</v>
      </c>
      <c r="M142" s="13">
        <v>1.8499999999999999E-2</v>
      </c>
      <c r="N142" s="13">
        <v>2.0500000000000001E-2</v>
      </c>
      <c r="O142" s="24">
        <v>449090.91</v>
      </c>
      <c r="P142" s="26">
        <v>111.15</v>
      </c>
      <c r="Q142" s="24">
        <v>0</v>
      </c>
      <c r="R142" s="24">
        <v>499.16455000000002</v>
      </c>
      <c r="S142" s="13">
        <v>9.3669887699999999E-4</v>
      </c>
      <c r="T142" s="13">
        <f t="shared" si="4"/>
        <v>6.2095777287326658E-4</v>
      </c>
      <c r="U142" s="66">
        <f>+R142/'סכום נכסי הקרן'!$C$42</f>
        <v>1.0427725575159199E-4</v>
      </c>
    </row>
    <row r="143" spans="2:21" ht="13.5" thickBot="1" x14ac:dyDescent="0.25">
      <c r="B143" s="62" t="s">
        <v>525</v>
      </c>
      <c r="C143" s="14" t="s">
        <v>526</v>
      </c>
      <c r="D143" s="14" t="s">
        <v>160</v>
      </c>
      <c r="E143" s="14" t="s">
        <v>232</v>
      </c>
      <c r="F143" s="22">
        <v>1675</v>
      </c>
      <c r="G143" s="14" t="s">
        <v>524</v>
      </c>
      <c r="H143" s="14" t="s">
        <v>499</v>
      </c>
      <c r="I143" s="14" t="s">
        <v>277</v>
      </c>
      <c r="J143" s="58" t="s">
        <v>2583</v>
      </c>
      <c r="K143" s="24">
        <v>0.89</v>
      </c>
      <c r="L143" s="14" t="s">
        <v>49</v>
      </c>
      <c r="M143" s="13">
        <v>0.01</v>
      </c>
      <c r="N143" s="13">
        <v>2.9499999999999998E-2</v>
      </c>
      <c r="O143" s="24">
        <v>1954018.05</v>
      </c>
      <c r="P143" s="26">
        <v>108.89</v>
      </c>
      <c r="Q143" s="24">
        <v>0</v>
      </c>
      <c r="R143" s="24">
        <v>2127.7302500000001</v>
      </c>
      <c r="S143" s="13">
        <v>2.537398374E-3</v>
      </c>
      <c r="T143" s="13">
        <f t="shared" ref="T143:T206" si="5">+R143/$R$11</f>
        <v>2.6468839530272709E-3</v>
      </c>
      <c r="U143" s="66">
        <f>+R143/'סכום נכסי הקרן'!$C$42</f>
        <v>4.4449044197879988E-4</v>
      </c>
    </row>
    <row r="144" spans="2:21" ht="13.5" thickBot="1" x14ac:dyDescent="0.25">
      <c r="B144" s="62" t="s">
        <v>527</v>
      </c>
      <c r="C144" s="14" t="s">
        <v>528</v>
      </c>
      <c r="D144" s="14" t="s">
        <v>160</v>
      </c>
      <c r="E144" s="14" t="s">
        <v>232</v>
      </c>
      <c r="F144" s="22">
        <v>1675</v>
      </c>
      <c r="G144" s="14" t="s">
        <v>524</v>
      </c>
      <c r="H144" s="14" t="s">
        <v>499</v>
      </c>
      <c r="I144" s="14" t="s">
        <v>277</v>
      </c>
      <c r="J144" s="58" t="s">
        <v>2583</v>
      </c>
      <c r="K144" s="24">
        <v>3.68</v>
      </c>
      <c r="L144" s="14" t="s">
        <v>49</v>
      </c>
      <c r="M144" s="13">
        <v>0.01</v>
      </c>
      <c r="N144" s="13">
        <v>4.1099999999999998E-2</v>
      </c>
      <c r="O144" s="24">
        <v>3676019</v>
      </c>
      <c r="P144" s="26">
        <v>97.46</v>
      </c>
      <c r="Q144" s="24">
        <v>0</v>
      </c>
      <c r="R144" s="24">
        <v>3582.6481199999998</v>
      </c>
      <c r="S144" s="13">
        <v>3.1045936929999999E-3</v>
      </c>
      <c r="T144" s="13">
        <f t="shared" si="5"/>
        <v>4.4567932510107041E-3</v>
      </c>
      <c r="U144" s="66">
        <f>+R144/'סכום נכסי הקרן'!$C$42</f>
        <v>7.4842797686093738E-4</v>
      </c>
    </row>
    <row r="145" spans="2:21" ht="13.5" thickBot="1" x14ac:dyDescent="0.25">
      <c r="B145" s="62" t="s">
        <v>529</v>
      </c>
      <c r="C145" s="14" t="s">
        <v>530</v>
      </c>
      <c r="D145" s="14" t="s">
        <v>160</v>
      </c>
      <c r="E145" s="14" t="s">
        <v>232</v>
      </c>
      <c r="F145" s="22">
        <v>1675</v>
      </c>
      <c r="G145" s="14" t="s">
        <v>524</v>
      </c>
      <c r="H145" s="14" t="s">
        <v>499</v>
      </c>
      <c r="I145" s="14" t="s">
        <v>277</v>
      </c>
      <c r="J145" s="58" t="s">
        <v>2583</v>
      </c>
      <c r="K145" s="24">
        <v>2.34</v>
      </c>
      <c r="L145" s="14" t="s">
        <v>49</v>
      </c>
      <c r="M145" s="13">
        <v>3.5400000000000001E-2</v>
      </c>
      <c r="N145" s="13">
        <v>3.73E-2</v>
      </c>
      <c r="O145" s="24">
        <v>2365000</v>
      </c>
      <c r="P145" s="26">
        <v>103.99</v>
      </c>
      <c r="Q145" s="24">
        <v>0</v>
      </c>
      <c r="R145" s="24">
        <v>2459.3634999999999</v>
      </c>
      <c r="S145" s="13">
        <v>2.1172594690000001E-3</v>
      </c>
      <c r="T145" s="13">
        <f t="shared" si="5"/>
        <v>3.0594337711798681E-3</v>
      </c>
      <c r="U145" s="66">
        <f>+R145/'סכום נכסי הקרן'!$C$42</f>
        <v>5.1376981132901045E-4</v>
      </c>
    </row>
    <row r="146" spans="2:21" ht="13.5" thickBot="1" x14ac:dyDescent="0.25">
      <c r="B146" s="62" t="s">
        <v>529</v>
      </c>
      <c r="C146" s="14" t="s">
        <v>531</v>
      </c>
      <c r="D146" s="14" t="s">
        <v>160</v>
      </c>
      <c r="E146" s="14" t="s">
        <v>232</v>
      </c>
      <c r="F146" s="22">
        <v>1675</v>
      </c>
      <c r="G146" s="14" t="s">
        <v>524</v>
      </c>
      <c r="H146" s="14" t="s">
        <v>499</v>
      </c>
      <c r="I146" s="14" t="s">
        <v>277</v>
      </c>
      <c r="J146" s="58" t="s">
        <v>2583</v>
      </c>
      <c r="K146" s="24">
        <v>2.3380000000000001</v>
      </c>
      <c r="L146" s="14" t="s">
        <v>49</v>
      </c>
      <c r="M146" s="13">
        <v>3.5400000000000001E-2</v>
      </c>
      <c r="N146" s="13">
        <v>3.73E-2</v>
      </c>
      <c r="O146" s="24">
        <v>2500000</v>
      </c>
      <c r="P146" s="26">
        <v>103.8159</v>
      </c>
      <c r="Q146" s="24">
        <v>0</v>
      </c>
      <c r="R146" s="24">
        <v>2595.3975</v>
      </c>
      <c r="S146" s="13">
        <v>2.2381178320000001E-3</v>
      </c>
      <c r="T146" s="13">
        <f t="shared" si="5"/>
        <v>3.2286592694149531E-3</v>
      </c>
      <c r="U146" s="66">
        <f>+R146/'סכום נכסי הקרן'!$C$42</f>
        <v>5.4218779936304068E-4</v>
      </c>
    </row>
    <row r="147" spans="2:21" ht="13.5" thickBot="1" x14ac:dyDescent="0.25">
      <c r="B147" s="62" t="s">
        <v>532</v>
      </c>
      <c r="C147" s="14" t="s">
        <v>533</v>
      </c>
      <c r="D147" s="14" t="s">
        <v>160</v>
      </c>
      <c r="E147" s="14" t="s">
        <v>232</v>
      </c>
      <c r="F147" s="22">
        <v>1679</v>
      </c>
      <c r="G147" s="14" t="s">
        <v>233</v>
      </c>
      <c r="H147" s="14" t="s">
        <v>499</v>
      </c>
      <c r="I147" s="14" t="s">
        <v>277</v>
      </c>
      <c r="J147" s="58" t="s">
        <v>2583</v>
      </c>
      <c r="K147" s="24">
        <v>3.49</v>
      </c>
      <c r="L147" s="14" t="s">
        <v>49</v>
      </c>
      <c r="M147" s="13">
        <v>2.75E-2</v>
      </c>
      <c r="N147" s="13">
        <v>2.5600000000000001E-2</v>
      </c>
      <c r="O147" s="24">
        <v>2163867.52</v>
      </c>
      <c r="P147" s="26">
        <v>111.53</v>
      </c>
      <c r="Q147" s="24">
        <v>0</v>
      </c>
      <c r="R147" s="24">
        <v>2413.3614499999999</v>
      </c>
      <c r="S147" s="13">
        <v>4.4856630619999997E-3</v>
      </c>
      <c r="T147" s="13">
        <f t="shared" si="5"/>
        <v>3.0022074907566998E-3</v>
      </c>
      <c r="U147" s="66">
        <f>+R147/'סכום נכסי הקרן'!$C$42</f>
        <v>5.0415981892681049E-4</v>
      </c>
    </row>
    <row r="148" spans="2:21" ht="13.5" thickBot="1" x14ac:dyDescent="0.25">
      <c r="B148" s="62" t="s">
        <v>534</v>
      </c>
      <c r="C148" s="14" t="s">
        <v>535</v>
      </c>
      <c r="D148" s="14" t="s">
        <v>160</v>
      </c>
      <c r="E148" s="14" t="s">
        <v>232</v>
      </c>
      <c r="F148" s="22">
        <v>1679</v>
      </c>
      <c r="G148" s="14" t="s">
        <v>233</v>
      </c>
      <c r="H148" s="14" t="s">
        <v>499</v>
      </c>
      <c r="I148" s="14" t="s">
        <v>277</v>
      </c>
      <c r="J148" s="58" t="s">
        <v>2583</v>
      </c>
      <c r="K148" s="24">
        <v>4.95</v>
      </c>
      <c r="L148" s="14" t="s">
        <v>49</v>
      </c>
      <c r="M148" s="13">
        <v>8.5000000000000006E-3</v>
      </c>
      <c r="N148" s="13">
        <v>2.9899999999999999E-2</v>
      </c>
      <c r="O148" s="24">
        <v>5993000</v>
      </c>
      <c r="P148" s="26">
        <v>98.97</v>
      </c>
      <c r="Q148" s="24">
        <v>0</v>
      </c>
      <c r="R148" s="24">
        <v>5931.2721000000001</v>
      </c>
      <c r="S148" s="13">
        <v>9.538285241E-3</v>
      </c>
      <c r="T148" s="13">
        <f t="shared" si="5"/>
        <v>7.3784677087372144E-3</v>
      </c>
      <c r="U148" s="66">
        <f>+R148/'סכום נכסי הקרן'!$C$42</f>
        <v>1.2390639072906561E-3</v>
      </c>
    </row>
    <row r="149" spans="2:21" ht="13.5" thickBot="1" x14ac:dyDescent="0.25">
      <c r="B149" s="62" t="s">
        <v>536</v>
      </c>
      <c r="C149" s="14" t="s">
        <v>537</v>
      </c>
      <c r="D149" s="14" t="s">
        <v>160</v>
      </c>
      <c r="E149" s="14" t="s">
        <v>232</v>
      </c>
      <c r="F149" s="22">
        <v>1679</v>
      </c>
      <c r="G149" s="14" t="s">
        <v>233</v>
      </c>
      <c r="H149" s="14" t="s">
        <v>499</v>
      </c>
      <c r="I149" s="14" t="s">
        <v>277</v>
      </c>
      <c r="J149" s="58" t="s">
        <v>2583</v>
      </c>
      <c r="K149" s="24">
        <v>6.42</v>
      </c>
      <c r="L149" s="14" t="s">
        <v>49</v>
      </c>
      <c r="M149" s="13">
        <v>3.1800000000000002E-2</v>
      </c>
      <c r="N149" s="13">
        <v>3.2500000000000001E-2</v>
      </c>
      <c r="O149" s="24">
        <v>525000</v>
      </c>
      <c r="P149" s="26">
        <v>102.29</v>
      </c>
      <c r="Q149" s="24">
        <v>0</v>
      </c>
      <c r="R149" s="24">
        <v>537.02250000000004</v>
      </c>
      <c r="S149" s="13">
        <v>1.523244714E-3</v>
      </c>
      <c r="T149" s="13">
        <f t="shared" si="5"/>
        <v>6.6805284065712164E-4</v>
      </c>
      <c r="U149" s="66">
        <f>+R149/'סכום נכסי הקרן'!$C$42</f>
        <v>1.1218591660176852E-4</v>
      </c>
    </row>
    <row r="150" spans="2:21" ht="13.5" thickBot="1" x14ac:dyDescent="0.25">
      <c r="B150" s="62" t="s">
        <v>538</v>
      </c>
      <c r="C150" s="14" t="s">
        <v>539</v>
      </c>
      <c r="D150" s="14" t="s">
        <v>160</v>
      </c>
      <c r="E150" s="14" t="s">
        <v>232</v>
      </c>
      <c r="F150" s="22">
        <v>1904</v>
      </c>
      <c r="G150" s="14" t="s">
        <v>517</v>
      </c>
      <c r="H150" s="14" t="s">
        <v>502</v>
      </c>
      <c r="I150" s="14" t="s">
        <v>96</v>
      </c>
      <c r="J150" s="58" t="s">
        <v>2583</v>
      </c>
      <c r="K150" s="24">
        <v>4.71</v>
      </c>
      <c r="L150" s="14" t="s">
        <v>49</v>
      </c>
      <c r="M150" s="13">
        <v>7.4999999999999997E-3</v>
      </c>
      <c r="N150" s="13">
        <v>4.1599999999999998E-2</v>
      </c>
      <c r="O150" s="24">
        <v>775200</v>
      </c>
      <c r="P150" s="26">
        <v>92.65</v>
      </c>
      <c r="Q150" s="24">
        <v>0</v>
      </c>
      <c r="R150" s="24">
        <v>718.22280000000001</v>
      </c>
      <c r="S150" s="13">
        <v>1.2179104469999999E-3</v>
      </c>
      <c r="T150" s="13">
        <f t="shared" si="5"/>
        <v>8.9346495121659091E-4</v>
      </c>
      <c r="U150" s="66">
        <f>+R150/'סכום נכסי הקרן'!$C$42</f>
        <v>1.5003930588064498E-4</v>
      </c>
    </row>
    <row r="151" spans="2:21" ht="13.5" thickBot="1" x14ac:dyDescent="0.25">
      <c r="B151" s="62" t="s">
        <v>540</v>
      </c>
      <c r="C151" s="14" t="s">
        <v>541</v>
      </c>
      <c r="D151" s="14" t="s">
        <v>160</v>
      </c>
      <c r="E151" s="14" t="s">
        <v>232</v>
      </c>
      <c r="F151" s="22">
        <v>182</v>
      </c>
      <c r="G151" s="14" t="s">
        <v>339</v>
      </c>
      <c r="H151" s="14" t="s">
        <v>542</v>
      </c>
      <c r="I151" s="14" t="s">
        <v>277</v>
      </c>
      <c r="J151" s="58" t="s">
        <v>2583</v>
      </c>
      <c r="K151" s="24">
        <v>4.78</v>
      </c>
      <c r="L151" s="14" t="s">
        <v>49</v>
      </c>
      <c r="M151" s="13">
        <v>4.3E-3</v>
      </c>
      <c r="N151" s="13">
        <v>4.1099999999999998E-2</v>
      </c>
      <c r="O151" s="24">
        <v>225000</v>
      </c>
      <c r="P151" s="26">
        <v>91.53</v>
      </c>
      <c r="Q151" s="24">
        <v>0</v>
      </c>
      <c r="R151" s="24">
        <v>205.9425</v>
      </c>
      <c r="S151" s="13">
        <v>3.6000000000000002E-4</v>
      </c>
      <c r="T151" s="13">
        <f t="shared" si="5"/>
        <v>2.5619126226001564E-4</v>
      </c>
      <c r="U151" s="66">
        <f>+R151/'סכום נכסי הקרן'!$C$42</f>
        <v>4.3022123150817163E-5</v>
      </c>
    </row>
    <row r="152" spans="2:21" ht="13.5" thickBot="1" x14ac:dyDescent="0.25">
      <c r="B152" s="62" t="s">
        <v>540</v>
      </c>
      <c r="C152" s="14" t="s">
        <v>543</v>
      </c>
      <c r="D152" s="14" t="s">
        <v>160</v>
      </c>
      <c r="E152" s="14" t="s">
        <v>232</v>
      </c>
      <c r="F152" s="22">
        <v>182</v>
      </c>
      <c r="G152" s="14" t="s">
        <v>339</v>
      </c>
      <c r="H152" s="14" t="s">
        <v>542</v>
      </c>
      <c r="I152" s="14" t="s">
        <v>277</v>
      </c>
      <c r="J152" s="58" t="s">
        <v>2583</v>
      </c>
      <c r="K152" s="24">
        <v>4.7770000000000001</v>
      </c>
      <c r="L152" s="14" t="s">
        <v>49</v>
      </c>
      <c r="M152" s="13">
        <v>4.3E-3</v>
      </c>
      <c r="N152" s="13">
        <v>4.1099999999999998E-2</v>
      </c>
      <c r="O152" s="24">
        <v>1200000</v>
      </c>
      <c r="P152" s="26">
        <v>90.927199999999999</v>
      </c>
      <c r="Q152" s="24">
        <v>0</v>
      </c>
      <c r="R152" s="24">
        <v>1091.1264000000001</v>
      </c>
      <c r="S152" s="13">
        <v>1.92E-3</v>
      </c>
      <c r="T152" s="13">
        <f t="shared" si="5"/>
        <v>1.3573548427411864E-3</v>
      </c>
      <c r="U152" s="66">
        <f>+R152/'סכום נכסי הקרן'!$C$42</f>
        <v>2.2794019861809871E-4</v>
      </c>
    </row>
    <row r="153" spans="2:21" ht="13.5" thickBot="1" x14ac:dyDescent="0.25">
      <c r="B153" s="62" t="s">
        <v>544</v>
      </c>
      <c r="C153" s="14" t="s">
        <v>545</v>
      </c>
      <c r="D153" s="14" t="s">
        <v>160</v>
      </c>
      <c r="E153" s="14" t="s">
        <v>232</v>
      </c>
      <c r="F153" s="22">
        <v>182</v>
      </c>
      <c r="G153" s="14" t="s">
        <v>339</v>
      </c>
      <c r="H153" s="14" t="s">
        <v>542</v>
      </c>
      <c r="I153" s="14" t="s">
        <v>277</v>
      </c>
      <c r="J153" s="58" t="s">
        <v>2583</v>
      </c>
      <c r="K153" s="24">
        <v>2.08</v>
      </c>
      <c r="L153" s="14" t="s">
        <v>49</v>
      </c>
      <c r="M153" s="13">
        <v>2.8500000000000001E-2</v>
      </c>
      <c r="N153" s="13">
        <v>3.3300000000000003E-2</v>
      </c>
      <c r="O153" s="24">
        <v>225600</v>
      </c>
      <c r="P153" s="26">
        <v>112.77</v>
      </c>
      <c r="Q153" s="24">
        <v>0</v>
      </c>
      <c r="R153" s="24">
        <v>254.40912</v>
      </c>
      <c r="S153" s="13">
        <v>4.1548430400000001E-4</v>
      </c>
      <c r="T153" s="13">
        <f t="shared" si="5"/>
        <v>3.1648345330983064E-4</v>
      </c>
      <c r="U153" s="66">
        <f>+R153/'סכום נכסי הקרן'!$C$42</f>
        <v>5.3146973020775323E-5</v>
      </c>
    </row>
    <row r="154" spans="2:21" ht="13.5" thickBot="1" x14ac:dyDescent="0.25">
      <c r="B154" s="62" t="s">
        <v>546</v>
      </c>
      <c r="C154" s="14" t="s">
        <v>547</v>
      </c>
      <c r="D154" s="14" t="s">
        <v>160</v>
      </c>
      <c r="E154" s="14" t="s">
        <v>232</v>
      </c>
      <c r="F154" s="22">
        <v>182</v>
      </c>
      <c r="G154" s="14" t="s">
        <v>339</v>
      </c>
      <c r="H154" s="14" t="s">
        <v>542</v>
      </c>
      <c r="I154" s="14" t="s">
        <v>277</v>
      </c>
      <c r="J154" s="58" t="s">
        <v>2583</v>
      </c>
      <c r="K154" s="24">
        <v>3.68</v>
      </c>
      <c r="L154" s="14" t="s">
        <v>49</v>
      </c>
      <c r="M154" s="13">
        <v>2.4500000000000001E-2</v>
      </c>
      <c r="N154" s="13">
        <v>4.0599999999999997E-2</v>
      </c>
      <c r="O154" s="24">
        <v>143750</v>
      </c>
      <c r="P154" s="26">
        <v>105.65</v>
      </c>
      <c r="Q154" s="24">
        <v>0</v>
      </c>
      <c r="R154" s="24">
        <v>151.87187</v>
      </c>
      <c r="S154" s="13">
        <v>2.8089887599999999E-4</v>
      </c>
      <c r="T154" s="13">
        <f t="shared" si="5"/>
        <v>1.8892771563465047E-4</v>
      </c>
      <c r="U154" s="66">
        <f>+R154/'סכום נכסי הקרן'!$C$42</f>
        <v>3.172657559408522E-5</v>
      </c>
    </row>
    <row r="155" spans="2:21" ht="13.5" thickBot="1" x14ac:dyDescent="0.25">
      <c r="B155" s="62" t="s">
        <v>548</v>
      </c>
      <c r="C155" s="14" t="s">
        <v>549</v>
      </c>
      <c r="D155" s="14" t="s">
        <v>160</v>
      </c>
      <c r="E155" s="14" t="s">
        <v>232</v>
      </c>
      <c r="F155" s="22">
        <v>1172</v>
      </c>
      <c r="G155" s="14" t="s">
        <v>339</v>
      </c>
      <c r="H155" s="14" t="s">
        <v>542</v>
      </c>
      <c r="I155" s="14" t="s">
        <v>277</v>
      </c>
      <c r="J155" s="58" t="s">
        <v>2583</v>
      </c>
      <c r="K155" s="24">
        <v>2.19</v>
      </c>
      <c r="L155" s="14" t="s">
        <v>49</v>
      </c>
      <c r="M155" s="13">
        <v>2.5700000000000001E-2</v>
      </c>
      <c r="N155" s="13">
        <v>3.2399999999999998E-2</v>
      </c>
      <c r="O155" s="24">
        <v>2358713.35</v>
      </c>
      <c r="P155" s="26">
        <v>111.45</v>
      </c>
      <c r="Q155" s="24">
        <v>0</v>
      </c>
      <c r="R155" s="24">
        <v>2628.7860300000002</v>
      </c>
      <c r="S155" s="13">
        <v>1.839276188E-3</v>
      </c>
      <c r="T155" s="13">
        <f t="shared" si="5"/>
        <v>3.2701944049295089E-3</v>
      </c>
      <c r="U155" s="66">
        <f>+R155/'סכום נכסי הקרן'!$C$42</f>
        <v>5.4916278242620028E-4</v>
      </c>
    </row>
    <row r="156" spans="2:21" ht="13.5" thickBot="1" x14ac:dyDescent="0.25">
      <c r="B156" s="62" t="s">
        <v>550</v>
      </c>
      <c r="C156" s="14" t="s">
        <v>551</v>
      </c>
      <c r="D156" s="14" t="s">
        <v>160</v>
      </c>
      <c r="E156" s="14" t="s">
        <v>232</v>
      </c>
      <c r="F156" s="22">
        <v>1172</v>
      </c>
      <c r="G156" s="14" t="s">
        <v>339</v>
      </c>
      <c r="H156" s="14" t="s">
        <v>542</v>
      </c>
      <c r="I156" s="14" t="s">
        <v>277</v>
      </c>
      <c r="J156" s="58" t="s">
        <v>2583</v>
      </c>
      <c r="K156" s="24">
        <v>0.99</v>
      </c>
      <c r="L156" s="14" t="s">
        <v>49</v>
      </c>
      <c r="M156" s="13">
        <v>1.2200000000000001E-2</v>
      </c>
      <c r="N156" s="13">
        <v>2.8299999999999999E-2</v>
      </c>
      <c r="O156" s="24">
        <v>50000</v>
      </c>
      <c r="P156" s="26">
        <v>109.7</v>
      </c>
      <c r="Q156" s="24">
        <v>0</v>
      </c>
      <c r="R156" s="24">
        <v>54.85</v>
      </c>
      <c r="S156" s="13">
        <v>1.08695652E-4</v>
      </c>
      <c r="T156" s="13">
        <f t="shared" si="5"/>
        <v>6.8233078334786935E-5</v>
      </c>
      <c r="U156" s="66">
        <f>+R156/'סכום נכסי הקרן'!$C$42</f>
        <v>1.1458360730894894E-5</v>
      </c>
    </row>
    <row r="157" spans="2:21" ht="13.5" thickBot="1" x14ac:dyDescent="0.25">
      <c r="B157" s="62" t="s">
        <v>552</v>
      </c>
      <c r="C157" s="14" t="s">
        <v>553</v>
      </c>
      <c r="D157" s="14" t="s">
        <v>160</v>
      </c>
      <c r="E157" s="14" t="s">
        <v>232</v>
      </c>
      <c r="F157" s="22">
        <v>1172</v>
      </c>
      <c r="G157" s="14" t="s">
        <v>339</v>
      </c>
      <c r="H157" s="14" t="s">
        <v>542</v>
      </c>
      <c r="I157" s="14" t="s">
        <v>277</v>
      </c>
      <c r="J157" s="58" t="s">
        <v>2583</v>
      </c>
      <c r="K157" s="24">
        <v>4.8600000000000003</v>
      </c>
      <c r="L157" s="14" t="s">
        <v>49</v>
      </c>
      <c r="M157" s="13">
        <v>1.09E-2</v>
      </c>
      <c r="N157" s="13">
        <v>3.6499999999999998E-2</v>
      </c>
      <c r="O157" s="24">
        <v>850450</v>
      </c>
      <c r="P157" s="26">
        <v>97.27</v>
      </c>
      <c r="Q157" s="24">
        <v>0</v>
      </c>
      <c r="R157" s="24">
        <v>827.23271</v>
      </c>
      <c r="S157" s="13">
        <v>1.522205278E-3</v>
      </c>
      <c r="T157" s="13">
        <f t="shared" si="5"/>
        <v>1.0290726399731648E-3</v>
      </c>
      <c r="U157" s="66">
        <f>+R157/'סכום נכסי הקרן'!$C$42</f>
        <v>1.7281186507886532E-4</v>
      </c>
    </row>
    <row r="158" spans="2:21" ht="13.5" thickBot="1" x14ac:dyDescent="0.25">
      <c r="B158" s="62" t="s">
        <v>554</v>
      </c>
      <c r="C158" s="14" t="s">
        <v>555</v>
      </c>
      <c r="D158" s="14" t="s">
        <v>160</v>
      </c>
      <c r="E158" s="14" t="s">
        <v>232</v>
      </c>
      <c r="F158" s="22">
        <v>1172</v>
      </c>
      <c r="G158" s="14" t="s">
        <v>339</v>
      </c>
      <c r="H158" s="14" t="s">
        <v>542</v>
      </c>
      <c r="I158" s="14" t="s">
        <v>277</v>
      </c>
      <c r="J158" s="58" t="s">
        <v>2583</v>
      </c>
      <c r="K158" s="24">
        <v>5.81</v>
      </c>
      <c r="L158" s="14" t="s">
        <v>49</v>
      </c>
      <c r="M158" s="13">
        <v>1.54E-2</v>
      </c>
      <c r="N158" s="13">
        <v>3.8399999999999997E-2</v>
      </c>
      <c r="O158" s="24">
        <v>100000</v>
      </c>
      <c r="P158" s="26">
        <v>95.41</v>
      </c>
      <c r="Q158" s="24">
        <v>0</v>
      </c>
      <c r="R158" s="24">
        <v>95.41</v>
      </c>
      <c r="S158" s="13">
        <v>2.8571428500000001E-4</v>
      </c>
      <c r="T158" s="13">
        <f t="shared" si="5"/>
        <v>1.1868948047259838E-4</v>
      </c>
      <c r="U158" s="66">
        <f>+R158/'סכום נכסי הקרן'!$C$42</f>
        <v>1.9931489468271317E-5</v>
      </c>
    </row>
    <row r="159" spans="2:21" ht="13.5" thickBot="1" x14ac:dyDescent="0.25">
      <c r="B159" s="62" t="s">
        <v>556</v>
      </c>
      <c r="C159" s="14" t="s">
        <v>557</v>
      </c>
      <c r="D159" s="14" t="s">
        <v>160</v>
      </c>
      <c r="E159" s="14" t="s">
        <v>232</v>
      </c>
      <c r="F159" s="22">
        <v>251</v>
      </c>
      <c r="G159" s="14" t="s">
        <v>233</v>
      </c>
      <c r="H159" s="14" t="s">
        <v>558</v>
      </c>
      <c r="I159" s="14" t="s">
        <v>96</v>
      </c>
      <c r="J159" s="58" t="s">
        <v>2583</v>
      </c>
      <c r="K159" s="24">
        <v>5.27</v>
      </c>
      <c r="L159" s="14" t="s">
        <v>49</v>
      </c>
      <c r="M159" s="13">
        <v>8.9999999999999993E-3</v>
      </c>
      <c r="N159" s="13">
        <v>3.5700000000000003E-2</v>
      </c>
      <c r="O159" s="24">
        <v>800000</v>
      </c>
      <c r="P159" s="26">
        <v>94.6</v>
      </c>
      <c r="Q159" s="24">
        <v>0</v>
      </c>
      <c r="R159" s="24">
        <v>756.8</v>
      </c>
      <c r="S159" s="13">
        <v>1.9277108429999999E-3</v>
      </c>
      <c r="T159" s="13">
        <f t="shared" si="5"/>
        <v>9.4145476178243844E-4</v>
      </c>
      <c r="U159" s="66">
        <f>+R159/'סכום נכסי הקרן'!$C$42</f>
        <v>1.5809822062244768E-4</v>
      </c>
    </row>
    <row r="160" spans="2:21" ht="13.5" thickBot="1" x14ac:dyDescent="0.25">
      <c r="B160" s="62" t="s">
        <v>559</v>
      </c>
      <c r="C160" s="14" t="s">
        <v>560</v>
      </c>
      <c r="D160" s="14" t="s">
        <v>160</v>
      </c>
      <c r="E160" s="14" t="s">
        <v>232</v>
      </c>
      <c r="F160" s="22">
        <v>1618</v>
      </c>
      <c r="G160" s="14" t="s">
        <v>498</v>
      </c>
      <c r="H160" s="14" t="s">
        <v>558</v>
      </c>
      <c r="I160" s="14" t="s">
        <v>96</v>
      </c>
      <c r="J160" s="58" t="s">
        <v>2583</v>
      </c>
      <c r="K160" s="24">
        <v>4</v>
      </c>
      <c r="L160" s="14" t="s">
        <v>49</v>
      </c>
      <c r="M160" s="13">
        <v>7.4999999999999997E-3</v>
      </c>
      <c r="N160" s="13">
        <v>3.4099999999999998E-2</v>
      </c>
      <c r="O160" s="24">
        <v>244220</v>
      </c>
      <c r="P160" s="26">
        <v>97.97</v>
      </c>
      <c r="Q160" s="24">
        <v>0</v>
      </c>
      <c r="R160" s="24">
        <v>239.26232999999999</v>
      </c>
      <c r="S160" s="13">
        <v>1.5869168699999999E-4</v>
      </c>
      <c r="T160" s="13">
        <f t="shared" si="5"/>
        <v>2.976409353774593E-4</v>
      </c>
      <c r="U160" s="66">
        <f>+R160/'סכום נכסי הקרן'!$C$42</f>
        <v>4.9982754538822519E-5</v>
      </c>
    </row>
    <row r="161" spans="2:21" ht="13.5" thickBot="1" x14ac:dyDescent="0.25">
      <c r="B161" s="62" t="s">
        <v>561</v>
      </c>
      <c r="C161" s="14" t="s">
        <v>562</v>
      </c>
      <c r="D161" s="14" t="s">
        <v>160</v>
      </c>
      <c r="E161" s="14" t="s">
        <v>232</v>
      </c>
      <c r="F161" s="22">
        <v>1618</v>
      </c>
      <c r="G161" s="14" t="s">
        <v>498</v>
      </c>
      <c r="H161" s="14" t="s">
        <v>558</v>
      </c>
      <c r="I161" s="14" t="s">
        <v>96</v>
      </c>
      <c r="J161" s="58" t="s">
        <v>2583</v>
      </c>
      <c r="K161" s="24">
        <v>6.11</v>
      </c>
      <c r="L161" s="14" t="s">
        <v>49</v>
      </c>
      <c r="M161" s="13">
        <v>4.0800000000000003E-2</v>
      </c>
      <c r="N161" s="13">
        <v>3.8899999999999997E-2</v>
      </c>
      <c r="O161" s="24">
        <v>189000</v>
      </c>
      <c r="P161" s="26">
        <v>101.94</v>
      </c>
      <c r="Q161" s="24">
        <v>0</v>
      </c>
      <c r="R161" s="24">
        <v>192.66659999999999</v>
      </c>
      <c r="S161" s="13">
        <v>5.4000000000000001E-4</v>
      </c>
      <c r="T161" s="13">
        <f t="shared" si="5"/>
        <v>2.3967612051589899E-4</v>
      </c>
      <c r="U161" s="66">
        <f>+R161/'סכום נכסי הקרן'!$C$42</f>
        <v>4.0248740266089955E-5</v>
      </c>
    </row>
    <row r="162" spans="2:21" ht="13.5" thickBot="1" x14ac:dyDescent="0.25">
      <c r="B162" s="62" t="s">
        <v>563</v>
      </c>
      <c r="C162" s="14" t="s">
        <v>564</v>
      </c>
      <c r="D162" s="14" t="s">
        <v>160</v>
      </c>
      <c r="E162" s="14" t="s">
        <v>232</v>
      </c>
      <c r="F162" s="22">
        <v>126</v>
      </c>
      <c r="G162" s="14" t="s">
        <v>339</v>
      </c>
      <c r="H162" s="14" t="s">
        <v>558</v>
      </c>
      <c r="I162" s="14" t="s">
        <v>96</v>
      </c>
      <c r="J162" s="58" t="s">
        <v>2583</v>
      </c>
      <c r="K162" s="24">
        <v>3.07</v>
      </c>
      <c r="L162" s="14" t="s">
        <v>49</v>
      </c>
      <c r="M162" s="13">
        <v>1.3299999999999999E-2</v>
      </c>
      <c r="N162" s="13">
        <v>2.9700000000000001E-2</v>
      </c>
      <c r="O162" s="24">
        <v>291000</v>
      </c>
      <c r="P162" s="26">
        <v>103.7285</v>
      </c>
      <c r="Q162" s="24">
        <v>0</v>
      </c>
      <c r="R162" s="24">
        <v>301.84992999999997</v>
      </c>
      <c r="S162" s="13">
        <v>7.2424091500000005E-4</v>
      </c>
      <c r="T162" s="13">
        <f t="shared" si="5"/>
        <v>3.7549954273545944E-4</v>
      </c>
      <c r="U162" s="66">
        <f>+R162/'סכום נכסי הקרן'!$C$42</f>
        <v>6.3057527521155369E-5</v>
      </c>
    </row>
    <row r="163" spans="2:21" ht="13.5" thickBot="1" x14ac:dyDescent="0.25">
      <c r="B163" s="62" t="s">
        <v>565</v>
      </c>
      <c r="C163" s="14" t="s">
        <v>566</v>
      </c>
      <c r="D163" s="14" t="s">
        <v>160</v>
      </c>
      <c r="E163" s="14" t="s">
        <v>232</v>
      </c>
      <c r="F163" s="22">
        <v>2387</v>
      </c>
      <c r="G163" s="14" t="s">
        <v>233</v>
      </c>
      <c r="H163" s="14" t="s">
        <v>558</v>
      </c>
      <c r="I163" s="14" t="s">
        <v>96</v>
      </c>
      <c r="J163" s="58" t="s">
        <v>2583</v>
      </c>
      <c r="K163" s="24">
        <v>4.8499999999999996</v>
      </c>
      <c r="L163" s="14" t="s">
        <v>49</v>
      </c>
      <c r="M163" s="13">
        <v>4.3999999999999997E-2</v>
      </c>
      <c r="N163" s="13">
        <v>4.0800000000000003E-2</v>
      </c>
      <c r="O163" s="24">
        <v>600000</v>
      </c>
      <c r="P163" s="26">
        <v>103.91</v>
      </c>
      <c r="Q163" s="24">
        <v>0</v>
      </c>
      <c r="R163" s="24">
        <v>623.46</v>
      </c>
      <c r="S163" s="13">
        <v>1.43466877E-3</v>
      </c>
      <c r="T163" s="13">
        <f t="shared" si="5"/>
        <v>7.7558058374851892E-4</v>
      </c>
      <c r="U163" s="66">
        <f>+R163/'סכום נכסי הקרן'!$C$42</f>
        <v>1.3024301880189116E-4</v>
      </c>
    </row>
    <row r="164" spans="2:21" ht="13.5" thickBot="1" x14ac:dyDescent="0.25">
      <c r="B164" s="62" t="s">
        <v>567</v>
      </c>
      <c r="C164" s="14" t="s">
        <v>568</v>
      </c>
      <c r="D164" s="14" t="s">
        <v>160</v>
      </c>
      <c r="E164" s="14" t="s">
        <v>232</v>
      </c>
      <c r="F164" s="22">
        <v>612</v>
      </c>
      <c r="G164" s="14" t="s">
        <v>233</v>
      </c>
      <c r="H164" s="14" t="s">
        <v>558</v>
      </c>
      <c r="I164" s="14" t="s">
        <v>96</v>
      </c>
      <c r="J164" s="58" t="s">
        <v>2583</v>
      </c>
      <c r="K164" s="24">
        <v>3.5</v>
      </c>
      <c r="L164" s="14" t="s">
        <v>49</v>
      </c>
      <c r="M164" s="13">
        <v>1.7999999999999999E-2</v>
      </c>
      <c r="N164" s="13">
        <v>2.8000000000000001E-2</v>
      </c>
      <c r="O164" s="24">
        <v>1947398.69</v>
      </c>
      <c r="P164" s="26">
        <v>108.67</v>
      </c>
      <c r="Q164" s="24">
        <v>0</v>
      </c>
      <c r="R164" s="24">
        <v>2116.2381599999999</v>
      </c>
      <c r="S164" s="13">
        <v>2.4690532040000002E-3</v>
      </c>
      <c r="T164" s="13">
        <f t="shared" si="5"/>
        <v>2.6325878604620849E-3</v>
      </c>
      <c r="U164" s="66">
        <f>+R164/'סכום נכסי הקרן'!$C$42</f>
        <v>4.420897033685554E-4</v>
      </c>
    </row>
    <row r="165" spans="2:21" ht="13.5" thickBot="1" x14ac:dyDescent="0.25">
      <c r="B165" s="62" t="s">
        <v>569</v>
      </c>
      <c r="C165" s="14" t="s">
        <v>570</v>
      </c>
      <c r="D165" s="14" t="s">
        <v>160</v>
      </c>
      <c r="E165" s="14" t="s">
        <v>232</v>
      </c>
      <c r="F165" s="22">
        <v>612</v>
      </c>
      <c r="G165" s="14" t="s">
        <v>233</v>
      </c>
      <c r="H165" s="14" t="s">
        <v>558</v>
      </c>
      <c r="I165" s="14" t="s">
        <v>96</v>
      </c>
      <c r="J165" s="58" t="s">
        <v>2583</v>
      </c>
      <c r="K165" s="24">
        <v>3.91</v>
      </c>
      <c r="L165" s="14" t="s">
        <v>49</v>
      </c>
      <c r="M165" s="13">
        <v>2.7E-2</v>
      </c>
      <c r="N165" s="13">
        <v>3.0200000000000001E-2</v>
      </c>
      <c r="O165" s="24">
        <v>2960500</v>
      </c>
      <c r="P165" s="26">
        <v>102.24</v>
      </c>
      <c r="Q165" s="24">
        <v>0</v>
      </c>
      <c r="R165" s="24">
        <v>3026.8152</v>
      </c>
      <c r="S165" s="13">
        <v>6.765063434E-3</v>
      </c>
      <c r="T165" s="13">
        <f t="shared" si="5"/>
        <v>3.7653403581863953E-3</v>
      </c>
      <c r="U165" s="66">
        <f>+R165/'סכום נכסי הקרן'!$C$42</f>
        <v>6.3231249639664124E-4</v>
      </c>
    </row>
    <row r="166" spans="2:21" ht="13.5" thickBot="1" x14ac:dyDescent="0.25">
      <c r="B166" s="62" t="s">
        <v>571</v>
      </c>
      <c r="C166" s="14" t="s">
        <v>572</v>
      </c>
      <c r="D166" s="14" t="s">
        <v>160</v>
      </c>
      <c r="E166" s="14" t="s">
        <v>232</v>
      </c>
      <c r="F166" s="22">
        <v>136</v>
      </c>
      <c r="G166" s="14" t="s">
        <v>517</v>
      </c>
      <c r="H166" s="14" t="s">
        <v>542</v>
      </c>
      <c r="I166" s="14" t="s">
        <v>277</v>
      </c>
      <c r="J166" s="58" t="s">
        <v>2583</v>
      </c>
      <c r="K166" s="24">
        <v>3.64</v>
      </c>
      <c r="L166" s="14" t="s">
        <v>49</v>
      </c>
      <c r="M166" s="13">
        <v>3.73E-2</v>
      </c>
      <c r="N166" s="13">
        <v>3.7600000000000001E-2</v>
      </c>
      <c r="O166" s="24">
        <v>1457500</v>
      </c>
      <c r="P166" s="26">
        <v>104.89</v>
      </c>
      <c r="Q166" s="24">
        <v>0</v>
      </c>
      <c r="R166" s="24">
        <v>1528.7717500000001</v>
      </c>
      <c r="S166" s="13">
        <v>6.2021276590000004E-3</v>
      </c>
      <c r="T166" s="13">
        <f t="shared" si="5"/>
        <v>1.9017830915908718E-3</v>
      </c>
      <c r="U166" s="66">
        <f>+R166/'סכום נכסי הקרן'!$C$42</f>
        <v>3.1936587395991735E-4</v>
      </c>
    </row>
    <row r="167" spans="2:21" ht="13.5" thickBot="1" x14ac:dyDescent="0.25">
      <c r="B167" s="62" t="s">
        <v>573</v>
      </c>
      <c r="C167" s="14" t="s">
        <v>574</v>
      </c>
      <c r="D167" s="14" t="s">
        <v>160</v>
      </c>
      <c r="E167" s="14" t="s">
        <v>232</v>
      </c>
      <c r="F167" s="22">
        <v>699</v>
      </c>
      <c r="G167" s="14" t="s">
        <v>233</v>
      </c>
      <c r="H167" s="14" t="s">
        <v>558</v>
      </c>
      <c r="I167" s="14" t="s">
        <v>96</v>
      </c>
      <c r="J167" s="58" t="s">
        <v>2583</v>
      </c>
      <c r="K167" s="24">
        <v>1.46</v>
      </c>
      <c r="L167" s="14" t="s">
        <v>49</v>
      </c>
      <c r="M167" s="13">
        <v>4.9500000000000002E-2</v>
      </c>
      <c r="N167" s="13">
        <v>3.5999999999999997E-2</v>
      </c>
      <c r="O167" s="24">
        <v>468744.15</v>
      </c>
      <c r="P167" s="26">
        <v>137.28</v>
      </c>
      <c r="Q167" s="24">
        <v>0</v>
      </c>
      <c r="R167" s="24">
        <v>643.49197000000004</v>
      </c>
      <c r="S167" s="13">
        <v>1.067376834E-3</v>
      </c>
      <c r="T167" s="13">
        <f t="shared" si="5"/>
        <v>8.0050023695198483E-4</v>
      </c>
      <c r="U167" s="66">
        <f>+R167/'סכום נכסי הקרן'!$C$42</f>
        <v>1.3442776881849035E-4</v>
      </c>
    </row>
    <row r="168" spans="2:21" ht="13.5" thickBot="1" x14ac:dyDescent="0.25">
      <c r="B168" s="62" t="s">
        <v>575</v>
      </c>
      <c r="C168" s="14" t="s">
        <v>576</v>
      </c>
      <c r="D168" s="14" t="s">
        <v>160</v>
      </c>
      <c r="E168" s="14" t="s">
        <v>232</v>
      </c>
      <c r="F168" s="22">
        <v>699</v>
      </c>
      <c r="G168" s="14" t="s">
        <v>233</v>
      </c>
      <c r="H168" s="14" t="s">
        <v>558</v>
      </c>
      <c r="I168" s="14" t="s">
        <v>96</v>
      </c>
      <c r="J168" s="58" t="s">
        <v>2583</v>
      </c>
      <c r="K168" s="24">
        <v>4.66</v>
      </c>
      <c r="L168" s="14" t="s">
        <v>49</v>
      </c>
      <c r="M168" s="13">
        <v>3.6200000000000003E-2</v>
      </c>
      <c r="N168" s="13">
        <v>3.8100000000000002E-2</v>
      </c>
      <c r="O168" s="24">
        <v>3166892.06</v>
      </c>
      <c r="P168" s="27">
        <v>102</v>
      </c>
      <c r="Q168" s="24">
        <v>0</v>
      </c>
      <c r="R168" s="24">
        <v>3230.2298999999998</v>
      </c>
      <c r="S168" s="13">
        <v>1.809512234E-3</v>
      </c>
      <c r="T168" s="13">
        <f t="shared" si="5"/>
        <v>4.0183870520705735E-3</v>
      </c>
      <c r="U168" s="66">
        <f>+R168/'סכום נכסי הקרן'!$C$42</f>
        <v>6.7480655310706537E-4</v>
      </c>
    </row>
    <row r="169" spans="2:21" ht="13.5" thickBot="1" x14ac:dyDescent="0.25">
      <c r="B169" s="62" t="s">
        <v>577</v>
      </c>
      <c r="C169" s="14" t="s">
        <v>578</v>
      </c>
      <c r="D169" s="14" t="s">
        <v>160</v>
      </c>
      <c r="E169" s="14" t="s">
        <v>232</v>
      </c>
      <c r="F169" s="22">
        <v>1621</v>
      </c>
      <c r="G169" s="14" t="s">
        <v>579</v>
      </c>
      <c r="H169" s="14" t="s">
        <v>542</v>
      </c>
      <c r="I169" s="14" t="s">
        <v>277</v>
      </c>
      <c r="J169" s="58" t="s">
        <v>2583</v>
      </c>
      <c r="K169" s="24">
        <v>3.9</v>
      </c>
      <c r="L169" s="14" t="s">
        <v>49</v>
      </c>
      <c r="M169" s="13">
        <v>3.2500000000000001E-2</v>
      </c>
      <c r="N169" s="13">
        <v>3.8899999999999997E-2</v>
      </c>
      <c r="O169" s="24">
        <v>17000</v>
      </c>
      <c r="P169" s="26">
        <v>102.69</v>
      </c>
      <c r="Q169" s="24">
        <v>0</v>
      </c>
      <c r="R169" s="24">
        <v>17.4573</v>
      </c>
      <c r="S169" s="13">
        <v>3.6956521739130398E-5</v>
      </c>
      <c r="T169" s="13">
        <f t="shared" si="5"/>
        <v>2.1716778822495462E-5</v>
      </c>
      <c r="U169" s="66">
        <f>+R169/'סכום נכסי הקרן'!$C$42</f>
        <v>3.6468922659517122E-6</v>
      </c>
    </row>
    <row r="170" spans="2:21" ht="13.5" thickBot="1" x14ac:dyDescent="0.25">
      <c r="B170" s="62" t="s">
        <v>580</v>
      </c>
      <c r="C170" s="14" t="s">
        <v>581</v>
      </c>
      <c r="D170" s="14" t="s">
        <v>160</v>
      </c>
      <c r="E170" s="14" t="s">
        <v>232</v>
      </c>
      <c r="F170" s="22">
        <v>1068</v>
      </c>
      <c r="G170" s="14" t="s">
        <v>498</v>
      </c>
      <c r="H170" s="14" t="s">
        <v>558</v>
      </c>
      <c r="I170" s="14" t="s">
        <v>96</v>
      </c>
      <c r="J170" s="58" t="s">
        <v>2583</v>
      </c>
      <c r="K170" s="24">
        <v>0.74</v>
      </c>
      <c r="L170" s="14" t="s">
        <v>49</v>
      </c>
      <c r="M170" s="13">
        <v>4.3400000000000001E-2</v>
      </c>
      <c r="N170" s="13">
        <v>3.0499999999999999E-2</v>
      </c>
      <c r="O170" s="24">
        <v>1686729.61</v>
      </c>
      <c r="P170" s="26">
        <v>113.68</v>
      </c>
      <c r="Q170" s="24">
        <v>0</v>
      </c>
      <c r="R170" s="24">
        <v>1917.4742200000001</v>
      </c>
      <c r="S170" s="13">
        <v>1.938859921E-3</v>
      </c>
      <c r="T170" s="13">
        <f t="shared" si="5"/>
        <v>2.3853266847437462E-3</v>
      </c>
      <c r="U170" s="66">
        <f>+R170/'סכום נכסי הקרן'!$C$42</f>
        <v>4.0056720701825551E-4</v>
      </c>
    </row>
    <row r="171" spans="2:21" ht="13.5" thickBot="1" x14ac:dyDescent="0.25">
      <c r="B171" s="62" t="s">
        <v>582</v>
      </c>
      <c r="C171" s="14" t="s">
        <v>583</v>
      </c>
      <c r="D171" s="14" t="s">
        <v>160</v>
      </c>
      <c r="E171" s="14" t="s">
        <v>232</v>
      </c>
      <c r="F171" s="22">
        <v>1068</v>
      </c>
      <c r="G171" s="14" t="s">
        <v>498</v>
      </c>
      <c r="H171" s="14" t="s">
        <v>558</v>
      </c>
      <c r="I171" s="14" t="s">
        <v>96</v>
      </c>
      <c r="J171" s="58" t="s">
        <v>2583</v>
      </c>
      <c r="K171" s="24">
        <v>3.39</v>
      </c>
      <c r="L171" s="14" t="s">
        <v>49</v>
      </c>
      <c r="M171" s="13">
        <v>3.9E-2</v>
      </c>
      <c r="N171" s="13">
        <v>3.6799999999999999E-2</v>
      </c>
      <c r="O171" s="24">
        <v>4685858.2699999996</v>
      </c>
      <c r="P171" s="26">
        <v>113.64</v>
      </c>
      <c r="Q171" s="24">
        <v>0</v>
      </c>
      <c r="R171" s="24">
        <v>5325.0093399999996</v>
      </c>
      <c r="S171" s="13">
        <v>3.1826151789999999E-3</v>
      </c>
      <c r="T171" s="13">
        <f t="shared" si="5"/>
        <v>6.6242803906962997E-3</v>
      </c>
      <c r="U171" s="66">
        <f>+R171/'סכום נכסי הקרן'!$C$42</f>
        <v>1.1124134532926988E-3</v>
      </c>
    </row>
    <row r="172" spans="2:21" ht="13.5" thickBot="1" x14ac:dyDescent="0.25">
      <c r="B172" s="62" t="s">
        <v>584</v>
      </c>
      <c r="C172" s="14" t="s">
        <v>585</v>
      </c>
      <c r="D172" s="14" t="s">
        <v>160</v>
      </c>
      <c r="E172" s="14" t="s">
        <v>232</v>
      </c>
      <c r="F172" s="22">
        <v>1068</v>
      </c>
      <c r="G172" s="14" t="s">
        <v>498</v>
      </c>
      <c r="H172" s="14" t="s">
        <v>558</v>
      </c>
      <c r="I172" s="14" t="s">
        <v>96</v>
      </c>
      <c r="J172" s="58" t="s">
        <v>2583</v>
      </c>
      <c r="K172" s="24">
        <v>4.42</v>
      </c>
      <c r="L172" s="14" t="s">
        <v>49</v>
      </c>
      <c r="M172" s="13">
        <v>3.2500000000000001E-2</v>
      </c>
      <c r="N172" s="13">
        <v>3.8100000000000002E-2</v>
      </c>
      <c r="O172" s="24">
        <v>3780433.6</v>
      </c>
      <c r="P172" s="26">
        <v>109.88</v>
      </c>
      <c r="Q172" s="24">
        <v>0</v>
      </c>
      <c r="R172" s="24">
        <v>4153.9404400000003</v>
      </c>
      <c r="S172" s="13">
        <v>9.5607260469999997E-3</v>
      </c>
      <c r="T172" s="13">
        <f t="shared" si="5"/>
        <v>5.1674775467740993E-3</v>
      </c>
      <c r="U172" s="66">
        <f>+R172/'סכום נכסי הקרן'!$C$42</f>
        <v>8.6777298115172762E-4</v>
      </c>
    </row>
    <row r="173" spans="2:21" ht="13.5" thickBot="1" x14ac:dyDescent="0.25">
      <c r="B173" s="62" t="s">
        <v>586</v>
      </c>
      <c r="C173" s="14" t="s">
        <v>587</v>
      </c>
      <c r="D173" s="14" t="s">
        <v>160</v>
      </c>
      <c r="E173" s="14" t="s">
        <v>232</v>
      </c>
      <c r="F173" s="22">
        <v>422</v>
      </c>
      <c r="G173" s="14" t="s">
        <v>524</v>
      </c>
      <c r="H173" s="14" t="s">
        <v>588</v>
      </c>
      <c r="I173" s="14" t="s">
        <v>277</v>
      </c>
      <c r="J173" s="58" t="s">
        <v>2583</v>
      </c>
      <c r="K173" s="24">
        <v>1.94</v>
      </c>
      <c r="L173" s="14" t="s">
        <v>49</v>
      </c>
      <c r="M173" s="13">
        <v>1.2500000000000001E-2</v>
      </c>
      <c r="N173" s="13">
        <v>5.0999999999999997E-2</v>
      </c>
      <c r="O173" s="24">
        <v>280000</v>
      </c>
      <c r="P173" s="26">
        <v>98.08</v>
      </c>
      <c r="Q173" s="24">
        <v>0</v>
      </c>
      <c r="R173" s="24">
        <v>274.62400000000002</v>
      </c>
      <c r="S173" s="13">
        <v>2.181818187E-3</v>
      </c>
      <c r="T173" s="13">
        <f t="shared" si="5"/>
        <v>3.416306454806295E-4</v>
      </c>
      <c r="U173" s="66">
        <f>+R173/'סכום נכסי הקרן'!$C$42</f>
        <v>5.7369933589084403E-5</v>
      </c>
    </row>
    <row r="174" spans="2:21" ht="13.5" thickBot="1" x14ac:dyDescent="0.25">
      <c r="B174" s="62" t="s">
        <v>589</v>
      </c>
      <c r="C174" s="14" t="s">
        <v>590</v>
      </c>
      <c r="D174" s="14" t="s">
        <v>160</v>
      </c>
      <c r="E174" s="14" t="s">
        <v>232</v>
      </c>
      <c r="F174" s="22">
        <v>313</v>
      </c>
      <c r="G174" s="14" t="s">
        <v>339</v>
      </c>
      <c r="H174" s="14" t="s">
        <v>591</v>
      </c>
      <c r="I174" s="14" t="s">
        <v>96</v>
      </c>
      <c r="J174" s="58" t="s">
        <v>2583</v>
      </c>
      <c r="K174" s="24">
        <v>3.35</v>
      </c>
      <c r="L174" s="14" t="s">
        <v>49</v>
      </c>
      <c r="M174" s="13">
        <v>1.7500000000000002E-2</v>
      </c>
      <c r="N174" s="13">
        <v>4.6899999999999997E-2</v>
      </c>
      <c r="O174" s="24">
        <v>165750</v>
      </c>
      <c r="P174" s="26">
        <v>101.28</v>
      </c>
      <c r="Q174" s="24">
        <v>0</v>
      </c>
      <c r="R174" s="24">
        <v>167.8716</v>
      </c>
      <c r="S174" s="13">
        <v>2.9478882699999999E-4</v>
      </c>
      <c r="T174" s="13">
        <f t="shared" si="5"/>
        <v>2.0883128592499579E-4</v>
      </c>
      <c r="U174" s="66">
        <f>+R174/'סכום נכסי הקרן'!$C$42</f>
        <v>3.5068976285733731E-5</v>
      </c>
    </row>
    <row r="175" spans="2:21" ht="13.5" thickBot="1" x14ac:dyDescent="0.25">
      <c r="B175" s="62" t="s">
        <v>592</v>
      </c>
      <c r="C175" s="14" t="s">
        <v>593</v>
      </c>
      <c r="D175" s="14" t="s">
        <v>160</v>
      </c>
      <c r="E175" s="14" t="s">
        <v>232</v>
      </c>
      <c r="F175" s="22">
        <v>313</v>
      </c>
      <c r="G175" s="14" t="s">
        <v>339</v>
      </c>
      <c r="H175" s="14" t="s">
        <v>591</v>
      </c>
      <c r="I175" s="14" t="s">
        <v>96</v>
      </c>
      <c r="J175" s="58" t="s">
        <v>2583</v>
      </c>
      <c r="K175" s="24">
        <v>4.66</v>
      </c>
      <c r="L175" s="14" t="s">
        <v>49</v>
      </c>
      <c r="M175" s="13">
        <v>9.9000000000000008E-3</v>
      </c>
      <c r="N175" s="13">
        <v>4.7399999999999998E-2</v>
      </c>
      <c r="O175" s="24">
        <v>95000</v>
      </c>
      <c r="P175" s="26">
        <v>91.77</v>
      </c>
      <c r="Q175" s="24">
        <v>0</v>
      </c>
      <c r="R175" s="24">
        <v>87.1815</v>
      </c>
      <c r="S175" s="13">
        <v>3.3333333300000003E-4</v>
      </c>
      <c r="T175" s="13">
        <f t="shared" si="5"/>
        <v>1.0845327472824479E-4</v>
      </c>
      <c r="U175" s="66">
        <f>+R175/'סכום נכסי הקרן'!$C$42</f>
        <v>1.8212526455068607E-5</v>
      </c>
    </row>
    <row r="176" spans="2:21" ht="13.5" thickBot="1" x14ac:dyDescent="0.25">
      <c r="B176" s="62" t="s">
        <v>594</v>
      </c>
      <c r="C176" s="14" t="s">
        <v>595</v>
      </c>
      <c r="D176" s="14" t="s">
        <v>160</v>
      </c>
      <c r="E176" s="14" t="s">
        <v>232</v>
      </c>
      <c r="F176" s="22">
        <v>126</v>
      </c>
      <c r="G176" s="14" t="s">
        <v>339</v>
      </c>
      <c r="H176" s="14" t="s">
        <v>591</v>
      </c>
      <c r="I176" s="14" t="s">
        <v>96</v>
      </c>
      <c r="J176" s="58" t="s">
        <v>2583</v>
      </c>
      <c r="K176" s="24">
        <v>3.65</v>
      </c>
      <c r="L176" s="14" t="s">
        <v>49</v>
      </c>
      <c r="M176" s="13">
        <v>1.7500000000000002E-2</v>
      </c>
      <c r="N176" s="13">
        <v>6.0100000000000001E-2</v>
      </c>
      <c r="O176" s="24">
        <v>261992</v>
      </c>
      <c r="P176" s="26">
        <v>94.32</v>
      </c>
      <c r="Q176" s="24">
        <v>0</v>
      </c>
      <c r="R176" s="24">
        <v>247.11085</v>
      </c>
      <c r="S176" s="13">
        <v>2.8040832300000001E-4</v>
      </c>
      <c r="T176" s="13">
        <f t="shared" si="5"/>
        <v>3.074044482301875E-4</v>
      </c>
      <c r="U176" s="66">
        <f>+R176/'סכום נכסי הקרן'!$C$42</f>
        <v>5.162233837407581E-5</v>
      </c>
    </row>
    <row r="177" spans="2:21" ht="13.5" thickBot="1" x14ac:dyDescent="0.25">
      <c r="B177" s="62" t="s">
        <v>596</v>
      </c>
      <c r="C177" s="14" t="s">
        <v>597</v>
      </c>
      <c r="D177" s="14" t="s">
        <v>160</v>
      </c>
      <c r="E177" s="14" t="s">
        <v>232</v>
      </c>
      <c r="F177" s="22">
        <v>126</v>
      </c>
      <c r="G177" s="14" t="s">
        <v>339</v>
      </c>
      <c r="H177" s="14" t="s">
        <v>591</v>
      </c>
      <c r="I177" s="14" t="s">
        <v>96</v>
      </c>
      <c r="J177" s="58" t="s">
        <v>2583</v>
      </c>
      <c r="K177" s="24">
        <v>0.74</v>
      </c>
      <c r="L177" s="14" t="s">
        <v>49</v>
      </c>
      <c r="M177" s="13">
        <v>5.3499999999999999E-2</v>
      </c>
      <c r="N177" s="13">
        <v>3.78E-2</v>
      </c>
      <c r="O177" s="24">
        <v>400000</v>
      </c>
      <c r="P177" s="26">
        <v>118.29</v>
      </c>
      <c r="Q177" s="24">
        <v>0</v>
      </c>
      <c r="R177" s="24">
        <v>473.16</v>
      </c>
      <c r="S177" s="13">
        <v>1.209994873E-3</v>
      </c>
      <c r="T177" s="13">
        <f t="shared" si="5"/>
        <v>5.886082651757117E-4</v>
      </c>
      <c r="U177" s="66">
        <f>+R177/'סכום נכסי הקרן'!$C$42</f>
        <v>9.884481245998593E-5</v>
      </c>
    </row>
    <row r="178" spans="2:21" ht="13.5" thickBot="1" x14ac:dyDescent="0.25">
      <c r="B178" s="62" t="s">
        <v>598</v>
      </c>
      <c r="C178" s="14" t="s">
        <v>599</v>
      </c>
      <c r="D178" s="14" t="s">
        <v>160</v>
      </c>
      <c r="E178" s="14" t="s">
        <v>232</v>
      </c>
      <c r="F178" s="22">
        <v>126</v>
      </c>
      <c r="G178" s="14" t="s">
        <v>339</v>
      </c>
      <c r="H178" s="14" t="s">
        <v>591</v>
      </c>
      <c r="I178" s="14" t="s">
        <v>96</v>
      </c>
      <c r="J178" s="58" t="s">
        <v>2583</v>
      </c>
      <c r="K178" s="24">
        <v>2.2000000000000002</v>
      </c>
      <c r="L178" s="14" t="s">
        <v>49</v>
      </c>
      <c r="M178" s="13">
        <v>0.04</v>
      </c>
      <c r="N178" s="13">
        <v>6.5799999999999997E-2</v>
      </c>
      <c r="O178" s="24">
        <v>1475613.3</v>
      </c>
      <c r="P178" s="26">
        <v>105.42</v>
      </c>
      <c r="Q178" s="24">
        <v>0</v>
      </c>
      <c r="R178" s="24">
        <v>1555.5915399999999</v>
      </c>
      <c r="S178" s="13">
        <v>5.6852708899999996E-4</v>
      </c>
      <c r="T178" s="13">
        <f t="shared" si="5"/>
        <v>1.9351467530674901E-3</v>
      </c>
      <c r="U178" s="66">
        <f>+R178/'סכום נכסי הקרן'!$C$42</f>
        <v>3.2496862379668756E-4</v>
      </c>
    </row>
    <row r="179" spans="2:21" ht="13.5" thickBot="1" x14ac:dyDescent="0.25">
      <c r="B179" s="62" t="s">
        <v>600</v>
      </c>
      <c r="C179" s="14" t="s">
        <v>601</v>
      </c>
      <c r="D179" s="14" t="s">
        <v>160</v>
      </c>
      <c r="E179" s="14" t="s">
        <v>232</v>
      </c>
      <c r="F179" s="22">
        <v>126</v>
      </c>
      <c r="G179" s="14" t="s">
        <v>339</v>
      </c>
      <c r="H179" s="14" t="s">
        <v>591</v>
      </c>
      <c r="I179" s="14" t="s">
        <v>96</v>
      </c>
      <c r="J179" s="58" t="s">
        <v>2583</v>
      </c>
      <c r="K179" s="24">
        <v>2.89</v>
      </c>
      <c r="L179" s="14" t="s">
        <v>49</v>
      </c>
      <c r="M179" s="13">
        <v>3.2800000000000003E-2</v>
      </c>
      <c r="N179" s="13">
        <v>6.88E-2</v>
      </c>
      <c r="O179" s="24">
        <v>665030.59</v>
      </c>
      <c r="P179" s="26">
        <v>102.18</v>
      </c>
      <c r="Q179" s="24">
        <v>0</v>
      </c>
      <c r="R179" s="24">
        <v>679.52826000000005</v>
      </c>
      <c r="S179" s="13">
        <v>4.7491303200000002E-4</v>
      </c>
      <c r="T179" s="13">
        <f t="shared" si="5"/>
        <v>8.4532917037887813E-4</v>
      </c>
      <c r="U179" s="66">
        <f>+R179/'סכום נכסי הקרן'!$C$42</f>
        <v>1.4195587839411732E-4</v>
      </c>
    </row>
    <row r="180" spans="2:21" ht="13.5" thickBot="1" x14ac:dyDescent="0.25">
      <c r="B180" s="62" t="s">
        <v>602</v>
      </c>
      <c r="C180" s="14" t="s">
        <v>603</v>
      </c>
      <c r="D180" s="14" t="s">
        <v>160</v>
      </c>
      <c r="E180" s="14" t="s">
        <v>232</v>
      </c>
      <c r="F180" s="22">
        <v>126</v>
      </c>
      <c r="G180" s="14" t="s">
        <v>339</v>
      </c>
      <c r="H180" s="14" t="s">
        <v>591</v>
      </c>
      <c r="I180" s="14" t="s">
        <v>96</v>
      </c>
      <c r="J180" s="58" t="s">
        <v>2583</v>
      </c>
      <c r="K180" s="24">
        <v>4.7300000000000004</v>
      </c>
      <c r="L180" s="14" t="s">
        <v>49</v>
      </c>
      <c r="M180" s="13">
        <v>1.7899999999999999E-2</v>
      </c>
      <c r="N180" s="13">
        <v>6.5000000000000002E-2</v>
      </c>
      <c r="O180" s="24">
        <v>174272.73</v>
      </c>
      <c r="P180" s="26">
        <v>89.15</v>
      </c>
      <c r="Q180" s="24">
        <v>0</v>
      </c>
      <c r="R180" s="24">
        <v>155.36413999999999</v>
      </c>
      <c r="S180" s="13">
        <v>2.2320982700000001E-4</v>
      </c>
      <c r="T180" s="13">
        <f t="shared" si="5"/>
        <v>1.9327207903439933E-4</v>
      </c>
      <c r="U180" s="66">
        <f>+R180/'סכום נכסי הקרן'!$C$42</f>
        <v>3.2456123259166026E-5</v>
      </c>
    </row>
    <row r="181" spans="2:21" ht="13.5" thickBot="1" x14ac:dyDescent="0.25">
      <c r="B181" s="62" t="s">
        <v>604</v>
      </c>
      <c r="C181" s="14" t="s">
        <v>605</v>
      </c>
      <c r="D181" s="14" t="s">
        <v>160</v>
      </c>
      <c r="E181" s="14" t="s">
        <v>232</v>
      </c>
      <c r="F181" s="22">
        <v>1840</v>
      </c>
      <c r="G181" s="14" t="s">
        <v>307</v>
      </c>
      <c r="H181" s="14" t="s">
        <v>588</v>
      </c>
      <c r="I181" s="14" t="s">
        <v>277</v>
      </c>
      <c r="J181" s="58" t="s">
        <v>2583</v>
      </c>
      <c r="K181" s="24">
        <v>3.95</v>
      </c>
      <c r="L181" s="14" t="s">
        <v>49</v>
      </c>
      <c r="M181" s="13">
        <v>1.7999999999999999E-2</v>
      </c>
      <c r="N181" s="13">
        <v>3.61E-2</v>
      </c>
      <c r="O181" s="24">
        <v>303067.76</v>
      </c>
      <c r="P181" s="26">
        <v>104.35</v>
      </c>
      <c r="Q181" s="24">
        <v>0</v>
      </c>
      <c r="R181" s="24">
        <v>316.25121000000001</v>
      </c>
      <c r="S181" s="13">
        <v>2.8992467400000002E-4</v>
      </c>
      <c r="T181" s="13">
        <f t="shared" si="5"/>
        <v>3.9341465059983873E-4</v>
      </c>
      <c r="U181" s="66">
        <f>+R181/'סכום נכסי הקרן'!$C$42</f>
        <v>6.6066006303773829E-5</v>
      </c>
    </row>
    <row r="182" spans="2:21" ht="13.5" thickBot="1" x14ac:dyDescent="0.25">
      <c r="B182" s="62" t="s">
        <v>606</v>
      </c>
      <c r="C182" s="14" t="s">
        <v>607</v>
      </c>
      <c r="D182" s="14" t="s">
        <v>160</v>
      </c>
      <c r="E182" s="14" t="s">
        <v>232</v>
      </c>
      <c r="F182" s="22">
        <v>612</v>
      </c>
      <c r="G182" s="14" t="s">
        <v>233</v>
      </c>
      <c r="H182" s="14" t="s">
        <v>591</v>
      </c>
      <c r="I182" s="14" t="s">
        <v>96</v>
      </c>
      <c r="J182" s="58" t="s">
        <v>2583</v>
      </c>
      <c r="K182" s="24">
        <v>1.93</v>
      </c>
      <c r="L182" s="14" t="s">
        <v>49</v>
      </c>
      <c r="M182" s="13">
        <v>2.2499999999999999E-2</v>
      </c>
      <c r="N182" s="13">
        <v>3.5799999999999998E-2</v>
      </c>
      <c r="O182" s="24">
        <v>500000</v>
      </c>
      <c r="P182" s="26">
        <v>109.35</v>
      </c>
      <c r="Q182" s="24">
        <v>0</v>
      </c>
      <c r="R182" s="24">
        <v>546.75</v>
      </c>
      <c r="S182" s="13">
        <v>1.0014522190000001E-3</v>
      </c>
      <c r="T182" s="13">
        <f t="shared" si="5"/>
        <v>6.8015379361066098E-4</v>
      </c>
      <c r="U182" s="66">
        <f>+R182/'סכום נכסי הקרן'!$C$42</f>
        <v>1.1421802606411637E-4</v>
      </c>
    </row>
    <row r="183" spans="2:21" ht="13.5" thickBot="1" x14ac:dyDescent="0.25">
      <c r="B183" s="62" t="s">
        <v>608</v>
      </c>
      <c r="C183" s="14" t="s">
        <v>609</v>
      </c>
      <c r="D183" s="14" t="s">
        <v>160</v>
      </c>
      <c r="E183" s="14" t="s">
        <v>232</v>
      </c>
      <c r="F183" s="22">
        <v>1668</v>
      </c>
      <c r="G183" s="14" t="s">
        <v>233</v>
      </c>
      <c r="H183" s="14" t="s">
        <v>591</v>
      </c>
      <c r="I183" s="14" t="s">
        <v>96</v>
      </c>
      <c r="J183" s="58" t="s">
        <v>2583</v>
      </c>
      <c r="K183" s="24">
        <v>2</v>
      </c>
      <c r="L183" s="14" t="s">
        <v>49</v>
      </c>
      <c r="M183" s="13">
        <v>1E-3</v>
      </c>
      <c r="N183" s="13">
        <v>2.5999999999999999E-2</v>
      </c>
      <c r="O183" s="24">
        <v>3023924</v>
      </c>
      <c r="P183" s="26">
        <v>106.05</v>
      </c>
      <c r="Q183" s="24">
        <v>0</v>
      </c>
      <c r="R183" s="24">
        <v>3206.8714</v>
      </c>
      <c r="S183" s="13">
        <v>5.3396973380000004E-3</v>
      </c>
      <c r="T183" s="13">
        <f t="shared" si="5"/>
        <v>3.9893292150553848E-3</v>
      </c>
      <c r="U183" s="66">
        <f>+R183/'סכום נכסי הקרן'!$C$42</f>
        <v>6.6992687910282466E-4</v>
      </c>
    </row>
    <row r="184" spans="2:21" ht="13.5" thickBot="1" x14ac:dyDescent="0.25">
      <c r="B184" s="62" t="s">
        <v>610</v>
      </c>
      <c r="C184" s="14" t="s">
        <v>611</v>
      </c>
      <c r="D184" s="14" t="s">
        <v>160</v>
      </c>
      <c r="E184" s="14" t="s">
        <v>232</v>
      </c>
      <c r="F184" s="22">
        <v>1668</v>
      </c>
      <c r="G184" s="14" t="s">
        <v>233</v>
      </c>
      <c r="H184" s="14" t="s">
        <v>591</v>
      </c>
      <c r="I184" s="14" t="s">
        <v>96</v>
      </c>
      <c r="J184" s="58" t="s">
        <v>2583</v>
      </c>
      <c r="K184" s="24">
        <v>4.71</v>
      </c>
      <c r="L184" s="14" t="s">
        <v>49</v>
      </c>
      <c r="M184" s="13">
        <v>3.0000000000000001E-3</v>
      </c>
      <c r="N184" s="13">
        <v>3.5999999999999997E-2</v>
      </c>
      <c r="O184" s="24">
        <v>6019000</v>
      </c>
      <c r="P184" s="26">
        <v>94.75</v>
      </c>
      <c r="Q184" s="24">
        <v>0</v>
      </c>
      <c r="R184" s="24">
        <v>5703.0024999999996</v>
      </c>
      <c r="S184" s="13">
        <v>1.4778022755E-2</v>
      </c>
      <c r="T184" s="13">
        <f t="shared" si="5"/>
        <v>7.0945016650134128E-3</v>
      </c>
      <c r="U184" s="66">
        <f>+R184/'סכום נכסי הקרן'!$C$42</f>
        <v>1.191377573276124E-3</v>
      </c>
    </row>
    <row r="185" spans="2:21" ht="13.5" thickBot="1" x14ac:dyDescent="0.25">
      <c r="B185" s="62" t="s">
        <v>612</v>
      </c>
      <c r="C185" s="14" t="s">
        <v>613</v>
      </c>
      <c r="D185" s="14" t="s">
        <v>160</v>
      </c>
      <c r="E185" s="14" t="s">
        <v>232</v>
      </c>
      <c r="F185" s="22">
        <v>1668</v>
      </c>
      <c r="G185" s="14" t="s">
        <v>233</v>
      </c>
      <c r="H185" s="14" t="s">
        <v>591</v>
      </c>
      <c r="I185" s="14" t="s">
        <v>96</v>
      </c>
      <c r="J185" s="58" t="s">
        <v>2583</v>
      </c>
      <c r="K185" s="24">
        <v>3.23</v>
      </c>
      <c r="L185" s="14" t="s">
        <v>49</v>
      </c>
      <c r="M185" s="13">
        <v>3.0000000000000001E-3</v>
      </c>
      <c r="N185" s="13">
        <v>3.3799999999999997E-2</v>
      </c>
      <c r="O185" s="24">
        <v>3058908</v>
      </c>
      <c r="P185" s="26">
        <v>97.61</v>
      </c>
      <c r="Q185" s="24">
        <v>0</v>
      </c>
      <c r="R185" s="24">
        <v>2985.8000999999999</v>
      </c>
      <c r="S185" s="13">
        <v>6.0143688549999996E-3</v>
      </c>
      <c r="T185" s="13">
        <f t="shared" si="5"/>
        <v>3.7143178143174962E-3</v>
      </c>
      <c r="U185" s="66">
        <f>+R185/'סכום נכסי הקרן'!$C$42</f>
        <v>6.2374429564525152E-4</v>
      </c>
    </row>
    <row r="186" spans="2:21" ht="13.5" thickBot="1" x14ac:dyDescent="0.25">
      <c r="B186" s="62" t="s">
        <v>614</v>
      </c>
      <c r="C186" s="14" t="s">
        <v>615</v>
      </c>
      <c r="D186" s="14" t="s">
        <v>160</v>
      </c>
      <c r="E186" s="14" t="s">
        <v>232</v>
      </c>
      <c r="F186" s="22">
        <v>1668</v>
      </c>
      <c r="G186" s="14" t="s">
        <v>233</v>
      </c>
      <c r="H186" s="14" t="s">
        <v>591</v>
      </c>
      <c r="I186" s="14" t="s">
        <v>96</v>
      </c>
      <c r="J186" s="58" t="s">
        <v>2583</v>
      </c>
      <c r="K186" s="24">
        <v>2.74</v>
      </c>
      <c r="L186" s="14" t="s">
        <v>49</v>
      </c>
      <c r="M186" s="13">
        <v>3.0000000000000001E-3</v>
      </c>
      <c r="N186" s="13">
        <v>3.2599999999999997E-2</v>
      </c>
      <c r="O186" s="24">
        <v>358000</v>
      </c>
      <c r="P186" s="26">
        <v>95.51</v>
      </c>
      <c r="Q186" s="24">
        <v>0</v>
      </c>
      <c r="R186" s="24">
        <v>341.92579999999998</v>
      </c>
      <c r="S186" s="13">
        <v>1.0035601150000001E-3</v>
      </c>
      <c r="T186" s="13">
        <f t="shared" si="5"/>
        <v>4.2535368999242827E-4</v>
      </c>
      <c r="U186" s="66">
        <f>+R186/'סכום נכסי הקרן'!$C$42</f>
        <v>7.1429519773925625E-5</v>
      </c>
    </row>
    <row r="187" spans="2:21" ht="13.5" thickBot="1" x14ac:dyDescent="0.25">
      <c r="B187" s="62" t="s">
        <v>616</v>
      </c>
      <c r="C187" s="14" t="s">
        <v>617</v>
      </c>
      <c r="D187" s="14" t="s">
        <v>160</v>
      </c>
      <c r="E187" s="14" t="s">
        <v>232</v>
      </c>
      <c r="F187" s="22">
        <v>155</v>
      </c>
      <c r="G187" s="14" t="s">
        <v>498</v>
      </c>
      <c r="H187" s="14" t="s">
        <v>588</v>
      </c>
      <c r="I187" s="14" t="s">
        <v>277</v>
      </c>
      <c r="J187" s="58" t="s">
        <v>2583</v>
      </c>
      <c r="K187" s="24">
        <v>3.89</v>
      </c>
      <c r="L187" s="14" t="s">
        <v>49</v>
      </c>
      <c r="M187" s="13">
        <v>1.8200000000000001E-2</v>
      </c>
      <c r="N187" s="13">
        <v>4.7199999999999999E-2</v>
      </c>
      <c r="O187" s="24">
        <v>411000</v>
      </c>
      <c r="P187" s="26">
        <v>97.23</v>
      </c>
      <c r="Q187" s="24">
        <v>0</v>
      </c>
      <c r="R187" s="24">
        <v>399.61529999999999</v>
      </c>
      <c r="S187" s="13">
        <v>8.9192017699999998E-4</v>
      </c>
      <c r="T187" s="13">
        <f t="shared" si="5"/>
        <v>4.9711908967510271E-4</v>
      </c>
      <c r="U187" s="66">
        <f>+R187/'סכום נכסי הקרן'!$C$42</f>
        <v>8.3481062187507418E-5</v>
      </c>
    </row>
    <row r="188" spans="2:21" ht="13.5" thickBot="1" x14ac:dyDescent="0.25">
      <c r="B188" s="62" t="s">
        <v>618</v>
      </c>
      <c r="C188" s="14" t="s">
        <v>619</v>
      </c>
      <c r="D188" s="14" t="s">
        <v>160</v>
      </c>
      <c r="E188" s="14" t="s">
        <v>232</v>
      </c>
      <c r="F188" s="22">
        <v>1588</v>
      </c>
      <c r="G188" s="14" t="s">
        <v>233</v>
      </c>
      <c r="H188" s="14" t="s">
        <v>591</v>
      </c>
      <c r="I188" s="14" t="s">
        <v>96</v>
      </c>
      <c r="J188" s="58" t="s">
        <v>2583</v>
      </c>
      <c r="K188" s="24">
        <v>3.63</v>
      </c>
      <c r="L188" s="14" t="s">
        <v>49</v>
      </c>
      <c r="M188" s="13">
        <v>1.0800000000000001E-2</v>
      </c>
      <c r="N188" s="13">
        <v>3.6200000000000003E-2</v>
      </c>
      <c r="O188" s="24">
        <v>2755123</v>
      </c>
      <c r="P188" s="26">
        <v>101.98</v>
      </c>
      <c r="Q188" s="24">
        <v>0</v>
      </c>
      <c r="R188" s="24">
        <v>2809.6744399999998</v>
      </c>
      <c r="S188" s="13">
        <v>9.1028557810000008E-3</v>
      </c>
      <c r="T188" s="13">
        <f t="shared" si="5"/>
        <v>3.4952185261580421E-3</v>
      </c>
      <c r="U188" s="66">
        <f>+R188/'סכום נכסי הקרן'!$C$42</f>
        <v>5.8695101677110474E-4</v>
      </c>
    </row>
    <row r="189" spans="2:21" ht="13.5" thickBot="1" x14ac:dyDescent="0.25">
      <c r="B189" s="62" t="s">
        <v>620</v>
      </c>
      <c r="C189" s="14" t="s">
        <v>621</v>
      </c>
      <c r="D189" s="14" t="s">
        <v>160</v>
      </c>
      <c r="E189" s="14" t="s">
        <v>232</v>
      </c>
      <c r="F189" s="22">
        <v>1560</v>
      </c>
      <c r="G189" s="14" t="s">
        <v>339</v>
      </c>
      <c r="H189" s="14" t="s">
        <v>622</v>
      </c>
      <c r="I189" s="14" t="s">
        <v>96</v>
      </c>
      <c r="J189" s="58" t="s">
        <v>2583</v>
      </c>
      <c r="K189" s="24">
        <v>0.99</v>
      </c>
      <c r="L189" s="14" t="s">
        <v>49</v>
      </c>
      <c r="M189" s="13">
        <v>4.0399999999999998E-2</v>
      </c>
      <c r="N189" s="13">
        <v>3.7600000000000001E-2</v>
      </c>
      <c r="O189" s="24">
        <v>125000</v>
      </c>
      <c r="P189" s="26">
        <v>113.07</v>
      </c>
      <c r="Q189" s="24">
        <v>0</v>
      </c>
      <c r="R189" s="24">
        <v>141.33750000000001</v>
      </c>
      <c r="S189" s="13">
        <v>7.3596627129999996E-3</v>
      </c>
      <c r="T189" s="13">
        <f t="shared" si="5"/>
        <v>1.758230211329617E-4</v>
      </c>
      <c r="U189" s="66">
        <f>+R189/'סכום נכסי הקרן'!$C$42</f>
        <v>2.9525908109441332E-5</v>
      </c>
    </row>
    <row r="190" spans="2:21" ht="13.5" thickBot="1" x14ac:dyDescent="0.25">
      <c r="B190" s="62" t="s">
        <v>623</v>
      </c>
      <c r="C190" s="14" t="s">
        <v>624</v>
      </c>
      <c r="D190" s="14" t="s">
        <v>160</v>
      </c>
      <c r="E190" s="14" t="s">
        <v>232</v>
      </c>
      <c r="F190" s="22">
        <v>1560</v>
      </c>
      <c r="G190" s="14" t="s">
        <v>339</v>
      </c>
      <c r="H190" s="14" t="s">
        <v>622</v>
      </c>
      <c r="I190" s="14" t="s">
        <v>96</v>
      </c>
      <c r="J190" s="58" t="s">
        <v>2583</v>
      </c>
      <c r="K190" s="24">
        <v>1.65</v>
      </c>
      <c r="L190" s="14" t="s">
        <v>49</v>
      </c>
      <c r="M190" s="13">
        <v>4.0500000000000001E-2</v>
      </c>
      <c r="N190" s="13">
        <v>5.0700000000000002E-2</v>
      </c>
      <c r="O190" s="24">
        <v>716016.11</v>
      </c>
      <c r="P190" s="26">
        <v>111.47</v>
      </c>
      <c r="Q190" s="24">
        <v>0</v>
      </c>
      <c r="R190" s="24">
        <v>798.14315999999997</v>
      </c>
      <c r="S190" s="13">
        <v>2.0591113210000002E-3</v>
      </c>
      <c r="T190" s="13">
        <f t="shared" si="5"/>
        <v>9.9288541036744531E-4</v>
      </c>
      <c r="U190" s="66">
        <f>+R190/'סכום נכסי הקרן'!$C$42</f>
        <v>1.6673495427851158E-4</v>
      </c>
    </row>
    <row r="191" spans="2:21" ht="13.5" thickBot="1" x14ac:dyDescent="0.25">
      <c r="B191" s="62" t="s">
        <v>625</v>
      </c>
      <c r="C191" s="14" t="s">
        <v>626</v>
      </c>
      <c r="D191" s="14" t="s">
        <v>160</v>
      </c>
      <c r="E191" s="14" t="s">
        <v>232</v>
      </c>
      <c r="F191" s="22">
        <v>1588</v>
      </c>
      <c r="G191" s="14" t="s">
        <v>233</v>
      </c>
      <c r="H191" s="14" t="s">
        <v>622</v>
      </c>
      <c r="I191" s="14" t="s">
        <v>96</v>
      </c>
      <c r="J191" s="58" t="s">
        <v>2583</v>
      </c>
      <c r="K191" s="24">
        <v>4.13</v>
      </c>
      <c r="L191" s="14" t="s">
        <v>49</v>
      </c>
      <c r="M191" s="13">
        <v>9.4000000000000004E-3</v>
      </c>
      <c r="N191" s="13">
        <v>5.0099999999999999E-2</v>
      </c>
      <c r="O191" s="24">
        <v>2655533.75</v>
      </c>
      <c r="P191" s="26">
        <v>92.21</v>
      </c>
      <c r="Q191" s="24">
        <v>28.432569999999998</v>
      </c>
      <c r="R191" s="24">
        <v>2477.1002400000002</v>
      </c>
      <c r="S191" s="13">
        <v>6.6921090839999996E-3</v>
      </c>
      <c r="T191" s="13">
        <f t="shared" si="5"/>
        <v>3.0814981717236013E-3</v>
      </c>
      <c r="U191" s="66">
        <f>+R191/'סכום נכסי הקרן'!$C$42</f>
        <v>5.1747507960813702E-4</v>
      </c>
    </row>
    <row r="192" spans="2:21" ht="13.5" thickBot="1" x14ac:dyDescent="0.25">
      <c r="B192" s="62" t="s">
        <v>627</v>
      </c>
      <c r="C192" s="14" t="s">
        <v>628</v>
      </c>
      <c r="D192" s="14" t="s">
        <v>160</v>
      </c>
      <c r="E192" s="14" t="s">
        <v>232</v>
      </c>
      <c r="F192" s="22">
        <v>639</v>
      </c>
      <c r="G192" s="14" t="s">
        <v>517</v>
      </c>
      <c r="H192" s="14" t="s">
        <v>629</v>
      </c>
      <c r="I192" s="14" t="s">
        <v>96</v>
      </c>
      <c r="J192" s="58" t="s">
        <v>2583</v>
      </c>
      <c r="K192" s="24">
        <v>1.48</v>
      </c>
      <c r="L192" s="14" t="s">
        <v>49</v>
      </c>
      <c r="M192" s="13">
        <v>4.9500000000000002E-2</v>
      </c>
      <c r="N192" s="13">
        <v>5.5599999999999997E-2</v>
      </c>
      <c r="O192" s="24">
        <v>745000</v>
      </c>
      <c r="P192" s="26">
        <v>133.44999999999999</v>
      </c>
      <c r="Q192" s="24">
        <v>0</v>
      </c>
      <c r="R192" s="24">
        <v>994.20249999999999</v>
      </c>
      <c r="S192" s="13">
        <v>2.0304778319999999E-3</v>
      </c>
      <c r="T192" s="13">
        <f t="shared" si="5"/>
        <v>1.2367820795467822E-3</v>
      </c>
      <c r="U192" s="66">
        <f>+R192/'סכום נכסי הקרן'!$C$42</f>
        <v>2.0769245003751194E-4</v>
      </c>
    </row>
    <row r="193" spans="2:21" ht="13.5" thickBot="1" x14ac:dyDescent="0.25">
      <c r="B193" s="62" t="s">
        <v>630</v>
      </c>
      <c r="C193" s="14" t="s">
        <v>631</v>
      </c>
      <c r="D193" s="14" t="s">
        <v>160</v>
      </c>
      <c r="E193" s="14" t="s">
        <v>232</v>
      </c>
      <c r="F193" s="22">
        <v>366</v>
      </c>
      <c r="G193" s="14" t="s">
        <v>233</v>
      </c>
      <c r="H193" s="14" t="s">
        <v>234</v>
      </c>
      <c r="I193" s="14" t="s">
        <v>235</v>
      </c>
      <c r="J193" s="58" t="s">
        <v>2583</v>
      </c>
      <c r="K193" s="24">
        <v>2.99</v>
      </c>
      <c r="L193" s="14" t="s">
        <v>49</v>
      </c>
      <c r="M193" s="13">
        <v>1.9E-2</v>
      </c>
      <c r="N193" s="13">
        <v>3.3500000000000002E-2</v>
      </c>
      <c r="O193" s="24">
        <v>1477500</v>
      </c>
      <c r="P193" s="27">
        <v>103</v>
      </c>
      <c r="Q193" s="24">
        <v>0</v>
      </c>
      <c r="R193" s="24">
        <v>1521.825</v>
      </c>
      <c r="S193" s="13">
        <v>2.7583112510000001E-3</v>
      </c>
      <c r="T193" s="13">
        <f t="shared" si="5"/>
        <v>1.8931413753297563E-3</v>
      </c>
      <c r="U193" s="66">
        <f>+R193/'סכום נכסי הקרן'!$C$42</f>
        <v>3.1791467309560842E-4</v>
      </c>
    </row>
    <row r="194" spans="2:21" ht="13.5" thickBot="1" x14ac:dyDescent="0.25">
      <c r="B194" s="62" t="s">
        <v>632</v>
      </c>
      <c r="C194" s="14" t="s">
        <v>633</v>
      </c>
      <c r="D194" s="14" t="s">
        <v>160</v>
      </c>
      <c r="E194" s="14" t="s">
        <v>232</v>
      </c>
      <c r="F194" s="22">
        <v>1801</v>
      </c>
      <c r="G194" s="14" t="s">
        <v>634</v>
      </c>
      <c r="H194" s="14" t="s">
        <v>234</v>
      </c>
      <c r="I194" s="14" t="s">
        <v>235</v>
      </c>
      <c r="J194" s="58" t="s">
        <v>2583</v>
      </c>
      <c r="K194" s="24">
        <v>2.95</v>
      </c>
      <c r="L194" s="14" t="s">
        <v>49</v>
      </c>
      <c r="M194" s="13">
        <v>1.5800000000000002E-2</v>
      </c>
      <c r="N194" s="13">
        <v>5.2400000000000002E-2</v>
      </c>
      <c r="O194" s="24">
        <v>3326750.02</v>
      </c>
      <c r="P194" s="26">
        <v>98.75</v>
      </c>
      <c r="Q194" s="24">
        <v>0</v>
      </c>
      <c r="R194" s="24">
        <v>3285.1656400000002</v>
      </c>
      <c r="S194" s="13">
        <v>3.9286726409999998E-3</v>
      </c>
      <c r="T194" s="13">
        <f t="shared" si="5"/>
        <v>4.0867267904625424E-3</v>
      </c>
      <c r="U194" s="66">
        <f>+R194/'סכום נכסי הקרן'!$C$42</f>
        <v>6.8628282522992148E-4</v>
      </c>
    </row>
    <row r="195" spans="2:21" ht="13.5" thickBot="1" x14ac:dyDescent="0.25">
      <c r="B195" s="62" t="s">
        <v>632</v>
      </c>
      <c r="C195" s="14" t="s">
        <v>635</v>
      </c>
      <c r="D195" s="14" t="s">
        <v>160</v>
      </c>
      <c r="E195" s="14" t="s">
        <v>232</v>
      </c>
      <c r="F195" s="22">
        <v>1801</v>
      </c>
      <c r="G195" s="14" t="s">
        <v>634</v>
      </c>
      <c r="H195" s="14" t="s">
        <v>234</v>
      </c>
      <c r="I195" s="14" t="s">
        <v>235</v>
      </c>
      <c r="J195" s="58" t="s">
        <v>2583</v>
      </c>
      <c r="K195" s="24">
        <v>2.948</v>
      </c>
      <c r="L195" s="14" t="s">
        <v>49</v>
      </c>
      <c r="M195" s="13">
        <v>1.5800000000000002E-2</v>
      </c>
      <c r="N195" s="13">
        <v>5.2400000000000002E-2</v>
      </c>
      <c r="O195" s="24">
        <v>1000000</v>
      </c>
      <c r="P195" s="26">
        <v>98.050299999999993</v>
      </c>
      <c r="Q195" s="24">
        <v>0</v>
      </c>
      <c r="R195" s="24">
        <v>980.50300000000004</v>
      </c>
      <c r="S195" s="13">
        <v>1.1809341299999999E-3</v>
      </c>
      <c r="T195" s="13">
        <f t="shared" si="5"/>
        <v>1.2197399818868477E-3</v>
      </c>
      <c r="U195" s="66">
        <f>+R195/'סכום נכסי הקרן'!$C$42</f>
        <v>2.048305756011784E-4</v>
      </c>
    </row>
    <row r="196" spans="2:21" ht="13.5" thickBot="1" x14ac:dyDescent="0.25">
      <c r="B196" s="62" t="s">
        <v>636</v>
      </c>
      <c r="C196" s="14" t="s">
        <v>637</v>
      </c>
      <c r="D196" s="14" t="s">
        <v>160</v>
      </c>
      <c r="E196" s="14" t="s">
        <v>232</v>
      </c>
      <c r="F196" s="22">
        <v>823</v>
      </c>
      <c r="G196" s="14" t="s">
        <v>498</v>
      </c>
      <c r="H196" s="14" t="s">
        <v>234</v>
      </c>
      <c r="I196" s="14" t="s">
        <v>235</v>
      </c>
      <c r="J196" s="58" t="s">
        <v>2583</v>
      </c>
      <c r="K196" s="24">
        <v>2.34</v>
      </c>
      <c r="L196" s="14" t="s">
        <v>49</v>
      </c>
      <c r="M196" s="13">
        <v>3.5000000000000003E-2</v>
      </c>
      <c r="N196" s="13">
        <v>5.9200000000000003E-2</v>
      </c>
      <c r="O196" s="24">
        <v>303300</v>
      </c>
      <c r="P196" s="27">
        <v>100</v>
      </c>
      <c r="Q196" s="24">
        <v>0</v>
      </c>
      <c r="R196" s="24">
        <v>303.3</v>
      </c>
      <c r="S196" s="13">
        <v>1.775356783E-3</v>
      </c>
      <c r="T196" s="13">
        <f t="shared" si="5"/>
        <v>3.7730342131159304E-4</v>
      </c>
      <c r="U196" s="66">
        <f>+R196/'סכום נכסי הקרן'!$C$42</f>
        <v>6.3360452318695008E-5</v>
      </c>
    </row>
    <row r="197" spans="2:21" ht="13.5" thickBot="1" x14ac:dyDescent="0.25">
      <c r="B197" s="62" t="s">
        <v>638</v>
      </c>
      <c r="C197" s="14" t="s">
        <v>639</v>
      </c>
      <c r="D197" s="14" t="s">
        <v>160</v>
      </c>
      <c r="E197" s="14" t="s">
        <v>232</v>
      </c>
      <c r="F197" s="22">
        <v>1331</v>
      </c>
      <c r="G197" s="14" t="s">
        <v>498</v>
      </c>
      <c r="H197" s="14" t="s">
        <v>234</v>
      </c>
      <c r="I197" s="14" t="s">
        <v>235</v>
      </c>
      <c r="J197" s="58" t="s">
        <v>2583</v>
      </c>
      <c r="K197" s="24">
        <v>3.86</v>
      </c>
      <c r="L197" s="14" t="s">
        <v>49</v>
      </c>
      <c r="M197" s="13">
        <v>3.2899999999999999E-2</v>
      </c>
      <c r="N197" s="13">
        <v>7.0199999999999999E-2</v>
      </c>
      <c r="O197" s="24">
        <v>473100</v>
      </c>
      <c r="P197" s="26">
        <v>91.6</v>
      </c>
      <c r="Q197" s="24">
        <v>0</v>
      </c>
      <c r="R197" s="24">
        <v>433.3596</v>
      </c>
      <c r="S197" s="13">
        <v>3.6781541269999998E-3</v>
      </c>
      <c r="T197" s="13">
        <f t="shared" si="5"/>
        <v>5.3909680098326222E-4</v>
      </c>
      <c r="U197" s="66">
        <f>+R197/'סכום נכסי הקרן'!$C$42</f>
        <v>9.053036687322367E-5</v>
      </c>
    </row>
    <row r="198" spans="2:21" ht="13.5" thickBot="1" x14ac:dyDescent="0.25">
      <c r="B198" s="62" t="s">
        <v>640</v>
      </c>
      <c r="C198" s="14" t="s">
        <v>641</v>
      </c>
      <c r="D198" s="14" t="s">
        <v>160</v>
      </c>
      <c r="E198" s="14" t="s">
        <v>232</v>
      </c>
      <c r="F198" s="22">
        <v>2430</v>
      </c>
      <c r="G198" s="14" t="s">
        <v>233</v>
      </c>
      <c r="H198" s="14" t="s">
        <v>234</v>
      </c>
      <c r="I198" s="14" t="s">
        <v>235</v>
      </c>
      <c r="J198" s="58" t="s">
        <v>2583</v>
      </c>
      <c r="K198" s="24">
        <v>3.69</v>
      </c>
      <c r="L198" s="14" t="s">
        <v>49</v>
      </c>
      <c r="M198" s="13">
        <v>4.4999999999999998E-2</v>
      </c>
      <c r="N198" s="13">
        <v>4.1399999999999999E-2</v>
      </c>
      <c r="O198" s="24">
        <v>9900000</v>
      </c>
      <c r="P198" s="26">
        <v>101.51</v>
      </c>
      <c r="Q198" s="24">
        <v>0</v>
      </c>
      <c r="R198" s="24">
        <v>10049.49</v>
      </c>
      <c r="S198" s="13">
        <v>1.0105557136999999E-2</v>
      </c>
      <c r="T198" s="13">
        <f t="shared" si="5"/>
        <v>1.2501506625244447E-2</v>
      </c>
      <c r="U198" s="66">
        <f>+R198/'סכום נכסי הקרן'!$C$42</f>
        <v>2.0993743223613657E-3</v>
      </c>
    </row>
    <row r="199" spans="2:21" ht="13.5" thickBot="1" x14ac:dyDescent="0.25">
      <c r="B199" s="62" t="s">
        <v>642</v>
      </c>
      <c r="C199" s="14" t="s">
        <v>643</v>
      </c>
      <c r="D199" s="14" t="s">
        <v>160</v>
      </c>
      <c r="E199" s="14" t="s">
        <v>232</v>
      </c>
      <c r="F199" s="22">
        <v>473</v>
      </c>
      <c r="G199" s="14" t="s">
        <v>498</v>
      </c>
      <c r="H199" s="14" t="s">
        <v>234</v>
      </c>
      <c r="I199" s="14" t="s">
        <v>235</v>
      </c>
      <c r="J199" s="58" t="s">
        <v>2583</v>
      </c>
      <c r="K199" s="24">
        <v>1.147</v>
      </c>
      <c r="L199" s="14" t="s">
        <v>49</v>
      </c>
      <c r="M199" s="13">
        <v>0.05</v>
      </c>
      <c r="N199" s="13">
        <v>2.4299999999999999E-2</v>
      </c>
      <c r="O199" s="24">
        <v>440000</v>
      </c>
      <c r="P199" s="26">
        <v>114.2539</v>
      </c>
      <c r="Q199" s="24">
        <v>0</v>
      </c>
      <c r="R199" s="24">
        <v>502.71715999999998</v>
      </c>
      <c r="S199" s="13">
        <v>2.444444444E-3</v>
      </c>
      <c r="T199" s="13">
        <f t="shared" si="5"/>
        <v>6.2537719887915434E-4</v>
      </c>
      <c r="U199" s="66">
        <f>+R199/'סכום נכסי הקרן'!$C$42</f>
        <v>1.0501940865799462E-4</v>
      </c>
    </row>
    <row r="200" spans="2:21" ht="13.5" thickBot="1" x14ac:dyDescent="0.25">
      <c r="B200" s="62" t="s">
        <v>644</v>
      </c>
      <c r="C200" s="14" t="s">
        <v>645</v>
      </c>
      <c r="D200" s="14" t="s">
        <v>160</v>
      </c>
      <c r="E200" s="14" t="s">
        <v>232</v>
      </c>
      <c r="F200" s="22">
        <v>1803</v>
      </c>
      <c r="G200" s="14" t="s">
        <v>634</v>
      </c>
      <c r="H200" s="14" t="s">
        <v>234</v>
      </c>
      <c r="I200" s="14" t="s">
        <v>235</v>
      </c>
      <c r="J200" s="58" t="s">
        <v>2583</v>
      </c>
      <c r="K200" s="24">
        <v>2.1</v>
      </c>
      <c r="L200" s="14" t="s">
        <v>49</v>
      </c>
      <c r="M200" s="13">
        <v>1.6400000000000001E-2</v>
      </c>
      <c r="N200" s="13">
        <v>3.0300000000000001E-2</v>
      </c>
      <c r="O200" s="24">
        <v>2521118.0499999998</v>
      </c>
      <c r="P200" s="26">
        <v>108.85</v>
      </c>
      <c r="Q200" s="24">
        <v>0</v>
      </c>
      <c r="R200" s="24">
        <v>2744.2370000000001</v>
      </c>
      <c r="S200" s="13">
        <v>9.9786301860000006E-3</v>
      </c>
      <c r="T200" s="13">
        <f t="shared" si="5"/>
        <v>3.413814734552793E-3</v>
      </c>
      <c r="U200" s="66">
        <f>+R200/'סכום נכסי הקרן'!$C$42</f>
        <v>5.7328090204318701E-4</v>
      </c>
    </row>
    <row r="201" spans="2:21" ht="13.5" thickBot="1" x14ac:dyDescent="0.25">
      <c r="B201" s="62" t="s">
        <v>646</v>
      </c>
      <c r="C201" s="14" t="s">
        <v>647</v>
      </c>
      <c r="D201" s="14" t="s">
        <v>160</v>
      </c>
      <c r="E201" s="14" t="s">
        <v>232</v>
      </c>
      <c r="F201" s="22">
        <v>1831</v>
      </c>
      <c r="G201" s="14" t="s">
        <v>634</v>
      </c>
      <c r="H201" s="14" t="s">
        <v>234</v>
      </c>
      <c r="I201" s="14" t="s">
        <v>235</v>
      </c>
      <c r="J201" s="58" t="s">
        <v>2583</v>
      </c>
      <c r="K201" s="24">
        <v>3.02</v>
      </c>
      <c r="L201" s="14" t="s">
        <v>49</v>
      </c>
      <c r="M201" s="13">
        <v>1.4800000000000001E-2</v>
      </c>
      <c r="N201" s="13">
        <v>3.5099999999999999E-2</v>
      </c>
      <c r="O201" s="24">
        <v>4546080.0199999996</v>
      </c>
      <c r="P201" s="26">
        <v>102.99</v>
      </c>
      <c r="Q201" s="24">
        <v>0</v>
      </c>
      <c r="R201" s="24">
        <v>4682.0078100000001</v>
      </c>
      <c r="S201" s="13">
        <v>5.5966618820000001E-3</v>
      </c>
      <c r="T201" s="13">
        <f t="shared" si="5"/>
        <v>5.8243902582281537E-3</v>
      </c>
      <c r="U201" s="66">
        <f>+R201/'סכום נכסי הקרן'!$C$42</f>
        <v>9.7808813914033186E-4</v>
      </c>
    </row>
    <row r="202" spans="2:21" ht="13.5" thickBot="1" x14ac:dyDescent="0.25">
      <c r="B202" s="62" t="s">
        <v>648</v>
      </c>
      <c r="C202" s="14" t="s">
        <v>649</v>
      </c>
      <c r="D202" s="14" t="s">
        <v>160</v>
      </c>
      <c r="E202" s="14" t="s">
        <v>232</v>
      </c>
      <c r="F202" s="22">
        <v>1848</v>
      </c>
      <c r="G202" s="14" t="s">
        <v>634</v>
      </c>
      <c r="H202" s="14" t="s">
        <v>234</v>
      </c>
      <c r="I202" s="14" t="s">
        <v>235</v>
      </c>
      <c r="J202" s="58" t="s">
        <v>2583</v>
      </c>
      <c r="K202" s="24">
        <v>2.81</v>
      </c>
      <c r="L202" s="14" t="s">
        <v>49</v>
      </c>
      <c r="M202" s="13">
        <v>2.3E-2</v>
      </c>
      <c r="N202" s="13">
        <v>5.2900000000000003E-2</v>
      </c>
      <c r="O202" s="24">
        <v>1633950</v>
      </c>
      <c r="P202" s="26">
        <v>100.03</v>
      </c>
      <c r="Q202" s="24">
        <v>0</v>
      </c>
      <c r="R202" s="24">
        <v>1634.4401800000001</v>
      </c>
      <c r="S202" s="13">
        <v>6.0415973370000001E-3</v>
      </c>
      <c r="T202" s="13">
        <f t="shared" si="5"/>
        <v>2.0332339988233957E-3</v>
      </c>
      <c r="U202" s="66">
        <f>+R202/'סכום נכסי הקרן'!$C$42</f>
        <v>3.4144038606214735E-4</v>
      </c>
    </row>
    <row r="203" spans="2:21" ht="13.5" thickBot="1" x14ac:dyDescent="0.25">
      <c r="B203" s="62" t="s">
        <v>648</v>
      </c>
      <c r="C203" s="14" t="s">
        <v>650</v>
      </c>
      <c r="D203" s="14" t="s">
        <v>160</v>
      </c>
      <c r="E203" s="14" t="s">
        <v>232</v>
      </c>
      <c r="F203" s="22">
        <v>1848</v>
      </c>
      <c r="G203" s="14" t="s">
        <v>634</v>
      </c>
      <c r="H203" s="14" t="s">
        <v>234</v>
      </c>
      <c r="I203" s="14" t="s">
        <v>235</v>
      </c>
      <c r="J203" s="58" t="s">
        <v>2583</v>
      </c>
      <c r="K203" s="24">
        <v>2.8109999999999999</v>
      </c>
      <c r="L203" s="14" t="s">
        <v>49</v>
      </c>
      <c r="M203" s="13">
        <v>2.3E-2</v>
      </c>
      <c r="N203" s="13">
        <v>5.2900000000000003E-2</v>
      </c>
      <c r="O203" s="24">
        <v>932400</v>
      </c>
      <c r="P203" s="26">
        <v>99.9499</v>
      </c>
      <c r="Q203" s="24">
        <v>0</v>
      </c>
      <c r="R203" s="24">
        <v>931.93286000000001</v>
      </c>
      <c r="S203" s="13">
        <v>3.4475873540000001E-3</v>
      </c>
      <c r="T203" s="13">
        <f t="shared" si="5"/>
        <v>1.1593190125641208E-3</v>
      </c>
      <c r="U203" s="66">
        <f>+R203/'סכום נכסי הקרן'!$C$42</f>
        <v>1.9468410003381165E-4</v>
      </c>
    </row>
    <row r="204" spans="2:21" ht="13.5" thickBot="1" x14ac:dyDescent="0.25">
      <c r="B204" s="62" t="s">
        <v>651</v>
      </c>
      <c r="C204" s="14" t="s">
        <v>652</v>
      </c>
      <c r="D204" s="14" t="s">
        <v>160</v>
      </c>
      <c r="E204" s="14" t="s">
        <v>232</v>
      </c>
      <c r="F204" s="22">
        <v>1405</v>
      </c>
      <c r="G204" s="14" t="s">
        <v>634</v>
      </c>
      <c r="H204" s="14" t="s">
        <v>234</v>
      </c>
      <c r="I204" s="14" t="s">
        <v>235</v>
      </c>
      <c r="J204" s="58" t="s">
        <v>2583</v>
      </c>
      <c r="K204" s="24">
        <v>2.77</v>
      </c>
      <c r="L204" s="14" t="s">
        <v>49</v>
      </c>
      <c r="M204" s="13">
        <v>2.9499999999999998E-2</v>
      </c>
      <c r="N204" s="13">
        <v>7.4300000000000005E-2</v>
      </c>
      <c r="O204" s="24">
        <v>1358500</v>
      </c>
      <c r="P204" s="26">
        <v>94.96</v>
      </c>
      <c r="Q204" s="24">
        <v>0</v>
      </c>
      <c r="R204" s="24">
        <v>1290.0316</v>
      </c>
      <c r="S204" s="13">
        <v>7.8579631930000005E-3</v>
      </c>
      <c r="T204" s="13">
        <f t="shared" si="5"/>
        <v>1.6047917450711126E-3</v>
      </c>
      <c r="U204" s="66">
        <f>+R204/'סכום נכסי הקרן'!$C$42</f>
        <v>2.694922046864815E-4</v>
      </c>
    </row>
    <row r="205" spans="2:21" ht="13.5" thickBot="1" x14ac:dyDescent="0.25">
      <c r="B205" s="62" t="s">
        <v>653</v>
      </c>
      <c r="C205" s="14" t="s">
        <v>654</v>
      </c>
      <c r="D205" s="14" t="s">
        <v>160</v>
      </c>
      <c r="E205" s="14" t="s">
        <v>232</v>
      </c>
      <c r="F205" s="22">
        <v>1794</v>
      </c>
      <c r="G205" s="14" t="s">
        <v>233</v>
      </c>
      <c r="H205" s="14" t="s">
        <v>234</v>
      </c>
      <c r="I205" s="14" t="s">
        <v>235</v>
      </c>
      <c r="J205" s="58" t="s">
        <v>2583</v>
      </c>
      <c r="K205" s="24">
        <v>5.93</v>
      </c>
      <c r="L205" s="14" t="s">
        <v>49</v>
      </c>
      <c r="M205" s="13">
        <v>6.4000000000000003E-3</v>
      </c>
      <c r="N205" s="13">
        <v>3.2800000000000003E-2</v>
      </c>
      <c r="O205" s="24">
        <v>1892470</v>
      </c>
      <c r="P205" s="26">
        <v>94.54</v>
      </c>
      <c r="Q205" s="24">
        <v>0</v>
      </c>
      <c r="R205" s="24">
        <v>1789.14114</v>
      </c>
      <c r="S205" s="13">
        <v>8.5661256170000005E-3</v>
      </c>
      <c r="T205" s="13">
        <f t="shared" si="5"/>
        <v>2.2256810858269824E-3</v>
      </c>
      <c r="U205" s="66">
        <f>+R205/'סכום נכסי הקרן'!$C$42</f>
        <v>3.7375796865277161E-4</v>
      </c>
    </row>
    <row r="206" spans="2:21" ht="13.5" thickBot="1" x14ac:dyDescent="0.25">
      <c r="B206" s="62" t="s">
        <v>655</v>
      </c>
      <c r="C206" s="14" t="s">
        <v>656</v>
      </c>
      <c r="D206" s="14" t="s">
        <v>160</v>
      </c>
      <c r="E206" s="14" t="s">
        <v>232</v>
      </c>
      <c r="F206" s="22">
        <v>1710</v>
      </c>
      <c r="G206" s="14" t="s">
        <v>233</v>
      </c>
      <c r="H206" s="14" t="s">
        <v>234</v>
      </c>
      <c r="I206" s="14" t="s">
        <v>235</v>
      </c>
      <c r="J206" s="58" t="s">
        <v>2583</v>
      </c>
      <c r="K206" s="24">
        <v>2.85</v>
      </c>
      <c r="L206" s="14" t="s">
        <v>49</v>
      </c>
      <c r="M206" s="13">
        <v>3.4299999999999997E-2</v>
      </c>
      <c r="N206" s="13">
        <v>4.24E-2</v>
      </c>
      <c r="O206" s="24">
        <v>2346338</v>
      </c>
      <c r="P206" s="27">
        <v>102</v>
      </c>
      <c r="Q206" s="24">
        <v>0</v>
      </c>
      <c r="R206" s="24">
        <v>2393.26476</v>
      </c>
      <c r="S206" s="13">
        <v>3.533641566E-3</v>
      </c>
      <c r="T206" s="13">
        <f t="shared" si="5"/>
        <v>2.9772073262527812E-3</v>
      </c>
      <c r="U206" s="66">
        <f>+R206/'סכום נכסי הקרן'!$C$42</f>
        <v>4.9996154867125962E-4</v>
      </c>
    </row>
    <row r="207" spans="2:21" ht="13.5" thickBot="1" x14ac:dyDescent="0.25">
      <c r="B207" s="62" t="s">
        <v>655</v>
      </c>
      <c r="C207" s="14" t="s">
        <v>657</v>
      </c>
      <c r="D207" s="14" t="s">
        <v>160</v>
      </c>
      <c r="E207" s="14" t="s">
        <v>232</v>
      </c>
      <c r="F207" s="22">
        <v>1710</v>
      </c>
      <c r="G207" s="14" t="s">
        <v>233</v>
      </c>
      <c r="H207" s="14" t="s">
        <v>234</v>
      </c>
      <c r="I207" s="14" t="s">
        <v>235</v>
      </c>
      <c r="J207" s="58" t="s">
        <v>2583</v>
      </c>
      <c r="K207" s="24">
        <v>2.851</v>
      </c>
      <c r="L207" s="14" t="s">
        <v>49</v>
      </c>
      <c r="M207" s="13">
        <v>3.4299999999999997E-2</v>
      </c>
      <c r="N207" s="13">
        <v>4.24E-2</v>
      </c>
      <c r="O207" s="24">
        <v>450000</v>
      </c>
      <c r="P207" s="26">
        <v>101.66889999999999</v>
      </c>
      <c r="Q207" s="24">
        <v>0</v>
      </c>
      <c r="R207" s="24">
        <v>457.51004999999998</v>
      </c>
      <c r="S207" s="13">
        <v>6.7771084299999998E-4</v>
      </c>
      <c r="T207" s="13">
        <f t="shared" ref="T207" si="6">+R207/$R$11</f>
        <v>5.6913981915409815E-4</v>
      </c>
      <c r="U207" s="66">
        <f>+R207/'סכום נכסי הקרן'!$C$42</f>
        <v>9.5575482058518854E-5</v>
      </c>
    </row>
    <row r="208" spans="2:21" ht="13.5" thickBot="1" x14ac:dyDescent="0.25">
      <c r="B208" s="61" t="s">
        <v>658</v>
      </c>
      <c r="C208" s="58" t="s">
        <v>2583</v>
      </c>
      <c r="D208" s="58" t="s">
        <v>2583</v>
      </c>
      <c r="E208" s="58" t="s">
        <v>2583</v>
      </c>
      <c r="F208" s="58" t="s">
        <v>2583</v>
      </c>
      <c r="G208" s="58" t="s">
        <v>2583</v>
      </c>
      <c r="H208" s="58" t="s">
        <v>2583</v>
      </c>
      <c r="I208" s="58" t="s">
        <v>2583</v>
      </c>
      <c r="J208" s="58" t="s">
        <v>2583</v>
      </c>
      <c r="K208" s="23">
        <v>2.2501659117680002</v>
      </c>
      <c r="L208" s="58" t="s">
        <v>2583</v>
      </c>
      <c r="M208" s="58" t="s">
        <v>2583</v>
      </c>
      <c r="N208" s="58" t="s">
        <v>2583</v>
      </c>
      <c r="O208" s="58" t="s">
        <v>2583</v>
      </c>
      <c r="P208" s="58" t="s">
        <v>2583</v>
      </c>
      <c r="Q208" s="58" t="s">
        <v>2583</v>
      </c>
      <c r="R208" s="23">
        <f>SUM(R209:R392)</f>
        <v>215007.66292999987</v>
      </c>
      <c r="S208" s="58" t="s">
        <v>2583</v>
      </c>
      <c r="T208" s="20">
        <f t="shared" ref="T208:U208" si="7">SUM(T209:T392)</f>
        <v>0.2674682717827192</v>
      </c>
      <c r="U208" s="65">
        <f t="shared" si="7"/>
        <v>4.4915868035708226E-2</v>
      </c>
    </row>
    <row r="209" spans="2:21" ht="13.5" thickBot="1" x14ac:dyDescent="0.25">
      <c r="B209" s="62" t="s">
        <v>659</v>
      </c>
      <c r="C209" s="14" t="s">
        <v>660</v>
      </c>
      <c r="D209" s="14" t="s">
        <v>160</v>
      </c>
      <c r="E209" s="14" t="s">
        <v>232</v>
      </c>
      <c r="F209" s="22">
        <v>748</v>
      </c>
      <c r="G209" s="14" t="s">
        <v>249</v>
      </c>
      <c r="H209" s="14" t="s">
        <v>95</v>
      </c>
      <c r="I209" s="14" t="s">
        <v>96</v>
      </c>
      <c r="J209" s="58" t="s">
        <v>2583</v>
      </c>
      <c r="K209" s="24">
        <v>0.93</v>
      </c>
      <c r="L209" s="14" t="s">
        <v>49</v>
      </c>
      <c r="M209" s="13">
        <v>1.8700000000000001E-2</v>
      </c>
      <c r="N209" s="13">
        <v>4.2900000000000001E-2</v>
      </c>
      <c r="O209" s="24">
        <v>2816426.67</v>
      </c>
      <c r="P209" s="26">
        <v>97.97</v>
      </c>
      <c r="Q209" s="24">
        <v>0</v>
      </c>
      <c r="R209" s="24">
        <v>2759.2532099999999</v>
      </c>
      <c r="S209" s="13">
        <v>1.0192866431E-2</v>
      </c>
      <c r="T209" s="13">
        <f t="shared" ref="T209" si="8">+R209/$R$11</f>
        <v>3.4324948117309445E-3</v>
      </c>
      <c r="U209" s="66">
        <f>+R209/'סכום נכסי הקרן'!$C$42</f>
        <v>5.7641784189716827E-4</v>
      </c>
    </row>
    <row r="210" spans="2:21" ht="13.5" thickBot="1" x14ac:dyDescent="0.25">
      <c r="B210" s="62" t="s">
        <v>661</v>
      </c>
      <c r="C210" s="14" t="s">
        <v>662</v>
      </c>
      <c r="D210" s="14" t="s">
        <v>160</v>
      </c>
      <c r="E210" s="14" t="s">
        <v>232</v>
      </c>
      <c r="F210" s="22">
        <v>748</v>
      </c>
      <c r="G210" s="14" t="s">
        <v>249</v>
      </c>
      <c r="H210" s="14" t="s">
        <v>95</v>
      </c>
      <c r="I210" s="14" t="s">
        <v>96</v>
      </c>
      <c r="J210" s="58" t="s">
        <v>2583</v>
      </c>
      <c r="K210" s="24">
        <v>3.68</v>
      </c>
      <c r="L210" s="14" t="s">
        <v>49</v>
      </c>
      <c r="M210" s="13">
        <v>2.6800000000000001E-2</v>
      </c>
      <c r="N210" s="13">
        <v>4.0599999999999997E-2</v>
      </c>
      <c r="O210" s="24">
        <v>1166844.42</v>
      </c>
      <c r="P210" s="26">
        <v>95.37</v>
      </c>
      <c r="Q210" s="24">
        <v>0</v>
      </c>
      <c r="R210" s="24">
        <v>1112.81952</v>
      </c>
      <c r="S210" s="13">
        <v>5.1097748400000004E-4</v>
      </c>
      <c r="T210" s="13">
        <f t="shared" ref="T210:T273" si="9">+R210/$R$11</f>
        <v>1.384340956802917E-3</v>
      </c>
      <c r="U210" s="66">
        <f>+R210/'סכום נכסי הקרן'!$C$42</f>
        <v>2.3247196879747135E-4</v>
      </c>
    </row>
    <row r="211" spans="2:21" ht="13.5" thickBot="1" x14ac:dyDescent="0.25">
      <c r="B211" s="62" t="s">
        <v>663</v>
      </c>
      <c r="C211" s="14" t="s">
        <v>664</v>
      </c>
      <c r="D211" s="14" t="s">
        <v>160</v>
      </c>
      <c r="E211" s="14" t="s">
        <v>232</v>
      </c>
      <c r="F211" s="22">
        <v>604</v>
      </c>
      <c r="G211" s="14" t="s">
        <v>249</v>
      </c>
      <c r="H211" s="14" t="s">
        <v>95</v>
      </c>
      <c r="I211" s="14" t="s">
        <v>96</v>
      </c>
      <c r="J211" s="58" t="s">
        <v>2583</v>
      </c>
      <c r="K211" s="24">
        <v>0.25</v>
      </c>
      <c r="L211" s="14" t="s">
        <v>49</v>
      </c>
      <c r="M211" s="13">
        <v>3.0099999999999998E-2</v>
      </c>
      <c r="N211" s="13">
        <v>4.7100000000000003E-2</v>
      </c>
      <c r="O211" s="24">
        <v>4412007</v>
      </c>
      <c r="P211" s="26">
        <v>100.36</v>
      </c>
      <c r="Q211" s="24">
        <v>0</v>
      </c>
      <c r="R211" s="24">
        <v>4427.89023</v>
      </c>
      <c r="S211" s="13">
        <v>3.8365278259999999E-3</v>
      </c>
      <c r="T211" s="13">
        <f t="shared" si="9"/>
        <v>5.5082694789686006E-3</v>
      </c>
      <c r="U211" s="66">
        <f>+R211/'סכום נכסי הקרן'!$C$42</f>
        <v>9.250020698659099E-4</v>
      </c>
    </row>
    <row r="212" spans="2:21" ht="13.5" thickBot="1" x14ac:dyDescent="0.25">
      <c r="B212" s="62" t="s">
        <v>665</v>
      </c>
      <c r="C212" s="14" t="s">
        <v>666</v>
      </c>
      <c r="D212" s="14" t="s">
        <v>160</v>
      </c>
      <c r="E212" s="14" t="s">
        <v>232</v>
      </c>
      <c r="F212" s="22">
        <v>604</v>
      </c>
      <c r="G212" s="14" t="s">
        <v>249</v>
      </c>
      <c r="H212" s="14" t="s">
        <v>95</v>
      </c>
      <c r="I212" s="14" t="s">
        <v>96</v>
      </c>
      <c r="J212" s="58" t="s">
        <v>2583</v>
      </c>
      <c r="K212" s="24">
        <v>1.1399999999999999</v>
      </c>
      <c r="L212" s="14" t="s">
        <v>49</v>
      </c>
      <c r="M212" s="13">
        <v>2.0199999999999999E-2</v>
      </c>
      <c r="N212" s="13">
        <v>4.3200000000000002E-2</v>
      </c>
      <c r="O212" s="24">
        <v>1861405</v>
      </c>
      <c r="P212" s="26">
        <v>99.14</v>
      </c>
      <c r="Q212" s="24">
        <v>0</v>
      </c>
      <c r="R212" s="24">
        <v>1845.3969199999999</v>
      </c>
      <c r="S212" s="13">
        <v>2.2032672509999999E-3</v>
      </c>
      <c r="T212" s="13">
        <f t="shared" si="9"/>
        <v>2.2956629462376394E-3</v>
      </c>
      <c r="U212" s="66">
        <f>+R212/'סכום נכסי הקרן'!$C$42</f>
        <v>3.855100018421583E-4</v>
      </c>
    </row>
    <row r="213" spans="2:21" ht="13.5" thickBot="1" x14ac:dyDescent="0.25">
      <c r="B213" s="62" t="s">
        <v>667</v>
      </c>
      <c r="C213" s="14" t="s">
        <v>668</v>
      </c>
      <c r="D213" s="14" t="s">
        <v>160</v>
      </c>
      <c r="E213" s="14" t="s">
        <v>232</v>
      </c>
      <c r="F213" s="22">
        <v>604</v>
      </c>
      <c r="G213" s="14" t="s">
        <v>249</v>
      </c>
      <c r="H213" s="14" t="s">
        <v>95</v>
      </c>
      <c r="I213" s="14" t="s">
        <v>96</v>
      </c>
      <c r="J213" s="58" t="s">
        <v>2583</v>
      </c>
      <c r="K213" s="24">
        <v>3.83</v>
      </c>
      <c r="L213" s="14" t="s">
        <v>49</v>
      </c>
      <c r="M213" s="13">
        <v>2.76E-2</v>
      </c>
      <c r="N213" s="13">
        <v>4.0899999999999999E-2</v>
      </c>
      <c r="O213" s="24">
        <v>7000000</v>
      </c>
      <c r="P213" s="26">
        <v>95.65</v>
      </c>
      <c r="Q213" s="24">
        <v>0</v>
      </c>
      <c r="R213" s="24">
        <v>6695.5</v>
      </c>
      <c r="S213" s="13">
        <v>5.2383368430000002E-3</v>
      </c>
      <c r="T213" s="13">
        <f t="shared" si="9"/>
        <v>8.3291627345590865E-3</v>
      </c>
      <c r="U213" s="66">
        <f>+R213/'סכום נכסי הקרן'!$C$42</f>
        <v>1.3987138427293848E-3</v>
      </c>
    </row>
    <row r="214" spans="2:21" ht="13.5" thickBot="1" x14ac:dyDescent="0.25">
      <c r="B214" s="62" t="s">
        <v>669</v>
      </c>
      <c r="C214" s="14" t="s">
        <v>670</v>
      </c>
      <c r="D214" s="14" t="s">
        <v>160</v>
      </c>
      <c r="E214" s="14" t="s">
        <v>232</v>
      </c>
      <c r="F214" s="22">
        <v>231</v>
      </c>
      <c r="G214" s="14" t="s">
        <v>249</v>
      </c>
      <c r="H214" s="14" t="s">
        <v>276</v>
      </c>
      <c r="I214" s="14" t="s">
        <v>277</v>
      </c>
      <c r="J214" s="58" t="s">
        <v>2583</v>
      </c>
      <c r="K214" s="24">
        <v>0.68</v>
      </c>
      <c r="L214" s="14" t="s">
        <v>49</v>
      </c>
      <c r="M214" s="13">
        <v>1.09E-2</v>
      </c>
      <c r="N214" s="13">
        <v>4.4900000000000002E-2</v>
      </c>
      <c r="O214" s="24">
        <v>700000</v>
      </c>
      <c r="P214" s="26">
        <v>98.12</v>
      </c>
      <c r="Q214" s="24">
        <v>0</v>
      </c>
      <c r="R214" s="24">
        <v>686.84</v>
      </c>
      <c r="S214" s="13">
        <v>9.1332899199999997E-4</v>
      </c>
      <c r="T214" s="13">
        <f t="shared" si="9"/>
        <v>8.5442493205952711E-4</v>
      </c>
      <c r="U214" s="66">
        <f>+R214/'סכום נכסי הקרן'!$C$42</f>
        <v>1.4348332697188421E-4</v>
      </c>
    </row>
    <row r="215" spans="2:21" ht="13.5" thickBot="1" x14ac:dyDescent="0.25">
      <c r="B215" s="62" t="s">
        <v>671</v>
      </c>
      <c r="C215" s="14" t="s">
        <v>672</v>
      </c>
      <c r="D215" s="14" t="s">
        <v>160</v>
      </c>
      <c r="E215" s="14" t="s">
        <v>232</v>
      </c>
      <c r="F215" s="22">
        <v>231</v>
      </c>
      <c r="G215" s="14" t="s">
        <v>249</v>
      </c>
      <c r="H215" s="14" t="s">
        <v>95</v>
      </c>
      <c r="I215" s="14" t="s">
        <v>96</v>
      </c>
      <c r="J215" s="58" t="s">
        <v>2583</v>
      </c>
      <c r="K215" s="24">
        <v>3.44</v>
      </c>
      <c r="L215" s="14" t="s">
        <v>49</v>
      </c>
      <c r="M215" s="13">
        <v>2.7400000000000001E-2</v>
      </c>
      <c r="N215" s="13">
        <v>4.1599999999999998E-2</v>
      </c>
      <c r="O215" s="24">
        <v>12210383.74</v>
      </c>
      <c r="P215" s="26">
        <v>97.2</v>
      </c>
      <c r="Q215" s="24">
        <v>0</v>
      </c>
      <c r="R215" s="24">
        <v>11868.493</v>
      </c>
      <c r="S215" s="13">
        <v>7.1320887969999998E-3</v>
      </c>
      <c r="T215" s="13">
        <f t="shared" si="9"/>
        <v>1.4764335689787975E-2</v>
      </c>
      <c r="U215" s="66">
        <f>+R215/'סכום נכסי הקרן'!$C$42</f>
        <v>2.479370540129461E-3</v>
      </c>
    </row>
    <row r="216" spans="2:21" ht="13.5" thickBot="1" x14ac:dyDescent="0.25">
      <c r="B216" s="62" t="s">
        <v>673</v>
      </c>
      <c r="C216" s="14" t="s">
        <v>674</v>
      </c>
      <c r="D216" s="14" t="s">
        <v>160</v>
      </c>
      <c r="E216" s="14" t="s">
        <v>232</v>
      </c>
      <c r="F216" s="22">
        <v>1728</v>
      </c>
      <c r="G216" s="14" t="s">
        <v>233</v>
      </c>
      <c r="H216" s="14" t="s">
        <v>95</v>
      </c>
      <c r="I216" s="14" t="s">
        <v>96</v>
      </c>
      <c r="J216" s="58" t="s">
        <v>2583</v>
      </c>
      <c r="K216" s="24">
        <v>2.16</v>
      </c>
      <c r="L216" s="14" t="s">
        <v>49</v>
      </c>
      <c r="M216" s="13">
        <v>1.44E-2</v>
      </c>
      <c r="N216" s="13">
        <v>4.07E-2</v>
      </c>
      <c r="O216" s="24">
        <v>2705794.42</v>
      </c>
      <c r="P216" s="26">
        <v>94.92</v>
      </c>
      <c r="Q216" s="24">
        <v>0</v>
      </c>
      <c r="R216" s="24">
        <v>2568.34006</v>
      </c>
      <c r="S216" s="13">
        <v>6.0128764880000001E-3</v>
      </c>
      <c r="T216" s="13">
        <f t="shared" si="9"/>
        <v>3.1949999727320217E-3</v>
      </c>
      <c r="U216" s="66">
        <f>+R216/'סכום נכסי הקרן'!$C$42</f>
        <v>5.3653540359322209E-4</v>
      </c>
    </row>
    <row r="217" spans="2:21" ht="13.5" thickBot="1" x14ac:dyDescent="0.25">
      <c r="B217" s="62" t="s">
        <v>675</v>
      </c>
      <c r="C217" s="14" t="s">
        <v>676</v>
      </c>
      <c r="D217" s="14" t="s">
        <v>160</v>
      </c>
      <c r="E217" s="14" t="s">
        <v>232</v>
      </c>
      <c r="F217" s="22">
        <v>662</v>
      </c>
      <c r="G217" s="14" t="s">
        <v>249</v>
      </c>
      <c r="H217" s="14" t="s">
        <v>95</v>
      </c>
      <c r="I217" s="14" t="s">
        <v>96</v>
      </c>
      <c r="J217" s="58" t="s">
        <v>2583</v>
      </c>
      <c r="K217" s="24">
        <v>4.1100000000000003</v>
      </c>
      <c r="L217" s="14" t="s">
        <v>49</v>
      </c>
      <c r="M217" s="13">
        <v>2.5000000000000001E-2</v>
      </c>
      <c r="N217" s="13">
        <v>4.0899999999999999E-2</v>
      </c>
      <c r="O217" s="24">
        <v>8464001.5999999996</v>
      </c>
      <c r="P217" s="26">
        <v>93.96</v>
      </c>
      <c r="Q217" s="24">
        <v>0</v>
      </c>
      <c r="R217" s="24">
        <v>7952.7758999999996</v>
      </c>
      <c r="S217" s="13">
        <v>3.2092938449999999E-3</v>
      </c>
      <c r="T217" s="13">
        <f t="shared" si="9"/>
        <v>9.8932065809244421E-3</v>
      </c>
      <c r="U217" s="66">
        <f>+R217/'סכום נכסי הקרן'!$C$42</f>
        <v>1.6613632647979452E-3</v>
      </c>
    </row>
    <row r="218" spans="2:21" ht="13.5" thickBot="1" x14ac:dyDescent="0.25">
      <c r="B218" s="62" t="s">
        <v>677</v>
      </c>
      <c r="C218" s="14" t="s">
        <v>678</v>
      </c>
      <c r="D218" s="14" t="s">
        <v>160</v>
      </c>
      <c r="E218" s="14" t="s">
        <v>232</v>
      </c>
      <c r="F218" s="22">
        <v>662</v>
      </c>
      <c r="G218" s="14" t="s">
        <v>249</v>
      </c>
      <c r="H218" s="14" t="s">
        <v>95</v>
      </c>
      <c r="I218" s="14" t="s">
        <v>96</v>
      </c>
      <c r="J218" s="58" t="s">
        <v>2583</v>
      </c>
      <c r="K218" s="24">
        <v>1.38</v>
      </c>
      <c r="L218" s="14" t="s">
        <v>49</v>
      </c>
      <c r="M218" s="13">
        <v>3.7600000000000001E-2</v>
      </c>
      <c r="N218" s="13">
        <v>4.1700000000000001E-2</v>
      </c>
      <c r="O218" s="24">
        <v>220000</v>
      </c>
      <c r="P218" s="26">
        <v>99.85</v>
      </c>
      <c r="Q218" s="24">
        <v>0</v>
      </c>
      <c r="R218" s="24">
        <v>219.67</v>
      </c>
      <c r="S218" s="13">
        <v>1.8244134700000001E-4</v>
      </c>
      <c r="T218" s="13">
        <f t="shared" si="9"/>
        <v>2.7326819175574557E-4</v>
      </c>
      <c r="U218" s="66">
        <f>+R218/'סכום נכסי הקרן'!$C$42</f>
        <v>4.5889846887068022E-5</v>
      </c>
    </row>
    <row r="219" spans="2:21" ht="13.5" thickBot="1" x14ac:dyDescent="0.25">
      <c r="B219" s="62" t="s">
        <v>679</v>
      </c>
      <c r="C219" s="14" t="s">
        <v>680</v>
      </c>
      <c r="D219" s="14" t="s">
        <v>160</v>
      </c>
      <c r="E219" s="14" t="s">
        <v>232</v>
      </c>
      <c r="F219" s="22">
        <v>1457</v>
      </c>
      <c r="G219" s="14" t="s">
        <v>681</v>
      </c>
      <c r="H219" s="14" t="s">
        <v>95</v>
      </c>
      <c r="I219" s="14" t="s">
        <v>96</v>
      </c>
      <c r="J219" s="58" t="s">
        <v>2583</v>
      </c>
      <c r="K219" s="24">
        <v>0.9</v>
      </c>
      <c r="L219" s="14" t="s">
        <v>49</v>
      </c>
      <c r="M219" s="13">
        <v>5.7000000000000002E-2</v>
      </c>
      <c r="N219" s="13">
        <v>4.6100000000000002E-2</v>
      </c>
      <c r="O219" s="24">
        <v>231809.64</v>
      </c>
      <c r="P219" s="26">
        <v>101.48</v>
      </c>
      <c r="Q219" s="24">
        <v>0</v>
      </c>
      <c r="R219" s="24">
        <v>235.24042</v>
      </c>
      <c r="S219" s="13">
        <v>1.500867637E-3</v>
      </c>
      <c r="T219" s="13">
        <f t="shared" si="9"/>
        <v>2.9263770292375896E-4</v>
      </c>
      <c r="U219" s="66">
        <f>+R219/'סכום נכסי הקרן'!$C$42</f>
        <v>4.9142563187734212E-5</v>
      </c>
    </row>
    <row r="220" spans="2:21" ht="13.5" thickBot="1" x14ac:dyDescent="0.25">
      <c r="B220" s="62" t="s">
        <v>682</v>
      </c>
      <c r="C220" s="14" t="s">
        <v>683</v>
      </c>
      <c r="D220" s="14" t="s">
        <v>160</v>
      </c>
      <c r="E220" s="14" t="s">
        <v>232</v>
      </c>
      <c r="F220" s="22">
        <v>1060</v>
      </c>
      <c r="G220" s="14" t="s">
        <v>339</v>
      </c>
      <c r="H220" s="14" t="s">
        <v>308</v>
      </c>
      <c r="I220" s="14" t="s">
        <v>277</v>
      </c>
      <c r="J220" s="58" t="s">
        <v>2583</v>
      </c>
      <c r="K220" s="24">
        <v>2.65</v>
      </c>
      <c r="L220" s="14" t="s">
        <v>49</v>
      </c>
      <c r="M220" s="13">
        <v>2.75E-2</v>
      </c>
      <c r="N220" s="13">
        <v>4.5999999999999999E-2</v>
      </c>
      <c r="O220" s="24">
        <v>576979.78</v>
      </c>
      <c r="P220" s="26">
        <v>95.42</v>
      </c>
      <c r="Q220" s="24">
        <v>0</v>
      </c>
      <c r="R220" s="24">
        <v>550.55411000000004</v>
      </c>
      <c r="S220" s="13">
        <v>6.9887662480000003E-3</v>
      </c>
      <c r="T220" s="13">
        <f t="shared" si="9"/>
        <v>6.8488608414163908E-4</v>
      </c>
      <c r="U220" s="66">
        <f>+R220/'סכום נכסי הקרן'!$C$42</f>
        <v>1.1501271821799066E-4</v>
      </c>
    </row>
    <row r="221" spans="2:21" ht="13.5" thickBot="1" x14ac:dyDescent="0.25">
      <c r="B221" s="62" t="s">
        <v>684</v>
      </c>
      <c r="C221" s="14" t="s">
        <v>685</v>
      </c>
      <c r="D221" s="14" t="s">
        <v>160</v>
      </c>
      <c r="E221" s="14" t="s">
        <v>232</v>
      </c>
      <c r="F221" s="22">
        <v>746</v>
      </c>
      <c r="G221" s="14" t="s">
        <v>686</v>
      </c>
      <c r="H221" s="14" t="s">
        <v>321</v>
      </c>
      <c r="I221" s="14" t="s">
        <v>96</v>
      </c>
      <c r="J221" s="58" t="s">
        <v>2583</v>
      </c>
      <c r="K221" s="24">
        <v>1.93</v>
      </c>
      <c r="L221" s="14" t="s">
        <v>49</v>
      </c>
      <c r="M221" s="13">
        <v>2.6100000000000002E-2</v>
      </c>
      <c r="N221" s="13">
        <v>0.04</v>
      </c>
      <c r="O221" s="24">
        <v>429515.78</v>
      </c>
      <c r="P221" s="26">
        <v>97.47</v>
      </c>
      <c r="Q221" s="24">
        <v>0</v>
      </c>
      <c r="R221" s="24">
        <v>418.64902999999998</v>
      </c>
      <c r="S221" s="13">
        <v>8.9020733200000004E-4</v>
      </c>
      <c r="T221" s="13">
        <f t="shared" si="9"/>
        <v>5.2079693817269949E-4</v>
      </c>
      <c r="U221" s="66">
        <f>+R221/'סכום נכסי הקרן'!$C$42</f>
        <v>8.7457276305911351E-5</v>
      </c>
    </row>
    <row r="222" spans="2:21" ht="13.5" thickBot="1" x14ac:dyDescent="0.25">
      <c r="B222" s="62" t="s">
        <v>687</v>
      </c>
      <c r="C222" s="14" t="s">
        <v>688</v>
      </c>
      <c r="D222" s="14" t="s">
        <v>160</v>
      </c>
      <c r="E222" s="14" t="s">
        <v>232</v>
      </c>
      <c r="F222" s="22">
        <v>746</v>
      </c>
      <c r="G222" s="14" t="s">
        <v>686</v>
      </c>
      <c r="H222" s="14" t="s">
        <v>321</v>
      </c>
      <c r="I222" s="14" t="s">
        <v>96</v>
      </c>
      <c r="J222" s="58" t="s">
        <v>2583</v>
      </c>
      <c r="K222" s="24">
        <v>6.6</v>
      </c>
      <c r="L222" s="14" t="s">
        <v>49</v>
      </c>
      <c r="M222" s="13">
        <v>1.9E-2</v>
      </c>
      <c r="N222" s="13">
        <v>4.6399999999999997E-2</v>
      </c>
      <c r="O222" s="24">
        <v>50000</v>
      </c>
      <c r="P222" s="26">
        <v>83.53</v>
      </c>
      <c r="Q222" s="24">
        <v>0</v>
      </c>
      <c r="R222" s="24">
        <v>41.765000000000001</v>
      </c>
      <c r="S222" s="13">
        <v>4.6511627906976701E-5</v>
      </c>
      <c r="T222" s="13">
        <f t="shared" si="9"/>
        <v>5.1955415071146331E-5</v>
      </c>
      <c r="U222" s="66">
        <f>+R222/'סכום נכסי הקרן'!$C$42</f>
        <v>8.7248575373897035E-6</v>
      </c>
    </row>
    <row r="223" spans="2:21" ht="13.5" thickBot="1" x14ac:dyDescent="0.25">
      <c r="B223" s="62" t="s">
        <v>689</v>
      </c>
      <c r="C223" s="14" t="s">
        <v>690</v>
      </c>
      <c r="D223" s="14" t="s">
        <v>160</v>
      </c>
      <c r="E223" s="14" t="s">
        <v>232</v>
      </c>
      <c r="F223" s="22">
        <v>281</v>
      </c>
      <c r="G223" s="14" t="s">
        <v>429</v>
      </c>
      <c r="H223" s="14" t="s">
        <v>334</v>
      </c>
      <c r="I223" s="14" t="s">
        <v>96</v>
      </c>
      <c r="J223" s="58" t="s">
        <v>2583</v>
      </c>
      <c r="K223" s="24">
        <v>0.25</v>
      </c>
      <c r="L223" s="14" t="s">
        <v>49</v>
      </c>
      <c r="M223" s="13">
        <v>2.4500000000000001E-2</v>
      </c>
      <c r="N223" s="13">
        <v>4.6399999999999997E-2</v>
      </c>
      <c r="O223" s="24">
        <v>2431782.5</v>
      </c>
      <c r="P223" s="26">
        <v>100.1</v>
      </c>
      <c r="Q223" s="24">
        <v>0</v>
      </c>
      <c r="R223" s="24">
        <v>2434.2142800000001</v>
      </c>
      <c r="S223" s="13">
        <v>6.2009087989999996E-3</v>
      </c>
      <c r="T223" s="13">
        <f t="shared" si="9"/>
        <v>3.0281482889862716E-3</v>
      </c>
      <c r="U223" s="66">
        <f>+R223/'סכום נכסי הקרן'!$C$42</f>
        <v>5.0851604952662876E-4</v>
      </c>
    </row>
    <row r="224" spans="2:21" ht="13.5" thickBot="1" x14ac:dyDescent="0.25">
      <c r="B224" s="62" t="s">
        <v>691</v>
      </c>
      <c r="C224" s="14" t="s">
        <v>692</v>
      </c>
      <c r="D224" s="14" t="s">
        <v>160</v>
      </c>
      <c r="E224" s="14" t="s">
        <v>232</v>
      </c>
      <c r="F224" s="22">
        <v>1300</v>
      </c>
      <c r="G224" s="14" t="s">
        <v>233</v>
      </c>
      <c r="H224" s="14" t="s">
        <v>334</v>
      </c>
      <c r="I224" s="14" t="s">
        <v>96</v>
      </c>
      <c r="J224" s="58" t="s">
        <v>2583</v>
      </c>
      <c r="K224" s="24">
        <v>3.37</v>
      </c>
      <c r="L224" s="14" t="s">
        <v>49</v>
      </c>
      <c r="M224" s="13">
        <v>0.05</v>
      </c>
      <c r="N224" s="13">
        <v>4.7100000000000003E-2</v>
      </c>
      <c r="O224" s="24">
        <v>660000</v>
      </c>
      <c r="P224" s="26">
        <v>101.98</v>
      </c>
      <c r="Q224" s="24">
        <v>0</v>
      </c>
      <c r="R224" s="24">
        <v>673.06799999999998</v>
      </c>
      <c r="S224" s="13">
        <v>1.65E-3</v>
      </c>
      <c r="T224" s="13">
        <f t="shared" si="9"/>
        <v>8.372926448247652E-4</v>
      </c>
      <c r="U224" s="66">
        <f>+R224/'סכום נכסי הקרן'!$C$42</f>
        <v>1.4060630702683618E-4</v>
      </c>
    </row>
    <row r="225" spans="2:21" ht="13.5" thickBot="1" x14ac:dyDescent="0.25">
      <c r="B225" s="62" t="s">
        <v>693</v>
      </c>
      <c r="C225" s="14" t="s">
        <v>694</v>
      </c>
      <c r="D225" s="14" t="s">
        <v>160</v>
      </c>
      <c r="E225" s="14" t="s">
        <v>232</v>
      </c>
      <c r="F225" s="22">
        <v>1040</v>
      </c>
      <c r="G225" s="14" t="s">
        <v>681</v>
      </c>
      <c r="H225" s="14" t="s">
        <v>334</v>
      </c>
      <c r="I225" s="14" t="s">
        <v>96</v>
      </c>
      <c r="J225" s="58" t="s">
        <v>2583</v>
      </c>
      <c r="K225" s="24">
        <v>2.86</v>
      </c>
      <c r="L225" s="14" t="s">
        <v>49</v>
      </c>
      <c r="M225" s="13">
        <v>1.0800000000000001E-2</v>
      </c>
      <c r="N225" s="13">
        <v>4.0599999999999997E-2</v>
      </c>
      <c r="O225" s="24">
        <v>3255000</v>
      </c>
      <c r="P225" s="26">
        <v>91.94</v>
      </c>
      <c r="Q225" s="24">
        <v>0</v>
      </c>
      <c r="R225" s="24">
        <v>2992.6469999999999</v>
      </c>
      <c r="S225" s="13">
        <v>2.8933333300000001E-3</v>
      </c>
      <c r="T225" s="13">
        <f t="shared" si="9"/>
        <v>3.7228353177641772E-3</v>
      </c>
      <c r="U225" s="66">
        <f>+R225/'סכום נכסי הקרן'!$C$42</f>
        <v>6.251746374882481E-4</v>
      </c>
    </row>
    <row r="226" spans="2:21" ht="13.5" thickBot="1" x14ac:dyDescent="0.25">
      <c r="B226" s="62" t="s">
        <v>695</v>
      </c>
      <c r="C226" s="14" t="s">
        <v>696</v>
      </c>
      <c r="D226" s="14" t="s">
        <v>160</v>
      </c>
      <c r="E226" s="14" t="s">
        <v>232</v>
      </c>
      <c r="F226" s="22">
        <v>1328</v>
      </c>
      <c r="G226" s="14" t="s">
        <v>233</v>
      </c>
      <c r="H226" s="14" t="s">
        <v>334</v>
      </c>
      <c r="I226" s="14" t="s">
        <v>96</v>
      </c>
      <c r="J226" s="58" t="s">
        <v>2583</v>
      </c>
      <c r="K226" s="24">
        <v>1.49</v>
      </c>
      <c r="L226" s="14" t="s">
        <v>49</v>
      </c>
      <c r="M226" s="13">
        <v>3.39E-2</v>
      </c>
      <c r="N226" s="13">
        <v>4.7699999999999999E-2</v>
      </c>
      <c r="O226" s="24">
        <v>600000</v>
      </c>
      <c r="P226" s="27">
        <v>98</v>
      </c>
      <c r="Q226" s="24">
        <v>24.34</v>
      </c>
      <c r="R226" s="24">
        <v>612.34</v>
      </c>
      <c r="S226" s="13">
        <v>1.3822172580000001E-3</v>
      </c>
      <c r="T226" s="13">
        <f t="shared" si="9"/>
        <v>7.6174736896122942E-4</v>
      </c>
      <c r="U226" s="66">
        <f>+R226/'סכום נכסי הקרן'!$C$42</f>
        <v>1.2792001112044081E-4</v>
      </c>
    </row>
    <row r="227" spans="2:21" ht="13.5" thickBot="1" x14ac:dyDescent="0.25">
      <c r="B227" s="62" t="s">
        <v>697</v>
      </c>
      <c r="C227" s="14" t="s">
        <v>698</v>
      </c>
      <c r="D227" s="14" t="s">
        <v>160</v>
      </c>
      <c r="E227" s="14" t="s">
        <v>232</v>
      </c>
      <c r="F227" s="22">
        <v>1328</v>
      </c>
      <c r="G227" s="14" t="s">
        <v>233</v>
      </c>
      <c r="H227" s="14" t="s">
        <v>334</v>
      </c>
      <c r="I227" s="14" t="s">
        <v>96</v>
      </c>
      <c r="J227" s="58" t="s">
        <v>2583</v>
      </c>
      <c r="K227" s="24">
        <v>6.03</v>
      </c>
      <c r="L227" s="14" t="s">
        <v>49</v>
      </c>
      <c r="M227" s="13">
        <v>2.4400000000000002E-2</v>
      </c>
      <c r="N227" s="13">
        <v>5.11E-2</v>
      </c>
      <c r="O227" s="24">
        <v>1593000</v>
      </c>
      <c r="P227" s="26">
        <v>85.52</v>
      </c>
      <c r="Q227" s="24">
        <v>38.869199999999999</v>
      </c>
      <c r="R227" s="24">
        <v>1401.2028</v>
      </c>
      <c r="S227" s="13">
        <v>1.3107464750000001E-3</v>
      </c>
      <c r="T227" s="13">
        <f t="shared" si="9"/>
        <v>1.7430880659129041E-3</v>
      </c>
      <c r="U227" s="66">
        <f>+R227/'סכום נכסי הקרן'!$C$42</f>
        <v>2.9271626507821279E-4</v>
      </c>
    </row>
    <row r="228" spans="2:21" ht="13.5" thickBot="1" x14ac:dyDescent="0.25">
      <c r="B228" s="62" t="s">
        <v>699</v>
      </c>
      <c r="C228" s="14" t="s">
        <v>700</v>
      </c>
      <c r="D228" s="14" t="s">
        <v>160</v>
      </c>
      <c r="E228" s="14" t="s">
        <v>232</v>
      </c>
      <c r="F228" s="22">
        <v>755</v>
      </c>
      <c r="G228" s="14" t="s">
        <v>517</v>
      </c>
      <c r="H228" s="14" t="s">
        <v>334</v>
      </c>
      <c r="I228" s="14" t="s">
        <v>96</v>
      </c>
      <c r="J228" s="58" t="s">
        <v>2583</v>
      </c>
      <c r="K228" s="24">
        <v>2.85</v>
      </c>
      <c r="L228" s="14" t="s">
        <v>49</v>
      </c>
      <c r="M228" s="13">
        <v>1.6400000000000001E-2</v>
      </c>
      <c r="N228" s="13">
        <v>4.53E-2</v>
      </c>
      <c r="O228" s="24">
        <v>2913825.5</v>
      </c>
      <c r="P228" s="26">
        <v>92.71</v>
      </c>
      <c r="Q228" s="24">
        <v>0</v>
      </c>
      <c r="R228" s="24">
        <v>2701.40762</v>
      </c>
      <c r="S228" s="13">
        <v>1.5088160211E-2</v>
      </c>
      <c r="T228" s="13">
        <f t="shared" si="9"/>
        <v>3.3605352370036524E-3</v>
      </c>
      <c r="U228" s="66">
        <f>+R228/'סכום נכסי הקרן'!$C$42</f>
        <v>5.6433369172558315E-4</v>
      </c>
    </row>
    <row r="229" spans="2:21" ht="13.5" thickBot="1" x14ac:dyDescent="0.25">
      <c r="B229" s="62" t="s">
        <v>701</v>
      </c>
      <c r="C229" s="14" t="s">
        <v>702</v>
      </c>
      <c r="D229" s="14" t="s">
        <v>160</v>
      </c>
      <c r="E229" s="14" t="s">
        <v>232</v>
      </c>
      <c r="F229" s="22">
        <v>767</v>
      </c>
      <c r="G229" s="14" t="s">
        <v>366</v>
      </c>
      <c r="H229" s="14" t="s">
        <v>334</v>
      </c>
      <c r="I229" s="14" t="s">
        <v>96</v>
      </c>
      <c r="J229" s="58" t="s">
        <v>2583</v>
      </c>
      <c r="K229" s="24">
        <v>4.99</v>
      </c>
      <c r="L229" s="14" t="s">
        <v>49</v>
      </c>
      <c r="M229" s="13">
        <v>1.9400000000000001E-2</v>
      </c>
      <c r="N229" s="13">
        <v>4.7100000000000003E-2</v>
      </c>
      <c r="O229" s="24">
        <v>972000</v>
      </c>
      <c r="P229" s="26">
        <v>87.3</v>
      </c>
      <c r="Q229" s="24">
        <v>0</v>
      </c>
      <c r="R229" s="24">
        <v>848.55600000000004</v>
      </c>
      <c r="S229" s="13">
        <v>1.584542701E-3</v>
      </c>
      <c r="T229" s="13">
        <f t="shared" si="9"/>
        <v>1.0555986876837459E-3</v>
      </c>
      <c r="U229" s="66">
        <f>+R229/'סכום נכסי הקרן'!$C$42</f>
        <v>1.7726637645150862E-4</v>
      </c>
    </row>
    <row r="230" spans="2:21" ht="13.5" thickBot="1" x14ac:dyDescent="0.25">
      <c r="B230" s="62" t="s">
        <v>703</v>
      </c>
      <c r="C230" s="14" t="s">
        <v>704</v>
      </c>
      <c r="D230" s="14" t="s">
        <v>160</v>
      </c>
      <c r="E230" s="14" t="s">
        <v>232</v>
      </c>
      <c r="F230" s="22">
        <v>585</v>
      </c>
      <c r="G230" s="14" t="s">
        <v>366</v>
      </c>
      <c r="H230" s="14" t="s">
        <v>705</v>
      </c>
      <c r="I230" s="14" t="s">
        <v>277</v>
      </c>
      <c r="J230" s="58" t="s">
        <v>2583</v>
      </c>
      <c r="K230" s="24">
        <v>5.48</v>
      </c>
      <c r="L230" s="14" t="s">
        <v>49</v>
      </c>
      <c r="M230" s="13">
        <v>1.95E-2</v>
      </c>
      <c r="N230" s="13">
        <v>4.8599999999999997E-2</v>
      </c>
      <c r="O230" s="24">
        <v>833194.7</v>
      </c>
      <c r="P230" s="26">
        <v>85.34</v>
      </c>
      <c r="Q230" s="24">
        <v>0</v>
      </c>
      <c r="R230" s="24">
        <v>711.04836</v>
      </c>
      <c r="S230" s="13">
        <v>7.61255859E-4</v>
      </c>
      <c r="T230" s="13">
        <f t="shared" si="9"/>
        <v>8.8453998993075266E-4</v>
      </c>
      <c r="U230" s="66">
        <f>+R230/'סכום נכסי הקרן'!$C$42</f>
        <v>1.4854053976282982E-4</v>
      </c>
    </row>
    <row r="231" spans="2:21" ht="13.5" thickBot="1" x14ac:dyDescent="0.25">
      <c r="B231" s="62" t="s">
        <v>706</v>
      </c>
      <c r="C231" s="14" t="s">
        <v>707</v>
      </c>
      <c r="D231" s="14" t="s">
        <v>160</v>
      </c>
      <c r="E231" s="14" t="s">
        <v>232</v>
      </c>
      <c r="F231" s="22">
        <v>416</v>
      </c>
      <c r="G231" s="14" t="s">
        <v>233</v>
      </c>
      <c r="H231" s="14" t="s">
        <v>334</v>
      </c>
      <c r="I231" s="14" t="s">
        <v>96</v>
      </c>
      <c r="J231" s="58" t="s">
        <v>2583</v>
      </c>
      <c r="K231" s="24">
        <v>0.81</v>
      </c>
      <c r="L231" s="14" t="s">
        <v>49</v>
      </c>
      <c r="M231" s="13">
        <v>2.5499999999999998E-2</v>
      </c>
      <c r="N231" s="13">
        <v>4.4299999999999999E-2</v>
      </c>
      <c r="O231" s="24">
        <v>2008244.4</v>
      </c>
      <c r="P231" s="26">
        <v>98.58</v>
      </c>
      <c r="Q231" s="24">
        <v>0</v>
      </c>
      <c r="R231" s="24">
        <v>1979.7273299999999</v>
      </c>
      <c r="S231" s="13">
        <v>9.9751862660000003E-3</v>
      </c>
      <c r="T231" s="13">
        <f t="shared" si="9"/>
        <v>2.4627691885033471E-3</v>
      </c>
      <c r="U231" s="66">
        <f>+R231/'סכום נכסי הקרן'!$C$42</f>
        <v>4.135721038459689E-4</v>
      </c>
    </row>
    <row r="232" spans="2:21" ht="13.5" thickBot="1" x14ac:dyDescent="0.25">
      <c r="B232" s="62" t="s">
        <v>708</v>
      </c>
      <c r="C232" s="14" t="s">
        <v>709</v>
      </c>
      <c r="D232" s="14" t="s">
        <v>160</v>
      </c>
      <c r="E232" s="14" t="s">
        <v>232</v>
      </c>
      <c r="F232" s="22">
        <v>416</v>
      </c>
      <c r="G232" s="14" t="s">
        <v>233</v>
      </c>
      <c r="H232" s="14" t="s">
        <v>334</v>
      </c>
      <c r="I232" s="14" t="s">
        <v>96</v>
      </c>
      <c r="J232" s="58" t="s">
        <v>2583</v>
      </c>
      <c r="K232" s="24">
        <v>5.24</v>
      </c>
      <c r="L232" s="14" t="s">
        <v>49</v>
      </c>
      <c r="M232" s="13">
        <v>4.8899999999999999E-2</v>
      </c>
      <c r="N232" s="13">
        <v>4.7899999999999998E-2</v>
      </c>
      <c r="O232" s="24">
        <v>965000</v>
      </c>
      <c r="P232" s="26">
        <v>100.78</v>
      </c>
      <c r="Q232" s="24">
        <v>0</v>
      </c>
      <c r="R232" s="24">
        <v>972.52700000000004</v>
      </c>
      <c r="S232" s="13">
        <v>3.2166881110000001E-3</v>
      </c>
      <c r="T232" s="13">
        <f t="shared" si="9"/>
        <v>1.2098178846617199E-3</v>
      </c>
      <c r="U232" s="66">
        <f>+R232/'סכום נכסי הקרן'!$C$42</f>
        <v>2.0316436073901584E-4</v>
      </c>
    </row>
    <row r="233" spans="2:21" ht="13.5" thickBot="1" x14ac:dyDescent="0.25">
      <c r="B233" s="62" t="s">
        <v>710</v>
      </c>
      <c r="C233" s="14" t="s">
        <v>711</v>
      </c>
      <c r="D233" s="14" t="s">
        <v>160</v>
      </c>
      <c r="E233" s="14" t="s">
        <v>232</v>
      </c>
      <c r="F233" s="22">
        <v>232</v>
      </c>
      <c r="G233" s="14" t="s">
        <v>712</v>
      </c>
      <c r="H233" s="14" t="s">
        <v>334</v>
      </c>
      <c r="I233" s="14" t="s">
        <v>96</v>
      </c>
      <c r="J233" s="58" t="s">
        <v>2583</v>
      </c>
      <c r="K233" s="24">
        <v>3.8</v>
      </c>
      <c r="L233" s="14" t="s">
        <v>49</v>
      </c>
      <c r="M233" s="13">
        <v>2.24E-2</v>
      </c>
      <c r="N233" s="13">
        <v>4.6300000000000001E-2</v>
      </c>
      <c r="O233" s="24">
        <v>2046459.09</v>
      </c>
      <c r="P233" s="27">
        <v>92</v>
      </c>
      <c r="Q233" s="24">
        <v>0</v>
      </c>
      <c r="R233" s="24">
        <v>1882.74236</v>
      </c>
      <c r="S233" s="13">
        <v>3.3286897410000002E-3</v>
      </c>
      <c r="T233" s="13">
        <f t="shared" si="9"/>
        <v>2.342120454587085E-3</v>
      </c>
      <c r="U233" s="66">
        <f>+R233/'סכום נכסי הקרן'!$C$42</f>
        <v>3.9331159752445535E-4</v>
      </c>
    </row>
    <row r="234" spans="2:21" ht="13.5" thickBot="1" x14ac:dyDescent="0.25">
      <c r="B234" s="62" t="s">
        <v>713</v>
      </c>
      <c r="C234" s="14" t="s">
        <v>714</v>
      </c>
      <c r="D234" s="14" t="s">
        <v>160</v>
      </c>
      <c r="E234" s="14" t="s">
        <v>232</v>
      </c>
      <c r="F234" s="22">
        <v>323</v>
      </c>
      <c r="G234" s="14" t="s">
        <v>233</v>
      </c>
      <c r="H234" s="14" t="s">
        <v>334</v>
      </c>
      <c r="I234" s="14" t="s">
        <v>96</v>
      </c>
      <c r="J234" s="58" t="s">
        <v>2583</v>
      </c>
      <c r="K234" s="24">
        <v>0.98</v>
      </c>
      <c r="L234" s="14" t="s">
        <v>49</v>
      </c>
      <c r="M234" s="13">
        <v>3.5000000000000003E-2</v>
      </c>
      <c r="N234" s="13">
        <v>4.6699999999999998E-2</v>
      </c>
      <c r="O234" s="24">
        <v>1677325.58</v>
      </c>
      <c r="P234" s="26">
        <v>98.94</v>
      </c>
      <c r="Q234" s="24">
        <v>0</v>
      </c>
      <c r="R234" s="24">
        <v>1659.54593</v>
      </c>
      <c r="S234" s="13">
        <v>2.4131750359999999E-3</v>
      </c>
      <c r="T234" s="13">
        <f t="shared" si="9"/>
        <v>2.0644654045919204E-3</v>
      </c>
      <c r="U234" s="66">
        <f>+R234/'סכום נכסי הקרן'!$C$42</f>
        <v>3.4668506682640737E-4</v>
      </c>
    </row>
    <row r="235" spans="2:21" ht="13.5" thickBot="1" x14ac:dyDescent="0.25">
      <c r="B235" s="62" t="s">
        <v>715</v>
      </c>
      <c r="C235" s="14" t="s">
        <v>716</v>
      </c>
      <c r="D235" s="14" t="s">
        <v>160</v>
      </c>
      <c r="E235" s="14" t="s">
        <v>232</v>
      </c>
      <c r="F235" s="22">
        <v>1431</v>
      </c>
      <c r="G235" s="14" t="s">
        <v>366</v>
      </c>
      <c r="H235" s="14" t="s">
        <v>705</v>
      </c>
      <c r="I235" s="14" t="s">
        <v>277</v>
      </c>
      <c r="J235" s="58" t="s">
        <v>2583</v>
      </c>
      <c r="K235" s="24">
        <v>0.5</v>
      </c>
      <c r="L235" s="14" t="s">
        <v>49</v>
      </c>
      <c r="M235" s="13">
        <v>4.1000000000000002E-2</v>
      </c>
      <c r="N235" s="13">
        <v>5.2299999999999999E-2</v>
      </c>
      <c r="O235" s="24">
        <v>1035000</v>
      </c>
      <c r="P235" s="26">
        <v>99.49</v>
      </c>
      <c r="Q235" s="24">
        <v>21.217500000000001</v>
      </c>
      <c r="R235" s="24">
        <v>1050.9390000000001</v>
      </c>
      <c r="S235" s="13">
        <v>3.4499999999999999E-3</v>
      </c>
      <c r="T235" s="13">
        <f t="shared" si="9"/>
        <v>1.3073619528182799E-3</v>
      </c>
      <c r="U235" s="66">
        <f>+R235/'סכום נכסי הקרן'!$C$42</f>
        <v>2.1954490735033637E-4</v>
      </c>
    </row>
    <row r="236" spans="2:21" ht="13.5" thickBot="1" x14ac:dyDescent="0.25">
      <c r="B236" s="62" t="s">
        <v>717</v>
      </c>
      <c r="C236" s="14" t="s">
        <v>718</v>
      </c>
      <c r="D236" s="14" t="s">
        <v>160</v>
      </c>
      <c r="E236" s="14" t="s">
        <v>232</v>
      </c>
      <c r="F236" s="22">
        <v>566</v>
      </c>
      <c r="G236" s="14" t="s">
        <v>366</v>
      </c>
      <c r="H236" s="14" t="s">
        <v>705</v>
      </c>
      <c r="I236" s="14" t="s">
        <v>277</v>
      </c>
      <c r="J236" s="58" t="s">
        <v>2583</v>
      </c>
      <c r="K236" s="24">
        <v>1.71</v>
      </c>
      <c r="L236" s="14" t="s">
        <v>49</v>
      </c>
      <c r="M236" s="13">
        <v>2.9399999999999999E-2</v>
      </c>
      <c r="N236" s="13">
        <v>4.2799999999999998E-2</v>
      </c>
      <c r="O236" s="24">
        <v>5535.28</v>
      </c>
      <c r="P236" s="26">
        <v>98.52</v>
      </c>
      <c r="Q236" s="24">
        <v>0</v>
      </c>
      <c r="R236" s="24">
        <v>5.45336</v>
      </c>
      <c r="S236" s="13">
        <v>3.4504440839749098E-5</v>
      </c>
      <c r="T236" s="13">
        <f t="shared" si="9"/>
        <v>6.7839478590299668E-6</v>
      </c>
      <c r="U236" s="66">
        <f>+R236/'סכום נכסי הקרן'!$C$42</f>
        <v>1.1392263641829165E-6</v>
      </c>
    </row>
    <row r="237" spans="2:21" ht="13.5" thickBot="1" x14ac:dyDescent="0.25">
      <c r="B237" s="62" t="s">
        <v>719</v>
      </c>
      <c r="C237" s="14" t="s">
        <v>720</v>
      </c>
      <c r="D237" s="14" t="s">
        <v>160</v>
      </c>
      <c r="E237" s="14" t="s">
        <v>232</v>
      </c>
      <c r="F237" s="22">
        <v>1665</v>
      </c>
      <c r="G237" s="14" t="s">
        <v>339</v>
      </c>
      <c r="H237" s="14" t="s">
        <v>334</v>
      </c>
      <c r="I237" s="14" t="s">
        <v>96</v>
      </c>
      <c r="J237" s="58" t="s">
        <v>2583</v>
      </c>
      <c r="K237" s="24">
        <v>3.12</v>
      </c>
      <c r="L237" s="14" t="s">
        <v>49</v>
      </c>
      <c r="M237" s="13">
        <v>6.3500000000000001E-2</v>
      </c>
      <c r="N237" s="13">
        <v>5.7500000000000002E-2</v>
      </c>
      <c r="O237" s="24">
        <v>3723000</v>
      </c>
      <c r="P237" s="26">
        <v>102.09</v>
      </c>
      <c r="Q237" s="24">
        <v>0</v>
      </c>
      <c r="R237" s="24">
        <v>3800.8107</v>
      </c>
      <c r="S237" s="13">
        <v>9.0804878040000002E-3</v>
      </c>
      <c r="T237" s="13">
        <f t="shared" si="9"/>
        <v>4.7281862211266427E-3</v>
      </c>
      <c r="U237" s="66">
        <f>+R237/'סכום נכסי הקרן'!$C$42</f>
        <v>7.9400291833081366E-4</v>
      </c>
    </row>
    <row r="238" spans="2:21" ht="13.5" thickBot="1" x14ac:dyDescent="0.25">
      <c r="B238" s="62" t="s">
        <v>721</v>
      </c>
      <c r="C238" s="14" t="s">
        <v>722</v>
      </c>
      <c r="D238" s="14" t="s">
        <v>160</v>
      </c>
      <c r="E238" s="14" t="s">
        <v>232</v>
      </c>
      <c r="F238" s="22">
        <v>1060</v>
      </c>
      <c r="G238" s="14" t="s">
        <v>339</v>
      </c>
      <c r="H238" s="14" t="s">
        <v>705</v>
      </c>
      <c r="I238" s="14" t="s">
        <v>277</v>
      </c>
      <c r="J238" s="58" t="s">
        <v>2583</v>
      </c>
      <c r="K238" s="24">
        <v>4.47</v>
      </c>
      <c r="L238" s="14" t="s">
        <v>49</v>
      </c>
      <c r="M238" s="13">
        <v>3.6900000000000002E-2</v>
      </c>
      <c r="N238" s="13">
        <v>4.8899999999999999E-2</v>
      </c>
      <c r="O238" s="24">
        <v>18493.32</v>
      </c>
      <c r="P238" s="26">
        <v>96.53</v>
      </c>
      <c r="Q238" s="24">
        <v>0</v>
      </c>
      <c r="R238" s="24">
        <v>17.851600000000001</v>
      </c>
      <c r="S238" s="13">
        <v>6.6047571428571399E-5</v>
      </c>
      <c r="T238" s="13">
        <f t="shared" si="9"/>
        <v>2.2207285710141888E-5</v>
      </c>
      <c r="U238" s="66">
        <f>+R238/'סכום נכסי הקרן'!$C$42</f>
        <v>3.7292629430017008E-6</v>
      </c>
    </row>
    <row r="239" spans="2:21" ht="13.5" thickBot="1" x14ac:dyDescent="0.25">
      <c r="B239" s="62" t="s">
        <v>723</v>
      </c>
      <c r="C239" s="14" t="s">
        <v>724</v>
      </c>
      <c r="D239" s="14" t="s">
        <v>160</v>
      </c>
      <c r="E239" s="14" t="s">
        <v>232</v>
      </c>
      <c r="F239" s="22">
        <v>1060</v>
      </c>
      <c r="G239" s="14" t="s">
        <v>339</v>
      </c>
      <c r="H239" s="14" t="s">
        <v>705</v>
      </c>
      <c r="I239" s="14" t="s">
        <v>277</v>
      </c>
      <c r="J239" s="58" t="s">
        <v>2583</v>
      </c>
      <c r="K239" s="24">
        <v>6.34</v>
      </c>
      <c r="L239" s="14" t="s">
        <v>49</v>
      </c>
      <c r="M239" s="13">
        <v>2.8000000000000001E-2</v>
      </c>
      <c r="N239" s="13">
        <v>5.3699999999999998E-2</v>
      </c>
      <c r="O239" s="24">
        <v>617848.16</v>
      </c>
      <c r="P239" s="26">
        <v>86.05</v>
      </c>
      <c r="Q239" s="24">
        <v>0</v>
      </c>
      <c r="R239" s="24">
        <v>531.65833999999995</v>
      </c>
      <c r="S239" s="13">
        <v>1.114906299E-3</v>
      </c>
      <c r="T239" s="13">
        <f t="shared" si="9"/>
        <v>6.6137985707498241E-4</v>
      </c>
      <c r="U239" s="66">
        <f>+R239/'סכום נכסי הקרן'!$C$42</f>
        <v>1.1106532443589362E-4</v>
      </c>
    </row>
    <row r="240" spans="2:21" ht="13.5" thickBot="1" x14ac:dyDescent="0.25">
      <c r="B240" s="62" t="s">
        <v>725</v>
      </c>
      <c r="C240" s="14" t="s">
        <v>726</v>
      </c>
      <c r="D240" s="14" t="s">
        <v>160</v>
      </c>
      <c r="E240" s="14" t="s">
        <v>232</v>
      </c>
      <c r="F240" s="22">
        <v>1737</v>
      </c>
      <c r="G240" s="14" t="s">
        <v>339</v>
      </c>
      <c r="H240" s="14" t="s">
        <v>334</v>
      </c>
      <c r="I240" s="14" t="s">
        <v>96</v>
      </c>
      <c r="J240" s="58" t="s">
        <v>2583</v>
      </c>
      <c r="K240" s="24">
        <v>0.99</v>
      </c>
      <c r="L240" s="14" t="s">
        <v>49</v>
      </c>
      <c r="M240" s="13">
        <v>3.3799999999999997E-2</v>
      </c>
      <c r="N240" s="13">
        <v>5.6000000000000001E-2</v>
      </c>
      <c r="O240" s="24">
        <v>310000</v>
      </c>
      <c r="P240" s="26">
        <v>97.94</v>
      </c>
      <c r="Q240" s="24">
        <v>0</v>
      </c>
      <c r="R240" s="24">
        <v>303.61399999999998</v>
      </c>
      <c r="S240" s="13">
        <v>1.5149127269999999E-3</v>
      </c>
      <c r="T240" s="13">
        <f t="shared" si="9"/>
        <v>3.7769403547015495E-4</v>
      </c>
      <c r="U240" s="66">
        <f>+R240/'סכום נכסי הקרן'!$C$42</f>
        <v>6.3426048039196385E-5</v>
      </c>
    </row>
    <row r="241" spans="2:21" ht="13.5" thickBot="1" x14ac:dyDescent="0.25">
      <c r="B241" s="62" t="s">
        <v>727</v>
      </c>
      <c r="C241" s="14" t="s">
        <v>728</v>
      </c>
      <c r="D241" s="14" t="s">
        <v>160</v>
      </c>
      <c r="E241" s="14" t="s">
        <v>232</v>
      </c>
      <c r="F241" s="22">
        <v>1737</v>
      </c>
      <c r="G241" s="14" t="s">
        <v>339</v>
      </c>
      <c r="H241" s="14" t="s">
        <v>334</v>
      </c>
      <c r="I241" s="14" t="s">
        <v>96</v>
      </c>
      <c r="J241" s="58" t="s">
        <v>2583</v>
      </c>
      <c r="K241" s="24">
        <v>2.84</v>
      </c>
      <c r="L241" s="14" t="s">
        <v>49</v>
      </c>
      <c r="M241" s="13">
        <v>3.49E-2</v>
      </c>
      <c r="N241" s="13">
        <v>6.3200000000000006E-2</v>
      </c>
      <c r="O241" s="24">
        <v>1542000</v>
      </c>
      <c r="P241" s="26">
        <v>92.66</v>
      </c>
      <c r="Q241" s="24">
        <v>0</v>
      </c>
      <c r="R241" s="24">
        <v>1428.8172</v>
      </c>
      <c r="S241" s="13">
        <v>1.630879121E-3</v>
      </c>
      <c r="T241" s="13">
        <f t="shared" si="9"/>
        <v>1.7774402175695704E-3</v>
      </c>
      <c r="U241" s="66">
        <f>+R241/'סכום נכסי הקרן'!$C$42</f>
        <v>2.9848501177952953E-4</v>
      </c>
    </row>
    <row r="242" spans="2:21" ht="13.5" thickBot="1" x14ac:dyDescent="0.25">
      <c r="B242" s="62" t="s">
        <v>729</v>
      </c>
      <c r="C242" s="14" t="s">
        <v>730</v>
      </c>
      <c r="D242" s="14" t="s">
        <v>160</v>
      </c>
      <c r="E242" s="14" t="s">
        <v>232</v>
      </c>
      <c r="F242" s="22">
        <v>1527</v>
      </c>
      <c r="G242" s="14" t="s">
        <v>366</v>
      </c>
      <c r="H242" s="14" t="s">
        <v>334</v>
      </c>
      <c r="I242" s="14" t="s">
        <v>96</v>
      </c>
      <c r="J242" s="58" t="s">
        <v>2583</v>
      </c>
      <c r="K242" s="24">
        <v>0.08</v>
      </c>
      <c r="L242" s="14" t="s">
        <v>49</v>
      </c>
      <c r="M242" s="13">
        <v>3.85E-2</v>
      </c>
      <c r="N242" s="13">
        <v>7.2499999999999995E-2</v>
      </c>
      <c r="O242" s="24">
        <v>200000</v>
      </c>
      <c r="P242" s="26">
        <v>101.34</v>
      </c>
      <c r="Q242" s="24">
        <v>0</v>
      </c>
      <c r="R242" s="24">
        <v>202.68</v>
      </c>
      <c r="S242" s="13">
        <v>5.0146553300000002E-4</v>
      </c>
      <c r="T242" s="13">
        <f t="shared" si="9"/>
        <v>2.5213273139279156E-4</v>
      </c>
      <c r="U242" s="66">
        <f>+R242/'סכום נכסי הקרן'!$C$42</f>
        <v>4.2340575258665035E-5</v>
      </c>
    </row>
    <row r="243" spans="2:21" ht="13.5" thickBot="1" x14ac:dyDescent="0.25">
      <c r="B243" s="62" t="s">
        <v>731</v>
      </c>
      <c r="C243" s="14" t="s">
        <v>732</v>
      </c>
      <c r="D243" s="14" t="s">
        <v>160</v>
      </c>
      <c r="E243" s="14" t="s">
        <v>232</v>
      </c>
      <c r="F243" s="22">
        <v>1662</v>
      </c>
      <c r="G243" s="14" t="s">
        <v>339</v>
      </c>
      <c r="H243" s="14" t="s">
        <v>334</v>
      </c>
      <c r="I243" s="14" t="s">
        <v>96</v>
      </c>
      <c r="J243" s="58" t="s">
        <v>2583</v>
      </c>
      <c r="K243" s="24">
        <v>2.29</v>
      </c>
      <c r="L243" s="14" t="s">
        <v>49</v>
      </c>
      <c r="M243" s="13">
        <v>0.09</v>
      </c>
      <c r="N243" s="13">
        <v>7.7200000000000005E-2</v>
      </c>
      <c r="O243" s="24">
        <v>761000</v>
      </c>
      <c r="P243" s="26">
        <v>103.22</v>
      </c>
      <c r="Q243" s="24">
        <v>0</v>
      </c>
      <c r="R243" s="24">
        <v>785.50419999999997</v>
      </c>
      <c r="S243" s="13">
        <v>2.1138888879999999E-3</v>
      </c>
      <c r="T243" s="13">
        <f t="shared" si="9"/>
        <v>9.7716261824802456E-4</v>
      </c>
      <c r="U243" s="66">
        <f>+R243/'סכום נכסי הקרן'!$C$42</f>
        <v>1.6409463043268931E-4</v>
      </c>
    </row>
    <row r="244" spans="2:21" ht="13.5" thickBot="1" x14ac:dyDescent="0.25">
      <c r="B244" s="62" t="s">
        <v>731</v>
      </c>
      <c r="C244" s="14" t="s">
        <v>733</v>
      </c>
      <c r="D244" s="14" t="s">
        <v>160</v>
      </c>
      <c r="E244" s="14" t="s">
        <v>232</v>
      </c>
      <c r="F244" s="22">
        <v>1662</v>
      </c>
      <c r="G244" s="14" t="s">
        <v>339</v>
      </c>
      <c r="H244" s="14" t="s">
        <v>334</v>
      </c>
      <c r="I244" s="14" t="s">
        <v>96</v>
      </c>
      <c r="J244" s="58" t="s">
        <v>2583</v>
      </c>
      <c r="K244" s="24">
        <v>2.294</v>
      </c>
      <c r="L244" s="14" t="s">
        <v>49</v>
      </c>
      <c r="M244" s="13">
        <v>0.09</v>
      </c>
      <c r="N244" s="13">
        <v>7.7200000000000005E-2</v>
      </c>
      <c r="O244" s="24">
        <v>100000</v>
      </c>
      <c r="P244" s="26">
        <v>101.68689999999999</v>
      </c>
      <c r="Q244" s="24">
        <v>0</v>
      </c>
      <c r="R244" s="24">
        <v>101.68689999999999</v>
      </c>
      <c r="S244" s="13">
        <v>2.7777777699999998E-4</v>
      </c>
      <c r="T244" s="13">
        <f t="shared" si="9"/>
        <v>1.2649790726201724E-4</v>
      </c>
      <c r="U244" s="66">
        <f>+R244/'סכום נכסי הקרן'!$C$42</f>
        <v>2.1242756277236752E-5</v>
      </c>
    </row>
    <row r="245" spans="2:21" ht="13.5" thickBot="1" x14ac:dyDescent="0.25">
      <c r="B245" s="62" t="s">
        <v>731</v>
      </c>
      <c r="C245" s="14" t="s">
        <v>733</v>
      </c>
      <c r="D245" s="14" t="s">
        <v>160</v>
      </c>
      <c r="E245" s="14" t="s">
        <v>232</v>
      </c>
      <c r="F245" s="22">
        <v>1662</v>
      </c>
      <c r="G245" s="14" t="s">
        <v>339</v>
      </c>
      <c r="H245" s="14" t="s">
        <v>334</v>
      </c>
      <c r="I245" s="14" t="s">
        <v>96</v>
      </c>
      <c r="J245" s="58" t="s">
        <v>2583</v>
      </c>
      <c r="K245" s="24">
        <v>2.294</v>
      </c>
      <c r="L245" s="14" t="s">
        <v>49</v>
      </c>
      <c r="M245" s="13">
        <v>0.09</v>
      </c>
      <c r="N245" s="13">
        <v>7.7200000000000005E-2</v>
      </c>
      <c r="O245" s="24">
        <v>300000</v>
      </c>
      <c r="P245" s="26">
        <v>102.95359999999999</v>
      </c>
      <c r="Q245" s="24">
        <v>0</v>
      </c>
      <c r="R245" s="24">
        <v>308.86079999999998</v>
      </c>
      <c r="S245" s="13">
        <v>8.3333333299999998E-4</v>
      </c>
      <c r="T245" s="13">
        <f t="shared" si="9"/>
        <v>3.8422102390054622E-4</v>
      </c>
      <c r="U245" s="66">
        <f>+R245/'סכום נכסי הקרן'!$C$42</f>
        <v>6.4522123282274949E-5</v>
      </c>
    </row>
    <row r="246" spans="2:21" ht="13.5" thickBot="1" x14ac:dyDescent="0.25">
      <c r="B246" s="62" t="s">
        <v>734</v>
      </c>
      <c r="C246" s="14" t="s">
        <v>735</v>
      </c>
      <c r="D246" s="14" t="s">
        <v>160</v>
      </c>
      <c r="E246" s="14" t="s">
        <v>232</v>
      </c>
      <c r="F246" s="22">
        <v>141</v>
      </c>
      <c r="G246" s="14" t="s">
        <v>296</v>
      </c>
      <c r="H246" s="14" t="s">
        <v>334</v>
      </c>
      <c r="I246" s="14" t="s">
        <v>96</v>
      </c>
      <c r="J246" s="58" t="s">
        <v>2583</v>
      </c>
      <c r="K246" s="24">
        <v>3.63</v>
      </c>
      <c r="L246" s="14" t="s">
        <v>49</v>
      </c>
      <c r="M246" s="13">
        <v>4.5600000000000002E-2</v>
      </c>
      <c r="N246" s="13">
        <v>5.0900000000000001E-2</v>
      </c>
      <c r="O246" s="24">
        <v>3405899.36</v>
      </c>
      <c r="P246" s="26">
        <v>98.58</v>
      </c>
      <c r="Q246" s="24">
        <v>0</v>
      </c>
      <c r="R246" s="24">
        <v>3357.53559</v>
      </c>
      <c r="S246" s="13">
        <v>6.5983921229999997E-3</v>
      </c>
      <c r="T246" s="13">
        <f t="shared" si="9"/>
        <v>4.1767545838524173E-3</v>
      </c>
      <c r="U246" s="66">
        <f>+R246/'סכום נכסי הקרן'!$C$42</f>
        <v>7.0140116603533299E-4</v>
      </c>
    </row>
    <row r="247" spans="2:21" ht="13.5" thickBot="1" x14ac:dyDescent="0.25">
      <c r="B247" s="62" t="s">
        <v>736</v>
      </c>
      <c r="C247" s="14" t="s">
        <v>737</v>
      </c>
      <c r="D247" s="14" t="s">
        <v>160</v>
      </c>
      <c r="E247" s="14" t="s">
        <v>232</v>
      </c>
      <c r="F247" s="22">
        <v>390</v>
      </c>
      <c r="G247" s="14" t="s">
        <v>233</v>
      </c>
      <c r="H247" s="14" t="s">
        <v>430</v>
      </c>
      <c r="I247" s="14" t="s">
        <v>96</v>
      </c>
      <c r="J247" s="58" t="s">
        <v>2583</v>
      </c>
      <c r="K247" s="24">
        <v>1.55</v>
      </c>
      <c r="L247" s="14" t="s">
        <v>49</v>
      </c>
      <c r="M247" s="13">
        <v>3.85E-2</v>
      </c>
      <c r="N247" s="13">
        <v>5.16E-2</v>
      </c>
      <c r="O247" s="24">
        <v>1500000</v>
      </c>
      <c r="P247" s="26">
        <v>101.22</v>
      </c>
      <c r="Q247" s="24">
        <v>0</v>
      </c>
      <c r="R247" s="24">
        <v>1518.3</v>
      </c>
      <c r="S247" s="13">
        <v>1.5652457339999999E-3</v>
      </c>
      <c r="T247" s="13">
        <f t="shared" si="9"/>
        <v>1.8887562960019507E-3</v>
      </c>
      <c r="U247" s="66">
        <f>+R247/'סכום נכסי הקרן'!$C$42</f>
        <v>3.1717828801673139E-4</v>
      </c>
    </row>
    <row r="248" spans="2:21" ht="13.5" thickBot="1" x14ac:dyDescent="0.25">
      <c r="B248" s="62" t="s">
        <v>738</v>
      </c>
      <c r="C248" s="14" t="s">
        <v>739</v>
      </c>
      <c r="D248" s="14" t="s">
        <v>160</v>
      </c>
      <c r="E248" s="14" t="s">
        <v>232</v>
      </c>
      <c r="F248" s="22">
        <v>390</v>
      </c>
      <c r="G248" s="14" t="s">
        <v>233</v>
      </c>
      <c r="H248" s="14" t="s">
        <v>430</v>
      </c>
      <c r="I248" s="14" t="s">
        <v>96</v>
      </c>
      <c r="J248" s="58" t="s">
        <v>2583</v>
      </c>
      <c r="K248" s="24">
        <v>1.55</v>
      </c>
      <c r="L248" s="14" t="s">
        <v>49</v>
      </c>
      <c r="M248" s="13">
        <v>6.9900000000000004E-2</v>
      </c>
      <c r="N248" s="13">
        <v>6.0900000000000003E-2</v>
      </c>
      <c r="O248" s="24">
        <v>717297</v>
      </c>
      <c r="P248" s="26">
        <v>102.21</v>
      </c>
      <c r="Q248" s="24">
        <v>0</v>
      </c>
      <c r="R248" s="24">
        <v>733.14926000000003</v>
      </c>
      <c r="S248" s="13">
        <v>5.1258093800000005E-4</v>
      </c>
      <c r="T248" s="13">
        <f t="shared" si="9"/>
        <v>9.1203337992107705E-4</v>
      </c>
      <c r="U248" s="66">
        <f>+R248/'סכום נכסי הקרן'!$C$42</f>
        <v>1.5315749663935552E-4</v>
      </c>
    </row>
    <row r="249" spans="2:21" ht="13.5" thickBot="1" x14ac:dyDescent="0.25">
      <c r="B249" s="62" t="s">
        <v>740</v>
      </c>
      <c r="C249" s="14" t="s">
        <v>741</v>
      </c>
      <c r="D249" s="14" t="s">
        <v>160</v>
      </c>
      <c r="E249" s="14" t="s">
        <v>232</v>
      </c>
      <c r="F249" s="22">
        <v>390</v>
      </c>
      <c r="G249" s="14" t="s">
        <v>233</v>
      </c>
      <c r="H249" s="14" t="s">
        <v>430</v>
      </c>
      <c r="I249" s="14" t="s">
        <v>96</v>
      </c>
      <c r="J249" s="58" t="s">
        <v>2583</v>
      </c>
      <c r="K249" s="24">
        <v>4.92</v>
      </c>
      <c r="L249" s="14" t="s">
        <v>49</v>
      </c>
      <c r="M249" s="13">
        <v>2.6599999999999999E-2</v>
      </c>
      <c r="N249" s="13">
        <v>5.5899999999999998E-2</v>
      </c>
      <c r="O249" s="24">
        <v>24000</v>
      </c>
      <c r="P249" s="26">
        <v>88.93</v>
      </c>
      <c r="Q249" s="24">
        <v>0</v>
      </c>
      <c r="R249" s="24">
        <v>21.3432</v>
      </c>
      <c r="S249" s="13">
        <v>1.4930424199999999E-4</v>
      </c>
      <c r="T249" s="13">
        <f t="shared" si="9"/>
        <v>2.6550815633819953E-5</v>
      </c>
      <c r="U249" s="66">
        <f>+R249/'סכום נכסי הקרן'!$C$42</f>
        <v>4.4586706426916297E-6</v>
      </c>
    </row>
    <row r="250" spans="2:21" ht="13.5" thickBot="1" x14ac:dyDescent="0.25">
      <c r="B250" s="62" t="s">
        <v>742</v>
      </c>
      <c r="C250" s="14" t="s">
        <v>743</v>
      </c>
      <c r="D250" s="14" t="s">
        <v>160</v>
      </c>
      <c r="E250" s="14" t="s">
        <v>232</v>
      </c>
      <c r="F250" s="22">
        <v>390</v>
      </c>
      <c r="G250" s="14" t="s">
        <v>233</v>
      </c>
      <c r="H250" s="14" t="s">
        <v>430</v>
      </c>
      <c r="I250" s="14" t="s">
        <v>96</v>
      </c>
      <c r="J250" s="58" t="s">
        <v>2583</v>
      </c>
      <c r="K250" s="24">
        <v>6.7</v>
      </c>
      <c r="L250" s="14" t="s">
        <v>49</v>
      </c>
      <c r="M250" s="13">
        <v>4.9399999999999999E-2</v>
      </c>
      <c r="N250" s="13">
        <v>6.1199999999999997E-2</v>
      </c>
      <c r="O250" s="24">
        <v>150000</v>
      </c>
      <c r="P250" s="26">
        <v>96.55</v>
      </c>
      <c r="Q250" s="24">
        <v>0</v>
      </c>
      <c r="R250" s="24">
        <v>144.82499999999999</v>
      </c>
      <c r="S250" s="13">
        <v>1.67112113E-4</v>
      </c>
      <c r="T250" s="13">
        <f t="shared" si="9"/>
        <v>1.8016145068068399E-4</v>
      </c>
      <c r="U250" s="66">
        <f>+R250/'סכום נכסי הקרן'!$C$42</f>
        <v>3.0254459304500505E-5</v>
      </c>
    </row>
    <row r="251" spans="2:21" ht="13.5" thickBot="1" x14ac:dyDescent="0.25">
      <c r="B251" s="62" t="s">
        <v>744</v>
      </c>
      <c r="C251" s="14" t="s">
        <v>745</v>
      </c>
      <c r="D251" s="14" t="s">
        <v>160</v>
      </c>
      <c r="E251" s="14" t="s">
        <v>232</v>
      </c>
      <c r="F251" s="22">
        <v>694</v>
      </c>
      <c r="G251" s="14" t="s">
        <v>517</v>
      </c>
      <c r="H251" s="14" t="s">
        <v>430</v>
      </c>
      <c r="I251" s="14" t="s">
        <v>96</v>
      </c>
      <c r="J251" s="58" t="s">
        <v>2583</v>
      </c>
      <c r="K251" s="24">
        <v>2.9980000000000002</v>
      </c>
      <c r="L251" s="14" t="s">
        <v>49</v>
      </c>
      <c r="M251" s="13">
        <v>2.0400000000000001E-2</v>
      </c>
      <c r="N251" s="13">
        <v>4.7899999999999998E-2</v>
      </c>
      <c r="O251" s="24">
        <v>2000000</v>
      </c>
      <c r="P251" s="26">
        <v>92.341300000000004</v>
      </c>
      <c r="Q251" s="24">
        <v>0</v>
      </c>
      <c r="R251" s="24">
        <v>1846.826</v>
      </c>
      <c r="S251" s="13">
        <v>4.4433281910000004E-3</v>
      </c>
      <c r="T251" s="13">
        <f t="shared" si="9"/>
        <v>2.297440713376868E-3</v>
      </c>
      <c r="U251" s="66">
        <f>+R251/'סכום נכסי הקרן'!$C$42</f>
        <v>3.8580854175379565E-4</v>
      </c>
    </row>
    <row r="252" spans="2:21" ht="13.5" thickBot="1" x14ac:dyDescent="0.25">
      <c r="B252" s="62" t="s">
        <v>746</v>
      </c>
      <c r="C252" s="14" t="s">
        <v>747</v>
      </c>
      <c r="D252" s="14" t="s">
        <v>160</v>
      </c>
      <c r="E252" s="14" t="s">
        <v>232</v>
      </c>
      <c r="F252" s="22">
        <v>230</v>
      </c>
      <c r="G252" s="14" t="s">
        <v>435</v>
      </c>
      <c r="H252" s="14" t="s">
        <v>430</v>
      </c>
      <c r="I252" s="14" t="s">
        <v>96</v>
      </c>
      <c r="J252" s="58" t="s">
        <v>2583</v>
      </c>
      <c r="K252" s="24">
        <v>8.52</v>
      </c>
      <c r="L252" s="14" t="s">
        <v>49</v>
      </c>
      <c r="M252" s="13">
        <v>2.7900000000000001E-2</v>
      </c>
      <c r="N252" s="13">
        <v>5.0099999999999999E-2</v>
      </c>
      <c r="O252" s="24">
        <v>2016000</v>
      </c>
      <c r="P252" s="26">
        <v>83.51</v>
      </c>
      <c r="Q252" s="24">
        <v>0</v>
      </c>
      <c r="R252" s="24">
        <v>1683.5616</v>
      </c>
      <c r="S252" s="13">
        <v>4.6879360049999997E-3</v>
      </c>
      <c r="T252" s="13">
        <f t="shared" si="9"/>
        <v>2.0943407572331673E-3</v>
      </c>
      <c r="U252" s="66">
        <f>+R252/'סכום נכסי הקרן'!$C$42</f>
        <v>3.517020259887434E-4</v>
      </c>
    </row>
    <row r="253" spans="2:21" ht="13.5" thickBot="1" x14ac:dyDescent="0.25">
      <c r="B253" s="62" t="s">
        <v>748</v>
      </c>
      <c r="C253" s="14" t="s">
        <v>749</v>
      </c>
      <c r="D253" s="14" t="s">
        <v>160</v>
      </c>
      <c r="E253" s="14" t="s">
        <v>232</v>
      </c>
      <c r="F253" s="22">
        <v>230</v>
      </c>
      <c r="G253" s="14" t="s">
        <v>435</v>
      </c>
      <c r="H253" s="14" t="s">
        <v>430</v>
      </c>
      <c r="I253" s="14" t="s">
        <v>96</v>
      </c>
      <c r="J253" s="58" t="s">
        <v>2583</v>
      </c>
      <c r="K253" s="24">
        <v>1.39</v>
      </c>
      <c r="L253" s="14" t="s">
        <v>49</v>
      </c>
      <c r="M253" s="13">
        <v>3.6499999999999998E-2</v>
      </c>
      <c r="N253" s="13">
        <v>4.2500000000000003E-2</v>
      </c>
      <c r="O253" s="24">
        <v>36666.67</v>
      </c>
      <c r="P253" s="26">
        <v>99.54</v>
      </c>
      <c r="Q253" s="24">
        <v>0</v>
      </c>
      <c r="R253" s="24">
        <v>36.497999999999998</v>
      </c>
      <c r="S253" s="13">
        <v>3.4429415523922703E-5</v>
      </c>
      <c r="T253" s="13">
        <f t="shared" si="9"/>
        <v>4.5403297959217018E-5</v>
      </c>
      <c r="U253" s="66">
        <f>+R253/'סכום נכסי הקרן'!$C$42</f>
        <v>7.624562442227927E-6</v>
      </c>
    </row>
    <row r="254" spans="2:21" ht="13.5" thickBot="1" x14ac:dyDescent="0.25">
      <c r="B254" s="62" t="s">
        <v>750</v>
      </c>
      <c r="C254" s="14" t="s">
        <v>751</v>
      </c>
      <c r="D254" s="14" t="s">
        <v>160</v>
      </c>
      <c r="E254" s="14" t="s">
        <v>232</v>
      </c>
      <c r="F254" s="22">
        <v>1367</v>
      </c>
      <c r="G254" s="14" t="s">
        <v>366</v>
      </c>
      <c r="H254" s="14" t="s">
        <v>430</v>
      </c>
      <c r="I254" s="14" t="s">
        <v>96</v>
      </c>
      <c r="J254" s="58" t="s">
        <v>2583</v>
      </c>
      <c r="K254" s="24">
        <v>7.95</v>
      </c>
      <c r="L254" s="14" t="s">
        <v>49</v>
      </c>
      <c r="M254" s="13">
        <v>2.63E-2</v>
      </c>
      <c r="N254" s="13">
        <v>5.2400000000000002E-2</v>
      </c>
      <c r="O254" s="24">
        <v>956585</v>
      </c>
      <c r="P254" s="26">
        <v>81.86</v>
      </c>
      <c r="Q254" s="24">
        <v>0</v>
      </c>
      <c r="R254" s="24">
        <v>783.06047999999998</v>
      </c>
      <c r="S254" s="13">
        <v>1.3789765480000001E-3</v>
      </c>
      <c r="T254" s="13">
        <f t="shared" si="9"/>
        <v>9.7412264489910407E-4</v>
      </c>
      <c r="U254" s="66">
        <f>+R254/'סכום נכסי הקרן'!$C$42</f>
        <v>1.6358412860433374E-4</v>
      </c>
    </row>
    <row r="255" spans="2:21" ht="13.5" thickBot="1" x14ac:dyDescent="0.25">
      <c r="B255" s="62" t="s">
        <v>752</v>
      </c>
      <c r="C255" s="14" t="s">
        <v>753</v>
      </c>
      <c r="D255" s="14" t="s">
        <v>160</v>
      </c>
      <c r="E255" s="14" t="s">
        <v>232</v>
      </c>
      <c r="F255" s="22">
        <v>1367</v>
      </c>
      <c r="G255" s="14" t="s">
        <v>366</v>
      </c>
      <c r="H255" s="14" t="s">
        <v>430</v>
      </c>
      <c r="I255" s="14" t="s">
        <v>96</v>
      </c>
      <c r="J255" s="58" t="s">
        <v>2583</v>
      </c>
      <c r="K255" s="24">
        <v>5.34</v>
      </c>
      <c r="L255" s="14" t="s">
        <v>49</v>
      </c>
      <c r="M255" s="13">
        <v>4.3799999999999999E-2</v>
      </c>
      <c r="N255" s="13">
        <v>4.82E-2</v>
      </c>
      <c r="O255" s="24">
        <v>1317000</v>
      </c>
      <c r="P255" s="26">
        <v>98.03</v>
      </c>
      <c r="Q255" s="24">
        <v>0</v>
      </c>
      <c r="R255" s="24">
        <v>1291.0551</v>
      </c>
      <c r="S255" s="13">
        <v>2.6340000000000001E-3</v>
      </c>
      <c r="T255" s="13">
        <f t="shared" si="9"/>
        <v>1.6060649730688457E-3</v>
      </c>
      <c r="U255" s="66">
        <f>+R255/'סכום נכסי הקרן'!$C$42</f>
        <v>2.6970601748881642E-4</v>
      </c>
    </row>
    <row r="256" spans="2:21" ht="13.5" thickBot="1" x14ac:dyDescent="0.25">
      <c r="B256" s="62" t="s">
        <v>754</v>
      </c>
      <c r="C256" s="14" t="s">
        <v>755</v>
      </c>
      <c r="D256" s="14" t="s">
        <v>160</v>
      </c>
      <c r="E256" s="14" t="s">
        <v>232</v>
      </c>
      <c r="F256" s="22">
        <v>2072</v>
      </c>
      <c r="G256" s="14" t="s">
        <v>465</v>
      </c>
      <c r="H256" s="14" t="s">
        <v>430</v>
      </c>
      <c r="I256" s="14" t="s">
        <v>96</v>
      </c>
      <c r="J256" s="58" t="s">
        <v>2583</v>
      </c>
      <c r="K256" s="24">
        <v>3.22</v>
      </c>
      <c r="L256" s="14" t="s">
        <v>49</v>
      </c>
      <c r="M256" s="13">
        <v>4.6800000000000001E-2</v>
      </c>
      <c r="N256" s="13">
        <v>5.1799999999999999E-2</v>
      </c>
      <c r="O256" s="24">
        <v>1087500</v>
      </c>
      <c r="P256" s="26">
        <v>99.36</v>
      </c>
      <c r="Q256" s="24">
        <v>0</v>
      </c>
      <c r="R256" s="24">
        <v>1080.54</v>
      </c>
      <c r="S256" s="13">
        <v>2.319668442E-3</v>
      </c>
      <c r="T256" s="13">
        <f t="shared" si="9"/>
        <v>1.3441854232246247E-3</v>
      </c>
      <c r="U256" s="66">
        <f>+R256/'סכום נכסי הקרן'!$C$42</f>
        <v>2.2572866188078701E-4</v>
      </c>
    </row>
    <row r="257" spans="2:21" ht="13.5" thickBot="1" x14ac:dyDescent="0.25">
      <c r="B257" s="62" t="s">
        <v>756</v>
      </c>
      <c r="C257" s="14" t="s">
        <v>757</v>
      </c>
      <c r="D257" s="14" t="s">
        <v>160</v>
      </c>
      <c r="E257" s="14" t="s">
        <v>232</v>
      </c>
      <c r="F257" s="22">
        <v>613</v>
      </c>
      <c r="G257" s="14" t="s">
        <v>233</v>
      </c>
      <c r="H257" s="14" t="s">
        <v>446</v>
      </c>
      <c r="I257" s="14" t="s">
        <v>277</v>
      </c>
      <c r="J257" s="58" t="s">
        <v>2583</v>
      </c>
      <c r="K257" s="24">
        <v>1.57</v>
      </c>
      <c r="L257" s="14" t="s">
        <v>49</v>
      </c>
      <c r="M257" s="13">
        <v>5.0500000000000003E-2</v>
      </c>
      <c r="N257" s="13">
        <v>4.41E-2</v>
      </c>
      <c r="O257" s="24">
        <v>533333.34</v>
      </c>
      <c r="P257" s="26">
        <v>102.77</v>
      </c>
      <c r="Q257" s="24">
        <v>0</v>
      </c>
      <c r="R257" s="24">
        <v>548.10667000000001</v>
      </c>
      <c r="S257" s="13">
        <v>1.4386671949999999E-3</v>
      </c>
      <c r="T257" s="13">
        <f t="shared" si="9"/>
        <v>6.8184148313453442E-4</v>
      </c>
      <c r="U257" s="66">
        <f>+R257/'סכום נכסי הקרן'!$C$42</f>
        <v>1.1450143926836037E-4</v>
      </c>
    </row>
    <row r="258" spans="2:21" ht="13.5" thickBot="1" x14ac:dyDescent="0.25">
      <c r="B258" s="62" t="s">
        <v>758</v>
      </c>
      <c r="C258" s="14" t="s">
        <v>759</v>
      </c>
      <c r="D258" s="14" t="s">
        <v>160</v>
      </c>
      <c r="E258" s="14" t="s">
        <v>232</v>
      </c>
      <c r="F258" s="22">
        <v>224</v>
      </c>
      <c r="G258" s="14" t="s">
        <v>366</v>
      </c>
      <c r="H258" s="14" t="s">
        <v>430</v>
      </c>
      <c r="I258" s="14" t="s">
        <v>96</v>
      </c>
      <c r="J258" s="58" t="s">
        <v>2583</v>
      </c>
      <c r="K258" s="24">
        <v>3.88</v>
      </c>
      <c r="L258" s="14" t="s">
        <v>49</v>
      </c>
      <c r="M258" s="13">
        <v>2.8000000000000001E-2</v>
      </c>
      <c r="N258" s="13">
        <v>4.0899999999999999E-2</v>
      </c>
      <c r="O258" s="24">
        <v>905000</v>
      </c>
      <c r="P258" s="26">
        <v>97.6</v>
      </c>
      <c r="Q258" s="24">
        <v>0</v>
      </c>
      <c r="R258" s="24">
        <v>883.28</v>
      </c>
      <c r="S258" s="13">
        <v>6.0333333330000001E-3</v>
      </c>
      <c r="T258" s="13">
        <f t="shared" si="9"/>
        <v>1.0987951400465014E-3</v>
      </c>
      <c r="U258" s="66">
        <f>+R258/'סכום נכסי הקרן'!$C$42</f>
        <v>1.8452034396326055E-4</v>
      </c>
    </row>
    <row r="259" spans="2:21" ht="13.5" thickBot="1" x14ac:dyDescent="0.25">
      <c r="B259" s="62" t="s">
        <v>760</v>
      </c>
      <c r="C259" s="14" t="s">
        <v>761</v>
      </c>
      <c r="D259" s="14" t="s">
        <v>160</v>
      </c>
      <c r="E259" s="14" t="s">
        <v>232</v>
      </c>
      <c r="F259" s="22">
        <v>224</v>
      </c>
      <c r="G259" s="14" t="s">
        <v>366</v>
      </c>
      <c r="H259" s="14" t="s">
        <v>430</v>
      </c>
      <c r="I259" s="14" t="s">
        <v>96</v>
      </c>
      <c r="J259" s="58" t="s">
        <v>2583</v>
      </c>
      <c r="K259" s="24">
        <v>3.73</v>
      </c>
      <c r="L259" s="14" t="s">
        <v>49</v>
      </c>
      <c r="M259" s="13">
        <v>4.7E-2</v>
      </c>
      <c r="N259" s="13">
        <v>4.5400000000000003E-2</v>
      </c>
      <c r="O259" s="24">
        <v>3044300</v>
      </c>
      <c r="P259" s="26">
        <v>104.73</v>
      </c>
      <c r="Q259" s="24">
        <v>0</v>
      </c>
      <c r="R259" s="24">
        <v>3188.2953900000002</v>
      </c>
      <c r="S259" s="13">
        <v>3.3859414970000001E-3</v>
      </c>
      <c r="T259" s="13">
        <f t="shared" si="9"/>
        <v>3.9662207675535107E-3</v>
      </c>
      <c r="U259" s="66">
        <f>+R259/'סכום נכסי הקרן'!$C$42</f>
        <v>6.660462843257834E-4</v>
      </c>
    </row>
    <row r="260" spans="2:21" ht="13.5" thickBot="1" x14ac:dyDescent="0.25">
      <c r="B260" s="62" t="s">
        <v>762</v>
      </c>
      <c r="C260" s="14" t="s">
        <v>763</v>
      </c>
      <c r="D260" s="14" t="s">
        <v>160</v>
      </c>
      <c r="E260" s="14" t="s">
        <v>232</v>
      </c>
      <c r="F260" s="22">
        <v>1324</v>
      </c>
      <c r="G260" s="14" t="s">
        <v>366</v>
      </c>
      <c r="H260" s="14" t="s">
        <v>430</v>
      </c>
      <c r="I260" s="14" t="s">
        <v>96</v>
      </c>
      <c r="J260" s="58" t="s">
        <v>2583</v>
      </c>
      <c r="K260" s="24">
        <v>7.35</v>
      </c>
      <c r="L260" s="14" t="s">
        <v>49</v>
      </c>
      <c r="M260" s="13">
        <v>2.5000000000000001E-2</v>
      </c>
      <c r="N260" s="13">
        <v>5.28E-2</v>
      </c>
      <c r="O260" s="24">
        <v>1502000</v>
      </c>
      <c r="P260" s="26">
        <v>82.64</v>
      </c>
      <c r="Q260" s="24">
        <v>0</v>
      </c>
      <c r="R260" s="24">
        <v>1241.2528</v>
      </c>
      <c r="S260" s="13">
        <v>1.1262348090000001E-3</v>
      </c>
      <c r="T260" s="13">
        <f t="shared" si="9"/>
        <v>1.5441112039320623E-3</v>
      </c>
      <c r="U260" s="66">
        <f>+R260/'סכום נכסי הקרן'!$C$42</f>
        <v>2.5930213930051653E-4</v>
      </c>
    </row>
    <row r="261" spans="2:21" ht="13.5" thickBot="1" x14ac:dyDescent="0.25">
      <c r="B261" s="62" t="s">
        <v>764</v>
      </c>
      <c r="C261" s="14" t="s">
        <v>765</v>
      </c>
      <c r="D261" s="14" t="s">
        <v>160</v>
      </c>
      <c r="E261" s="14" t="s">
        <v>232</v>
      </c>
      <c r="F261" s="22">
        <v>1324</v>
      </c>
      <c r="G261" s="14" t="s">
        <v>366</v>
      </c>
      <c r="H261" s="14" t="s">
        <v>430</v>
      </c>
      <c r="I261" s="14" t="s">
        <v>96</v>
      </c>
      <c r="J261" s="58" t="s">
        <v>2583</v>
      </c>
      <c r="K261" s="24">
        <v>0.56999999999999995</v>
      </c>
      <c r="L261" s="14" t="s">
        <v>49</v>
      </c>
      <c r="M261" s="13">
        <v>3.9199999999999999E-2</v>
      </c>
      <c r="N261" s="13">
        <v>4.2299999999999997E-2</v>
      </c>
      <c r="O261" s="24">
        <v>920000</v>
      </c>
      <c r="P261" s="26">
        <v>101.49</v>
      </c>
      <c r="Q261" s="24">
        <v>0</v>
      </c>
      <c r="R261" s="24">
        <v>933.70799999999997</v>
      </c>
      <c r="S261" s="13">
        <v>9.5847910199999995E-4</v>
      </c>
      <c r="T261" s="13">
        <f t="shared" si="9"/>
        <v>1.1615272763138968E-3</v>
      </c>
      <c r="U261" s="66">
        <f>+R261/'סכום נכסי הקרן'!$C$42</f>
        <v>1.9505493311435567E-4</v>
      </c>
    </row>
    <row r="262" spans="2:21" ht="13.5" thickBot="1" x14ac:dyDescent="0.25">
      <c r="B262" s="62" t="s">
        <v>766</v>
      </c>
      <c r="C262" s="14" t="s">
        <v>767</v>
      </c>
      <c r="D262" s="14" t="s">
        <v>160</v>
      </c>
      <c r="E262" s="14" t="s">
        <v>232</v>
      </c>
      <c r="F262" s="22">
        <v>445</v>
      </c>
      <c r="G262" s="14" t="s">
        <v>768</v>
      </c>
      <c r="H262" s="14" t="s">
        <v>446</v>
      </c>
      <c r="I262" s="14" t="s">
        <v>277</v>
      </c>
      <c r="J262" s="58" t="s">
        <v>2583</v>
      </c>
      <c r="K262" s="24">
        <v>2.81</v>
      </c>
      <c r="L262" s="14" t="s">
        <v>49</v>
      </c>
      <c r="M262" s="13">
        <v>4.1000000000000002E-2</v>
      </c>
      <c r="N262" s="13">
        <v>4.41E-2</v>
      </c>
      <c r="O262" s="24">
        <v>83574</v>
      </c>
      <c r="P262" s="26">
        <v>100.96</v>
      </c>
      <c r="Q262" s="24">
        <v>0</v>
      </c>
      <c r="R262" s="24">
        <v>84.376310000000004</v>
      </c>
      <c r="S262" s="13">
        <v>1.8922868200000001E-4</v>
      </c>
      <c r="T262" s="13">
        <f t="shared" si="9"/>
        <v>1.0496363481914798E-4</v>
      </c>
      <c r="U262" s="66">
        <f>+R262/'סכום נכסי הקרן'!$C$42</f>
        <v>1.762651225381612E-5</v>
      </c>
    </row>
    <row r="263" spans="2:21" ht="13.5" thickBot="1" x14ac:dyDescent="0.25">
      <c r="B263" s="62" t="s">
        <v>769</v>
      </c>
      <c r="C263" s="14" t="s">
        <v>770</v>
      </c>
      <c r="D263" s="14" t="s">
        <v>160</v>
      </c>
      <c r="E263" s="14" t="s">
        <v>232</v>
      </c>
      <c r="F263" s="22">
        <v>1431</v>
      </c>
      <c r="G263" s="14" t="s">
        <v>366</v>
      </c>
      <c r="H263" s="14" t="s">
        <v>446</v>
      </c>
      <c r="I263" s="14" t="s">
        <v>277</v>
      </c>
      <c r="J263" s="58" t="s">
        <v>2583</v>
      </c>
      <c r="K263" s="24">
        <v>7.61</v>
      </c>
      <c r="L263" s="14" t="s">
        <v>49</v>
      </c>
      <c r="M263" s="13">
        <v>5.28E-2</v>
      </c>
      <c r="N263" s="13">
        <v>5.1799999999999999E-2</v>
      </c>
      <c r="O263" s="24">
        <v>297000</v>
      </c>
      <c r="P263" s="26">
        <v>101.2</v>
      </c>
      <c r="Q263" s="24">
        <v>4.9407699999999997</v>
      </c>
      <c r="R263" s="24">
        <v>305.50477000000001</v>
      </c>
      <c r="S263" s="13">
        <v>9.8999999999999999E-4</v>
      </c>
      <c r="T263" s="13">
        <f t="shared" si="9"/>
        <v>3.8004614226182438E-4</v>
      </c>
      <c r="U263" s="66">
        <f>+R263/'סכום נכסי הקרן'!$C$42</f>
        <v>6.3821036639363294E-5</v>
      </c>
    </row>
    <row r="264" spans="2:21" ht="13.5" thickBot="1" x14ac:dyDescent="0.25">
      <c r="B264" s="62" t="s">
        <v>771</v>
      </c>
      <c r="C264" s="14" t="s">
        <v>772</v>
      </c>
      <c r="D264" s="14" t="s">
        <v>160</v>
      </c>
      <c r="E264" s="14" t="s">
        <v>232</v>
      </c>
      <c r="F264" s="22">
        <v>1665</v>
      </c>
      <c r="G264" s="14" t="s">
        <v>339</v>
      </c>
      <c r="H264" s="14" t="s">
        <v>430</v>
      </c>
      <c r="I264" s="14" t="s">
        <v>96</v>
      </c>
      <c r="J264" s="58" t="s">
        <v>2583</v>
      </c>
      <c r="K264" s="24">
        <v>3.87</v>
      </c>
      <c r="L264" s="14" t="s">
        <v>49</v>
      </c>
      <c r="M264" s="13">
        <v>4.4999999999999998E-2</v>
      </c>
      <c r="N264" s="13">
        <v>6.59E-2</v>
      </c>
      <c r="O264" s="24">
        <v>1927086.63</v>
      </c>
      <c r="P264" s="26">
        <v>93.55</v>
      </c>
      <c r="Q264" s="24">
        <v>0</v>
      </c>
      <c r="R264" s="24">
        <v>1802.78954</v>
      </c>
      <c r="S264" s="13">
        <v>2.3448114959999998E-3</v>
      </c>
      <c r="T264" s="13">
        <f t="shared" si="9"/>
        <v>2.2426596153865908E-3</v>
      </c>
      <c r="U264" s="66">
        <f>+R264/'סכום נכסי הקרן'!$C$42</f>
        <v>3.7660916811675606E-4</v>
      </c>
    </row>
    <row r="265" spans="2:21" ht="13.5" thickBot="1" x14ac:dyDescent="0.25">
      <c r="B265" s="62" t="s">
        <v>773</v>
      </c>
      <c r="C265" s="14" t="s">
        <v>774</v>
      </c>
      <c r="D265" s="14" t="s">
        <v>160</v>
      </c>
      <c r="E265" s="14" t="s">
        <v>232</v>
      </c>
      <c r="F265" s="22">
        <v>1665</v>
      </c>
      <c r="G265" s="14" t="s">
        <v>339</v>
      </c>
      <c r="H265" s="14" t="s">
        <v>430</v>
      </c>
      <c r="I265" s="14" t="s">
        <v>96</v>
      </c>
      <c r="J265" s="58" t="s">
        <v>2583</v>
      </c>
      <c r="K265" s="24">
        <v>1.1200000000000001</v>
      </c>
      <c r="L265" s="14" t="s">
        <v>49</v>
      </c>
      <c r="M265" s="13">
        <v>5.8000000000000003E-2</v>
      </c>
      <c r="N265" s="13">
        <v>5.5599999999999997E-2</v>
      </c>
      <c r="O265" s="24">
        <v>159589.04</v>
      </c>
      <c r="P265" s="26">
        <v>100.85</v>
      </c>
      <c r="Q265" s="24">
        <v>0</v>
      </c>
      <c r="R265" s="24">
        <v>160.94555</v>
      </c>
      <c r="S265" s="13">
        <v>6.8169374599999998E-4</v>
      </c>
      <c r="T265" s="13">
        <f t="shared" si="9"/>
        <v>2.0021532034248619E-4</v>
      </c>
      <c r="U265" s="66">
        <f>+R265/'סכום נכסי הקרן'!$C$42</f>
        <v>3.3622099725292265E-5</v>
      </c>
    </row>
    <row r="266" spans="2:21" ht="13.5" thickBot="1" x14ac:dyDescent="0.25">
      <c r="B266" s="62" t="s">
        <v>775</v>
      </c>
      <c r="C266" s="14" t="s">
        <v>776</v>
      </c>
      <c r="D266" s="14" t="s">
        <v>160</v>
      </c>
      <c r="E266" s="14" t="s">
        <v>232</v>
      </c>
      <c r="F266" s="22">
        <v>256</v>
      </c>
      <c r="G266" s="14" t="s">
        <v>768</v>
      </c>
      <c r="H266" s="14" t="s">
        <v>430</v>
      </c>
      <c r="I266" s="14" t="s">
        <v>96</v>
      </c>
      <c r="J266" s="58" t="s">
        <v>2583</v>
      </c>
      <c r="K266" s="24">
        <v>2.06</v>
      </c>
      <c r="L266" s="14" t="s">
        <v>49</v>
      </c>
      <c r="M266" s="13">
        <v>2.29E-2</v>
      </c>
      <c r="N266" s="13">
        <v>4.2599999999999999E-2</v>
      </c>
      <c r="O266" s="24">
        <v>1616983.05</v>
      </c>
      <c r="P266" s="26">
        <v>96.33</v>
      </c>
      <c r="Q266" s="24">
        <v>0</v>
      </c>
      <c r="R266" s="24">
        <v>1557.63977</v>
      </c>
      <c r="S266" s="13">
        <v>3.9222038349999997E-3</v>
      </c>
      <c r="T266" s="13">
        <f t="shared" si="9"/>
        <v>1.937694739175743E-3</v>
      </c>
      <c r="U266" s="66">
        <f>+R266/'סכום נכסי הקרן'!$C$42</f>
        <v>3.2539650635274666E-4</v>
      </c>
    </row>
    <row r="267" spans="2:21" ht="13.5" thickBot="1" x14ac:dyDescent="0.25">
      <c r="B267" s="62" t="s">
        <v>777</v>
      </c>
      <c r="C267" s="14" t="s">
        <v>778</v>
      </c>
      <c r="D267" s="14" t="s">
        <v>160</v>
      </c>
      <c r="E267" s="14" t="s">
        <v>232</v>
      </c>
      <c r="F267" s="22">
        <v>256</v>
      </c>
      <c r="G267" s="14" t="s">
        <v>768</v>
      </c>
      <c r="H267" s="14" t="s">
        <v>430</v>
      </c>
      <c r="I267" s="14" t="s">
        <v>96</v>
      </c>
      <c r="J267" s="58" t="s">
        <v>2583</v>
      </c>
      <c r="K267" s="24">
        <v>0.5</v>
      </c>
      <c r="L267" s="14" t="s">
        <v>49</v>
      </c>
      <c r="M267" s="13">
        <v>2.8000000000000001E-2</v>
      </c>
      <c r="N267" s="13">
        <v>4.8899999999999999E-2</v>
      </c>
      <c r="O267" s="24">
        <v>274088.43</v>
      </c>
      <c r="P267" s="27">
        <v>99</v>
      </c>
      <c r="Q267" s="24">
        <v>3.83724</v>
      </c>
      <c r="R267" s="24">
        <v>275.18479000000002</v>
      </c>
      <c r="S267" s="13">
        <v>8.0116880870000004E-3</v>
      </c>
      <c r="T267" s="13">
        <f t="shared" si="9"/>
        <v>3.4232826495190328E-4</v>
      </c>
      <c r="U267" s="66">
        <f>+R267/'סכום נכסי הקרן'!$C$42</f>
        <v>5.7487084621249915E-5</v>
      </c>
    </row>
    <row r="268" spans="2:21" ht="13.5" thickBot="1" x14ac:dyDescent="0.25">
      <c r="B268" s="62" t="s">
        <v>779</v>
      </c>
      <c r="C268" s="14" t="s">
        <v>780</v>
      </c>
      <c r="D268" s="14" t="s">
        <v>160</v>
      </c>
      <c r="E268" s="14" t="s">
        <v>232</v>
      </c>
      <c r="F268" s="22">
        <v>1527</v>
      </c>
      <c r="G268" s="14" t="s">
        <v>366</v>
      </c>
      <c r="H268" s="14" t="s">
        <v>446</v>
      </c>
      <c r="I268" s="14" t="s">
        <v>277</v>
      </c>
      <c r="J268" s="58" t="s">
        <v>2583</v>
      </c>
      <c r="K268" s="24">
        <v>5.63</v>
      </c>
      <c r="L268" s="14" t="s">
        <v>49</v>
      </c>
      <c r="M268" s="13">
        <v>4.6899999999999997E-2</v>
      </c>
      <c r="N268" s="13">
        <v>4.99E-2</v>
      </c>
      <c r="O268" s="24">
        <v>888000</v>
      </c>
      <c r="P268" s="26">
        <v>98.93</v>
      </c>
      <c r="Q268" s="24">
        <v>0</v>
      </c>
      <c r="R268" s="24">
        <v>878.49839999999995</v>
      </c>
      <c r="S268" s="13">
        <v>1.776E-3</v>
      </c>
      <c r="T268" s="13">
        <f t="shared" si="9"/>
        <v>1.0928468576879668E-3</v>
      </c>
      <c r="U268" s="66">
        <f>+R268/'סכום נכסי הקרן'!$C$42</f>
        <v>1.835214506602369E-4</v>
      </c>
    </row>
    <row r="269" spans="2:21" ht="13.5" thickBot="1" x14ac:dyDescent="0.25">
      <c r="B269" s="62" t="s">
        <v>781</v>
      </c>
      <c r="C269" s="14" t="s">
        <v>782</v>
      </c>
      <c r="D269" s="14" t="s">
        <v>160</v>
      </c>
      <c r="E269" s="14" t="s">
        <v>232</v>
      </c>
      <c r="F269" s="22">
        <v>1527</v>
      </c>
      <c r="G269" s="14" t="s">
        <v>366</v>
      </c>
      <c r="H269" s="14" t="s">
        <v>446</v>
      </c>
      <c r="I269" s="14" t="s">
        <v>277</v>
      </c>
      <c r="J269" s="58" t="s">
        <v>2583</v>
      </c>
      <c r="K269" s="24">
        <v>4.97</v>
      </c>
      <c r="L269" s="14" t="s">
        <v>49</v>
      </c>
      <c r="M269" s="13">
        <v>2.6200000000000001E-2</v>
      </c>
      <c r="N269" s="13">
        <v>4.7100000000000003E-2</v>
      </c>
      <c r="O269" s="24">
        <v>598458</v>
      </c>
      <c r="P269" s="26">
        <v>90.92</v>
      </c>
      <c r="Q269" s="24">
        <v>0</v>
      </c>
      <c r="R269" s="24">
        <v>544.11801000000003</v>
      </c>
      <c r="S269" s="13">
        <v>4.6271535900000002E-4</v>
      </c>
      <c r="T269" s="13">
        <f t="shared" si="9"/>
        <v>6.7687961348584103E-4</v>
      </c>
      <c r="U269" s="66">
        <f>+R269/'סכום נכסי הקרן'!$C$42</f>
        <v>1.1366819396092388E-4</v>
      </c>
    </row>
    <row r="270" spans="2:21" ht="13.5" thickBot="1" x14ac:dyDescent="0.25">
      <c r="B270" s="62" t="s">
        <v>783</v>
      </c>
      <c r="C270" s="14" t="s">
        <v>784</v>
      </c>
      <c r="D270" s="14" t="s">
        <v>160</v>
      </c>
      <c r="E270" s="14" t="s">
        <v>232</v>
      </c>
      <c r="F270" s="22">
        <v>1527</v>
      </c>
      <c r="G270" s="14" t="s">
        <v>366</v>
      </c>
      <c r="H270" s="14" t="s">
        <v>446</v>
      </c>
      <c r="I270" s="14" t="s">
        <v>277</v>
      </c>
      <c r="J270" s="58" t="s">
        <v>2583</v>
      </c>
      <c r="K270" s="24">
        <v>4.16</v>
      </c>
      <c r="L270" s="14" t="s">
        <v>49</v>
      </c>
      <c r="M270" s="13">
        <v>6.5000000000000002E-2</v>
      </c>
      <c r="N270" s="13">
        <v>5.45E-2</v>
      </c>
      <c r="O270" s="24">
        <v>420000</v>
      </c>
      <c r="P270" s="26">
        <v>105.99</v>
      </c>
      <c r="Q270" s="24">
        <v>0</v>
      </c>
      <c r="R270" s="24">
        <v>445.15800000000002</v>
      </c>
      <c r="S270" s="13">
        <v>2.0999999999999999E-3</v>
      </c>
      <c r="T270" s="13">
        <f t="shared" si="9"/>
        <v>5.5377394139210731E-4</v>
      </c>
      <c r="U270" s="66">
        <f>+R270/'סכום נכסי הקרן'!$C$42</f>
        <v>9.2995094735527962E-5</v>
      </c>
    </row>
    <row r="271" spans="2:21" ht="13.5" thickBot="1" x14ac:dyDescent="0.25">
      <c r="B271" s="62" t="s">
        <v>785</v>
      </c>
      <c r="C271" s="14" t="s">
        <v>786</v>
      </c>
      <c r="D271" s="14" t="s">
        <v>160</v>
      </c>
      <c r="E271" s="14" t="s">
        <v>232</v>
      </c>
      <c r="F271" s="22">
        <v>1585</v>
      </c>
      <c r="G271" s="14" t="s">
        <v>465</v>
      </c>
      <c r="H271" s="14" t="s">
        <v>430</v>
      </c>
      <c r="I271" s="14" t="s">
        <v>96</v>
      </c>
      <c r="J271" s="58" t="s">
        <v>2583</v>
      </c>
      <c r="K271" s="24">
        <v>2.29</v>
      </c>
      <c r="L271" s="14" t="s">
        <v>49</v>
      </c>
      <c r="M271" s="13">
        <v>2.3E-2</v>
      </c>
      <c r="N271" s="13">
        <v>4.9500000000000002E-2</v>
      </c>
      <c r="O271" s="24">
        <v>2309483.87</v>
      </c>
      <c r="P271" s="26">
        <v>95.03</v>
      </c>
      <c r="Q271" s="24">
        <v>0</v>
      </c>
      <c r="R271" s="24">
        <v>2194.7025199999998</v>
      </c>
      <c r="S271" s="13">
        <v>2.7506564610000001E-3</v>
      </c>
      <c r="T271" s="13">
        <f t="shared" si="9"/>
        <v>2.7301970641515822E-3</v>
      </c>
      <c r="U271" s="66">
        <f>+R271/'סכום נכסי הקרן'!$C$42</f>
        <v>4.5848118817072125E-4</v>
      </c>
    </row>
    <row r="272" spans="2:21" ht="13.5" thickBot="1" x14ac:dyDescent="0.25">
      <c r="B272" s="62" t="s">
        <v>787</v>
      </c>
      <c r="C272" s="14" t="s">
        <v>788</v>
      </c>
      <c r="D272" s="14" t="s">
        <v>160</v>
      </c>
      <c r="E272" s="14" t="s">
        <v>232</v>
      </c>
      <c r="F272" s="22">
        <v>1585</v>
      </c>
      <c r="G272" s="14" t="s">
        <v>465</v>
      </c>
      <c r="H272" s="14" t="s">
        <v>430</v>
      </c>
      <c r="I272" s="14" t="s">
        <v>96</v>
      </c>
      <c r="J272" s="58" t="s">
        <v>2583</v>
      </c>
      <c r="K272" s="24">
        <v>2.37</v>
      </c>
      <c r="L272" s="14" t="s">
        <v>49</v>
      </c>
      <c r="M272" s="13">
        <v>2.1499999999999998E-2</v>
      </c>
      <c r="N272" s="13">
        <v>5.1799999999999999E-2</v>
      </c>
      <c r="O272" s="24">
        <v>1603695.78</v>
      </c>
      <c r="P272" s="26">
        <v>93.26</v>
      </c>
      <c r="Q272" s="24">
        <v>14.016209999999999</v>
      </c>
      <c r="R272" s="24">
        <v>1509.6228900000001</v>
      </c>
      <c r="S272" s="13">
        <v>1.556232175E-3</v>
      </c>
      <c r="T272" s="13">
        <f t="shared" si="9"/>
        <v>1.8779620220484494E-3</v>
      </c>
      <c r="U272" s="66">
        <f>+R272/'סכום נכסי הקרן'!$C$42</f>
        <v>3.1536560877367477E-4</v>
      </c>
    </row>
    <row r="273" spans="2:21" ht="13.5" thickBot="1" x14ac:dyDescent="0.25">
      <c r="B273" s="62" t="s">
        <v>789</v>
      </c>
      <c r="C273" s="14" t="s">
        <v>790</v>
      </c>
      <c r="D273" s="14" t="s">
        <v>160</v>
      </c>
      <c r="E273" s="14" t="s">
        <v>232</v>
      </c>
      <c r="F273" s="22">
        <v>258</v>
      </c>
      <c r="G273" s="14" t="s">
        <v>465</v>
      </c>
      <c r="H273" s="14" t="s">
        <v>430</v>
      </c>
      <c r="I273" s="14" t="s">
        <v>96</v>
      </c>
      <c r="J273" s="58" t="s">
        <v>2583</v>
      </c>
      <c r="K273" s="24">
        <v>2.13</v>
      </c>
      <c r="L273" s="14" t="s">
        <v>49</v>
      </c>
      <c r="M273" s="13">
        <v>1.7500000000000002E-2</v>
      </c>
      <c r="N273" s="13">
        <v>4.4699999999999997E-2</v>
      </c>
      <c r="O273" s="24">
        <v>98430.66</v>
      </c>
      <c r="P273" s="26">
        <v>95.29</v>
      </c>
      <c r="Q273" s="24">
        <v>0</v>
      </c>
      <c r="R273" s="24">
        <v>93.794579999999996</v>
      </c>
      <c r="S273" s="13">
        <v>7.2763797800000005E-4</v>
      </c>
      <c r="T273" s="13">
        <f t="shared" si="9"/>
        <v>1.1667990746615205E-4</v>
      </c>
      <c r="U273" s="66">
        <f>+R273/'סכום נכסי הקרן'!$C$42</f>
        <v>1.9594022465684219E-5</v>
      </c>
    </row>
    <row r="274" spans="2:21" ht="13.5" thickBot="1" x14ac:dyDescent="0.25">
      <c r="B274" s="62" t="s">
        <v>791</v>
      </c>
      <c r="C274" s="14" t="s">
        <v>792</v>
      </c>
      <c r="D274" s="14" t="s">
        <v>160</v>
      </c>
      <c r="E274" s="14" t="s">
        <v>232</v>
      </c>
      <c r="F274" s="22">
        <v>1382</v>
      </c>
      <c r="G274" s="14" t="s">
        <v>296</v>
      </c>
      <c r="H274" s="14" t="s">
        <v>502</v>
      </c>
      <c r="I274" s="14" t="s">
        <v>96</v>
      </c>
      <c r="J274" s="58" t="s">
        <v>2583</v>
      </c>
      <c r="K274" s="24">
        <v>1.46</v>
      </c>
      <c r="L274" s="14" t="s">
        <v>49</v>
      </c>
      <c r="M274" s="13">
        <v>3.2500000000000001E-2</v>
      </c>
      <c r="N274" s="13">
        <v>5.74E-2</v>
      </c>
      <c r="O274" s="24">
        <v>23217.73</v>
      </c>
      <c r="P274" s="26">
        <v>97.29</v>
      </c>
      <c r="Q274" s="24">
        <v>0</v>
      </c>
      <c r="R274" s="24">
        <v>22.588529999999999</v>
      </c>
      <c r="S274" s="13">
        <v>4.3857113208465602E-5</v>
      </c>
      <c r="T274" s="13">
        <f t="shared" ref="T274:T337" si="10">+R274/$R$11</f>
        <v>2.809999885064147E-5</v>
      </c>
      <c r="U274" s="66">
        <f>+R274/'סכום נכסי הקרן'!$C$42</f>
        <v>4.7188245236215356E-6</v>
      </c>
    </row>
    <row r="275" spans="2:21" ht="13.5" thickBot="1" x14ac:dyDescent="0.25">
      <c r="B275" s="62" t="s">
        <v>793</v>
      </c>
      <c r="C275" s="14" t="s">
        <v>794</v>
      </c>
      <c r="D275" s="14" t="s">
        <v>160</v>
      </c>
      <c r="E275" s="14" t="s">
        <v>232</v>
      </c>
      <c r="F275" s="22">
        <v>1382</v>
      </c>
      <c r="G275" s="14" t="s">
        <v>296</v>
      </c>
      <c r="H275" s="14" t="s">
        <v>502</v>
      </c>
      <c r="I275" s="14" t="s">
        <v>96</v>
      </c>
      <c r="J275" s="58" t="s">
        <v>2583</v>
      </c>
      <c r="K275" s="24">
        <v>2.17</v>
      </c>
      <c r="L275" s="14" t="s">
        <v>49</v>
      </c>
      <c r="M275" s="13">
        <v>5.7000000000000002E-2</v>
      </c>
      <c r="N275" s="13">
        <v>5.6500000000000002E-2</v>
      </c>
      <c r="O275" s="24">
        <v>959873.69</v>
      </c>
      <c r="P275" s="26">
        <v>100.54</v>
      </c>
      <c r="Q275" s="24">
        <v>0</v>
      </c>
      <c r="R275" s="24">
        <v>965.05700999999999</v>
      </c>
      <c r="S275" s="13">
        <v>1.7159498500000001E-3</v>
      </c>
      <c r="T275" s="13">
        <f t="shared" si="10"/>
        <v>1.2005252609091205E-3</v>
      </c>
      <c r="U275" s="66">
        <f>+R275/'סכום נכסי הקרן'!$C$42</f>
        <v>2.0160385317153766E-4</v>
      </c>
    </row>
    <row r="276" spans="2:21" ht="13.5" thickBot="1" x14ac:dyDescent="0.25">
      <c r="B276" s="62" t="s">
        <v>795</v>
      </c>
      <c r="C276" s="14" t="s">
        <v>796</v>
      </c>
      <c r="D276" s="14" t="s">
        <v>160</v>
      </c>
      <c r="E276" s="14" t="s">
        <v>232</v>
      </c>
      <c r="F276" s="22">
        <v>1636</v>
      </c>
      <c r="G276" s="14" t="s">
        <v>296</v>
      </c>
      <c r="H276" s="14" t="s">
        <v>502</v>
      </c>
      <c r="I276" s="14" t="s">
        <v>96</v>
      </c>
      <c r="J276" s="58" t="s">
        <v>2583</v>
      </c>
      <c r="K276" s="24">
        <v>1.93</v>
      </c>
      <c r="L276" s="14" t="s">
        <v>49</v>
      </c>
      <c r="M276" s="13">
        <v>2.8000000000000001E-2</v>
      </c>
      <c r="N276" s="13">
        <v>5.4399999999999997E-2</v>
      </c>
      <c r="O276" s="24">
        <v>449737.3</v>
      </c>
      <c r="P276" s="26">
        <v>95.26</v>
      </c>
      <c r="Q276" s="24">
        <v>0</v>
      </c>
      <c r="R276" s="24">
        <v>428.41975000000002</v>
      </c>
      <c r="S276" s="13">
        <v>1.725682737E-3</v>
      </c>
      <c r="T276" s="13">
        <f t="shared" si="10"/>
        <v>5.3295165655277736E-4</v>
      </c>
      <c r="U276" s="66">
        <f>+R276/'סכום נכסי הקרן'!$C$42</f>
        <v>8.9498414580488743E-5</v>
      </c>
    </row>
    <row r="277" spans="2:21" ht="13.5" thickBot="1" x14ac:dyDescent="0.25">
      <c r="B277" s="62" t="s">
        <v>797</v>
      </c>
      <c r="C277" s="14" t="s">
        <v>798</v>
      </c>
      <c r="D277" s="14" t="s">
        <v>160</v>
      </c>
      <c r="E277" s="14" t="s">
        <v>232</v>
      </c>
      <c r="F277" s="22">
        <v>1636</v>
      </c>
      <c r="G277" s="14" t="s">
        <v>296</v>
      </c>
      <c r="H277" s="14" t="s">
        <v>502</v>
      </c>
      <c r="I277" s="14" t="s">
        <v>96</v>
      </c>
      <c r="J277" s="58" t="s">
        <v>2583</v>
      </c>
      <c r="K277" s="24">
        <v>3.19</v>
      </c>
      <c r="L277" s="14" t="s">
        <v>49</v>
      </c>
      <c r="M277" s="13">
        <v>5.6500000000000002E-2</v>
      </c>
      <c r="N277" s="13">
        <v>6.0199999999999997E-2</v>
      </c>
      <c r="O277" s="24">
        <v>1339700</v>
      </c>
      <c r="P277" s="26">
        <v>100.53</v>
      </c>
      <c r="Q277" s="24">
        <v>0</v>
      </c>
      <c r="R277" s="24">
        <v>1346.8004100000001</v>
      </c>
      <c r="S277" s="13">
        <v>3.1726717790000001E-3</v>
      </c>
      <c r="T277" s="13">
        <f t="shared" si="10"/>
        <v>1.6754118117931298E-3</v>
      </c>
      <c r="U277" s="66">
        <f>+R277/'סכום נכסי הקרן'!$C$42</f>
        <v>2.8135141167360335E-4</v>
      </c>
    </row>
    <row r="278" spans="2:21" ht="13.5" thickBot="1" x14ac:dyDescent="0.25">
      <c r="B278" s="62" t="s">
        <v>799</v>
      </c>
      <c r="C278" s="14" t="s">
        <v>800</v>
      </c>
      <c r="D278" s="14" t="s">
        <v>160</v>
      </c>
      <c r="E278" s="14" t="s">
        <v>232</v>
      </c>
      <c r="F278" s="22">
        <v>2063</v>
      </c>
      <c r="G278" s="14" t="s">
        <v>517</v>
      </c>
      <c r="H278" s="14" t="s">
        <v>502</v>
      </c>
      <c r="I278" s="14" t="s">
        <v>96</v>
      </c>
      <c r="J278" s="58" t="s">
        <v>2583</v>
      </c>
      <c r="K278" s="24">
        <v>1.48</v>
      </c>
      <c r="L278" s="14" t="s">
        <v>49</v>
      </c>
      <c r="M278" s="13">
        <v>3.9E-2</v>
      </c>
      <c r="N278" s="13">
        <v>5.2299999999999999E-2</v>
      </c>
      <c r="O278" s="24">
        <v>250000</v>
      </c>
      <c r="P278" s="26">
        <v>99.15</v>
      </c>
      <c r="Q278" s="24">
        <v>0</v>
      </c>
      <c r="R278" s="24">
        <v>247.875</v>
      </c>
      <c r="S278" s="13">
        <v>2.6021059800000003E-4</v>
      </c>
      <c r="T278" s="13">
        <f t="shared" si="10"/>
        <v>3.0835504634886622E-4</v>
      </c>
      <c r="U278" s="66">
        <f>+R278/'סכום נכסי הקרן'!$C$42</f>
        <v>5.178197203592656E-5</v>
      </c>
    </row>
    <row r="279" spans="2:21" ht="13.5" thickBot="1" x14ac:dyDescent="0.25">
      <c r="B279" s="62" t="s">
        <v>801</v>
      </c>
      <c r="C279" s="14" t="s">
        <v>802</v>
      </c>
      <c r="D279" s="14" t="s">
        <v>160</v>
      </c>
      <c r="E279" s="14" t="s">
        <v>232</v>
      </c>
      <c r="F279" s="22">
        <v>739</v>
      </c>
      <c r="G279" s="14" t="s">
        <v>517</v>
      </c>
      <c r="H279" s="14" t="s">
        <v>502</v>
      </c>
      <c r="I279" s="14" t="s">
        <v>96</v>
      </c>
      <c r="J279" s="58" t="s">
        <v>2583</v>
      </c>
      <c r="K279" s="24">
        <v>3.14</v>
      </c>
      <c r="L279" s="14" t="s">
        <v>49</v>
      </c>
      <c r="M279" s="13">
        <v>0.04</v>
      </c>
      <c r="N279" s="13">
        <v>4.7399999999999998E-2</v>
      </c>
      <c r="O279" s="24">
        <v>170000</v>
      </c>
      <c r="P279" s="26">
        <v>99.77</v>
      </c>
      <c r="Q279" s="24">
        <v>0</v>
      </c>
      <c r="R279" s="24">
        <v>169.60900000000001</v>
      </c>
      <c r="S279" s="13">
        <v>2.1956365100000001E-4</v>
      </c>
      <c r="T279" s="13">
        <f t="shared" si="10"/>
        <v>2.1099260133609622E-4</v>
      </c>
      <c r="U279" s="66">
        <f>+R279/'סכום נכסי הקרן'!$C$42</f>
        <v>3.54319253456035E-5</v>
      </c>
    </row>
    <row r="280" spans="2:21" ht="13.5" thickBot="1" x14ac:dyDescent="0.25">
      <c r="B280" s="62" t="s">
        <v>803</v>
      </c>
      <c r="C280" s="14" t="s">
        <v>804</v>
      </c>
      <c r="D280" s="14" t="s">
        <v>160</v>
      </c>
      <c r="E280" s="14" t="s">
        <v>232</v>
      </c>
      <c r="F280" s="22">
        <v>1761</v>
      </c>
      <c r="G280" s="14" t="s">
        <v>524</v>
      </c>
      <c r="H280" s="14" t="s">
        <v>502</v>
      </c>
      <c r="I280" s="14" t="s">
        <v>96</v>
      </c>
      <c r="J280" s="58" t="s">
        <v>2583</v>
      </c>
      <c r="K280" s="24">
        <v>1.42</v>
      </c>
      <c r="L280" s="14" t="s">
        <v>49</v>
      </c>
      <c r="M280" s="13">
        <v>4.7500000000000001E-2</v>
      </c>
      <c r="N280" s="13">
        <v>6.93E-2</v>
      </c>
      <c r="O280" s="24">
        <v>2200833.52</v>
      </c>
      <c r="P280" s="26">
        <v>98.47</v>
      </c>
      <c r="Q280" s="24">
        <v>0</v>
      </c>
      <c r="R280" s="24">
        <v>2167.16077</v>
      </c>
      <c r="S280" s="13">
        <v>2.6570129769999998E-3</v>
      </c>
      <c r="T280" s="13">
        <f t="shared" si="10"/>
        <v>2.6959352886688636E-3</v>
      </c>
      <c r="U280" s="66">
        <f>+R280/'סכום נכסי הקרן'!$C$42</f>
        <v>4.5272761831365434E-4</v>
      </c>
    </row>
    <row r="281" spans="2:21" ht="13.5" thickBot="1" x14ac:dyDescent="0.25">
      <c r="B281" s="62" t="s">
        <v>805</v>
      </c>
      <c r="C281" s="14" t="s">
        <v>806</v>
      </c>
      <c r="D281" s="14" t="s">
        <v>160</v>
      </c>
      <c r="E281" s="14" t="s">
        <v>232</v>
      </c>
      <c r="F281" s="22">
        <v>259</v>
      </c>
      <c r="G281" s="14" t="s">
        <v>307</v>
      </c>
      <c r="H281" s="14" t="s">
        <v>502</v>
      </c>
      <c r="I281" s="14" t="s">
        <v>96</v>
      </c>
      <c r="J281" s="58" t="s">
        <v>2583</v>
      </c>
      <c r="K281" s="24">
        <v>0.5</v>
      </c>
      <c r="L281" s="14" t="s">
        <v>49</v>
      </c>
      <c r="M281" s="13">
        <v>5.8999999999999997E-2</v>
      </c>
      <c r="N281" s="13">
        <v>5.0799999999999998E-2</v>
      </c>
      <c r="O281" s="24">
        <v>150000</v>
      </c>
      <c r="P281" s="26">
        <v>100.45</v>
      </c>
      <c r="Q281" s="24">
        <v>0</v>
      </c>
      <c r="R281" s="24">
        <v>150.67500000000001</v>
      </c>
      <c r="S281" s="13">
        <v>5.7006752500000002E-4</v>
      </c>
      <c r="T281" s="13">
        <f t="shared" si="10"/>
        <v>1.8743881637363759E-4</v>
      </c>
      <c r="U281" s="66">
        <f>+R281/'סכום נכסי הקרן'!$C$42</f>
        <v>3.1476545180083649E-5</v>
      </c>
    </row>
    <row r="282" spans="2:21" ht="13.5" thickBot="1" x14ac:dyDescent="0.25">
      <c r="B282" s="62" t="s">
        <v>807</v>
      </c>
      <c r="C282" s="14" t="s">
        <v>808</v>
      </c>
      <c r="D282" s="14" t="s">
        <v>160</v>
      </c>
      <c r="E282" s="14" t="s">
        <v>232</v>
      </c>
      <c r="F282" s="22">
        <v>259</v>
      </c>
      <c r="G282" s="14" t="s">
        <v>307</v>
      </c>
      <c r="H282" s="14" t="s">
        <v>502</v>
      </c>
      <c r="I282" s="14" t="s">
        <v>96</v>
      </c>
      <c r="J282" s="58" t="s">
        <v>2583</v>
      </c>
      <c r="K282" s="24">
        <v>3.77</v>
      </c>
      <c r="L282" s="14" t="s">
        <v>49</v>
      </c>
      <c r="M282" s="13">
        <v>0.05</v>
      </c>
      <c r="N282" s="13">
        <v>5.4300000000000001E-2</v>
      </c>
      <c r="O282" s="24">
        <v>1306415.92</v>
      </c>
      <c r="P282" s="26">
        <v>100.01</v>
      </c>
      <c r="Q282" s="24">
        <v>0</v>
      </c>
      <c r="R282" s="24">
        <v>1306.54656</v>
      </c>
      <c r="S282" s="13">
        <v>1.262330555E-3</v>
      </c>
      <c r="T282" s="13">
        <f t="shared" si="10"/>
        <v>1.625336258459916E-3</v>
      </c>
      <c r="U282" s="66">
        <f>+R282/'סכום נכסי הקרן'!$C$42</f>
        <v>2.7294223876371575E-4</v>
      </c>
    </row>
    <row r="283" spans="2:21" ht="13.5" thickBot="1" x14ac:dyDescent="0.25">
      <c r="B283" s="62" t="s">
        <v>809</v>
      </c>
      <c r="C283" s="14" t="s">
        <v>810</v>
      </c>
      <c r="D283" s="14" t="s">
        <v>160</v>
      </c>
      <c r="E283" s="14" t="s">
        <v>232</v>
      </c>
      <c r="F283" s="22">
        <v>1193</v>
      </c>
      <c r="G283" s="14" t="s">
        <v>498</v>
      </c>
      <c r="H283" s="14" t="s">
        <v>499</v>
      </c>
      <c r="I283" s="14" t="s">
        <v>277</v>
      </c>
      <c r="J283" s="58" t="s">
        <v>2583</v>
      </c>
      <c r="K283" s="24">
        <v>0.82</v>
      </c>
      <c r="L283" s="14" t="s">
        <v>49</v>
      </c>
      <c r="M283" s="13">
        <v>3.0499999999999999E-2</v>
      </c>
      <c r="N283" s="13">
        <v>4.8399999999999999E-2</v>
      </c>
      <c r="O283" s="24">
        <v>400000</v>
      </c>
      <c r="P283" s="26">
        <v>98.63</v>
      </c>
      <c r="Q283" s="24">
        <v>0</v>
      </c>
      <c r="R283" s="24">
        <v>394.52</v>
      </c>
      <c r="S283" s="13">
        <v>5.959164823E-3</v>
      </c>
      <c r="T283" s="13">
        <f t="shared" si="10"/>
        <v>4.9078056635624685E-4</v>
      </c>
      <c r="U283" s="66">
        <f>+R283/'סכום נכסי הקרן'!$C$42</f>
        <v>8.2416635835052922E-5</v>
      </c>
    </row>
    <row r="284" spans="2:21" ht="13.5" thickBot="1" x14ac:dyDescent="0.25">
      <c r="B284" s="62" t="s">
        <v>811</v>
      </c>
      <c r="C284" s="14" t="s">
        <v>812</v>
      </c>
      <c r="D284" s="14" t="s">
        <v>160</v>
      </c>
      <c r="E284" s="14" t="s">
        <v>232</v>
      </c>
      <c r="F284" s="22">
        <v>1193</v>
      </c>
      <c r="G284" s="14" t="s">
        <v>498</v>
      </c>
      <c r="H284" s="14" t="s">
        <v>499</v>
      </c>
      <c r="I284" s="14" t="s">
        <v>277</v>
      </c>
      <c r="J284" s="58" t="s">
        <v>2583</v>
      </c>
      <c r="K284" s="24">
        <v>1.02</v>
      </c>
      <c r="L284" s="14" t="s">
        <v>49</v>
      </c>
      <c r="M284" s="13">
        <v>4.1700000000000001E-2</v>
      </c>
      <c r="N284" s="13">
        <v>5.1299999999999998E-2</v>
      </c>
      <c r="O284" s="24">
        <v>137500</v>
      </c>
      <c r="P284" s="26">
        <v>99.12</v>
      </c>
      <c r="Q284" s="24">
        <v>0</v>
      </c>
      <c r="R284" s="24">
        <v>136.29</v>
      </c>
      <c r="S284" s="13">
        <v>7.1880804299999997E-4</v>
      </c>
      <c r="T284" s="13">
        <f t="shared" si="10"/>
        <v>1.6954396073378506E-4</v>
      </c>
      <c r="U284" s="66">
        <f>+R284/'סכום נכסי הקרן'!$C$42</f>
        <v>2.847146734755998E-5</v>
      </c>
    </row>
    <row r="285" spans="2:21" ht="13.5" thickBot="1" x14ac:dyDescent="0.25">
      <c r="B285" s="62" t="s">
        <v>813</v>
      </c>
      <c r="C285" s="14" t="s">
        <v>814</v>
      </c>
      <c r="D285" s="14" t="s">
        <v>160</v>
      </c>
      <c r="E285" s="14" t="s">
        <v>232</v>
      </c>
      <c r="F285" s="22">
        <v>1772</v>
      </c>
      <c r="G285" s="14" t="s">
        <v>339</v>
      </c>
      <c r="H285" s="14" t="s">
        <v>502</v>
      </c>
      <c r="I285" s="14" t="s">
        <v>96</v>
      </c>
      <c r="J285" s="58" t="s">
        <v>2583</v>
      </c>
      <c r="K285" s="24">
        <v>2.34</v>
      </c>
      <c r="L285" s="14" t="s">
        <v>49</v>
      </c>
      <c r="M285" s="13">
        <v>4.3499999999999997E-2</v>
      </c>
      <c r="N285" s="13">
        <v>6.7400000000000002E-2</v>
      </c>
      <c r="O285" s="24">
        <v>2541957</v>
      </c>
      <c r="P285" s="26">
        <v>96.61</v>
      </c>
      <c r="Q285" s="24">
        <v>0</v>
      </c>
      <c r="R285" s="24">
        <v>2455.7846599999998</v>
      </c>
      <c r="S285" s="13">
        <v>5.2411484529999997E-3</v>
      </c>
      <c r="T285" s="13">
        <f t="shared" si="10"/>
        <v>3.0549817152078049E-3</v>
      </c>
      <c r="U285" s="66">
        <f>+R285/'סכום נכסי הקרן'!$C$42</f>
        <v>5.1302217888200667E-4</v>
      </c>
    </row>
    <row r="286" spans="2:21" ht="13.5" thickBot="1" x14ac:dyDescent="0.25">
      <c r="B286" s="62" t="s">
        <v>815</v>
      </c>
      <c r="C286" s="14" t="s">
        <v>816</v>
      </c>
      <c r="D286" s="14" t="s">
        <v>160</v>
      </c>
      <c r="E286" s="14" t="s">
        <v>232</v>
      </c>
      <c r="F286" s="22">
        <v>576</v>
      </c>
      <c r="G286" s="14" t="s">
        <v>517</v>
      </c>
      <c r="H286" s="14" t="s">
        <v>502</v>
      </c>
      <c r="I286" s="14" t="s">
        <v>96</v>
      </c>
      <c r="J286" s="58" t="s">
        <v>2583</v>
      </c>
      <c r="K286" s="24">
        <v>1.72</v>
      </c>
      <c r="L286" s="14" t="s">
        <v>49</v>
      </c>
      <c r="M286" s="13">
        <v>3.5999999999999997E-2</v>
      </c>
      <c r="N286" s="13">
        <v>4.6899999999999997E-2</v>
      </c>
      <c r="O286" s="24">
        <v>26551.72</v>
      </c>
      <c r="P286" s="26">
        <v>99.16</v>
      </c>
      <c r="Q286" s="24">
        <v>0</v>
      </c>
      <c r="R286" s="24">
        <v>26.328690000000002</v>
      </c>
      <c r="S286" s="13">
        <v>8.7211213683029295E-5</v>
      </c>
      <c r="T286" s="13">
        <f t="shared" si="10"/>
        <v>3.275273595665126E-5</v>
      </c>
      <c r="U286" s="66">
        <f>+R286/'סכום נכסי הקרן'!$C$42</f>
        <v>5.5001572942917975E-6</v>
      </c>
    </row>
    <row r="287" spans="2:21" ht="13.5" thickBot="1" x14ac:dyDescent="0.25">
      <c r="B287" s="62" t="s">
        <v>817</v>
      </c>
      <c r="C287" s="14" t="s">
        <v>818</v>
      </c>
      <c r="D287" s="14" t="s">
        <v>160</v>
      </c>
      <c r="E287" s="14" t="s">
        <v>232</v>
      </c>
      <c r="F287" s="22">
        <v>576</v>
      </c>
      <c r="G287" s="14" t="s">
        <v>517</v>
      </c>
      <c r="H287" s="14" t="s">
        <v>502</v>
      </c>
      <c r="I287" s="14" t="s">
        <v>96</v>
      </c>
      <c r="J287" s="58" t="s">
        <v>2583</v>
      </c>
      <c r="K287" s="24">
        <v>2.89</v>
      </c>
      <c r="L287" s="14" t="s">
        <v>49</v>
      </c>
      <c r="M287" s="13">
        <v>2.1999999999999999E-2</v>
      </c>
      <c r="N287" s="13">
        <v>4.7E-2</v>
      </c>
      <c r="O287" s="24">
        <v>340978.67</v>
      </c>
      <c r="P287" s="26">
        <v>93.24</v>
      </c>
      <c r="Q287" s="24">
        <v>0</v>
      </c>
      <c r="R287" s="24">
        <v>317.92851000000002</v>
      </c>
      <c r="S287" s="13">
        <v>2.9496424699999998E-4</v>
      </c>
      <c r="T287" s="13">
        <f t="shared" si="10"/>
        <v>3.9550120196339277E-4</v>
      </c>
      <c r="U287" s="66">
        <f>+R287/'סכום נכסי הקרן'!$C$42</f>
        <v>6.6416400259178201E-5</v>
      </c>
    </row>
    <row r="288" spans="2:21" ht="13.5" thickBot="1" x14ac:dyDescent="0.25">
      <c r="B288" s="62" t="s">
        <v>819</v>
      </c>
      <c r="C288" s="14" t="s">
        <v>820</v>
      </c>
      <c r="D288" s="14" t="s">
        <v>160</v>
      </c>
      <c r="E288" s="14" t="s">
        <v>232</v>
      </c>
      <c r="F288" s="22">
        <v>573</v>
      </c>
      <c r="G288" s="14" t="s">
        <v>498</v>
      </c>
      <c r="H288" s="14" t="s">
        <v>502</v>
      </c>
      <c r="I288" s="14" t="s">
        <v>96</v>
      </c>
      <c r="J288" s="58" t="s">
        <v>2583</v>
      </c>
      <c r="K288" s="24">
        <v>3.57</v>
      </c>
      <c r="L288" s="14" t="s">
        <v>49</v>
      </c>
      <c r="M288" s="13">
        <v>0.05</v>
      </c>
      <c r="N288" s="13">
        <v>5.3999999999999999E-2</v>
      </c>
      <c r="O288" s="24">
        <v>2188960</v>
      </c>
      <c r="P288" s="26">
        <v>98.87</v>
      </c>
      <c r="Q288" s="24">
        <v>0</v>
      </c>
      <c r="R288" s="24">
        <v>2164.2247499999999</v>
      </c>
      <c r="S288" s="13">
        <v>7.4119120980000001E-3</v>
      </c>
      <c r="T288" s="13">
        <f t="shared" si="10"/>
        <v>2.6922828970070128E-3</v>
      </c>
      <c r="U288" s="66">
        <f>+R288/'סכום נכסי הקרן'!$C$42</f>
        <v>4.5211427325853813E-4</v>
      </c>
    </row>
    <row r="289" spans="2:21" ht="13.5" thickBot="1" x14ac:dyDescent="0.25">
      <c r="B289" s="62" t="s">
        <v>821</v>
      </c>
      <c r="C289" s="14" t="s">
        <v>822</v>
      </c>
      <c r="D289" s="14" t="s">
        <v>160</v>
      </c>
      <c r="E289" s="14" t="s">
        <v>232</v>
      </c>
      <c r="F289" s="22">
        <v>1630</v>
      </c>
      <c r="G289" s="14" t="s">
        <v>339</v>
      </c>
      <c r="H289" s="14" t="s">
        <v>502</v>
      </c>
      <c r="I289" s="14" t="s">
        <v>96</v>
      </c>
      <c r="J289" s="58" t="s">
        <v>2583</v>
      </c>
      <c r="K289" s="24">
        <v>1.86</v>
      </c>
      <c r="L289" s="14" t="s">
        <v>49</v>
      </c>
      <c r="M289" s="13">
        <v>3.95E-2</v>
      </c>
      <c r="N289" s="13">
        <v>6.13E-2</v>
      </c>
      <c r="O289" s="24">
        <v>25000</v>
      </c>
      <c r="P289" s="26">
        <v>96.6</v>
      </c>
      <c r="Q289" s="24">
        <v>0</v>
      </c>
      <c r="R289" s="24">
        <v>24.15</v>
      </c>
      <c r="S289" s="13">
        <v>7.9645877353211499E-5</v>
      </c>
      <c r="T289" s="13">
        <f t="shared" si="10"/>
        <v>3.0042458373475011E-5</v>
      </c>
      <c r="U289" s="66">
        <f>+R289/'סכום נכסי הקרן'!$C$42</f>
        <v>5.0450211786893649E-6</v>
      </c>
    </row>
    <row r="290" spans="2:21" ht="13.5" thickBot="1" x14ac:dyDescent="0.25">
      <c r="B290" s="62" t="s">
        <v>823</v>
      </c>
      <c r="C290" s="14" t="s">
        <v>824</v>
      </c>
      <c r="D290" s="14" t="s">
        <v>160</v>
      </c>
      <c r="E290" s="14" t="s">
        <v>232</v>
      </c>
      <c r="F290" s="22">
        <v>1597</v>
      </c>
      <c r="G290" s="14" t="s">
        <v>366</v>
      </c>
      <c r="H290" s="14" t="s">
        <v>499</v>
      </c>
      <c r="I290" s="14" t="s">
        <v>277</v>
      </c>
      <c r="J290" s="58" t="s">
        <v>2583</v>
      </c>
      <c r="K290" s="24">
        <v>3.93</v>
      </c>
      <c r="L290" s="14" t="s">
        <v>49</v>
      </c>
      <c r="M290" s="13">
        <v>3.2599999999999997E-2</v>
      </c>
      <c r="N290" s="13">
        <v>4.7699999999999999E-2</v>
      </c>
      <c r="O290" s="24">
        <v>1804200</v>
      </c>
      <c r="P290" s="26">
        <v>96.74</v>
      </c>
      <c r="Q290" s="24">
        <v>0</v>
      </c>
      <c r="R290" s="24">
        <v>1745.3830800000001</v>
      </c>
      <c r="S290" s="13">
        <v>1.830353927E-3</v>
      </c>
      <c r="T290" s="13">
        <f t="shared" si="10"/>
        <v>2.1712463158040417E-3</v>
      </c>
      <c r="U290" s="66">
        <f>+R290/'סכום נכסי הקרן'!$C$42</f>
        <v>3.6461675376919561E-4</v>
      </c>
    </row>
    <row r="291" spans="2:21" ht="13.5" thickBot="1" x14ac:dyDescent="0.25">
      <c r="B291" s="62" t="s">
        <v>825</v>
      </c>
      <c r="C291" s="14" t="s">
        <v>826</v>
      </c>
      <c r="D291" s="14" t="s">
        <v>160</v>
      </c>
      <c r="E291" s="14" t="s">
        <v>232</v>
      </c>
      <c r="F291" s="22">
        <v>1597</v>
      </c>
      <c r="G291" s="14" t="s">
        <v>366</v>
      </c>
      <c r="H291" s="14" t="s">
        <v>499</v>
      </c>
      <c r="I291" s="14" t="s">
        <v>277</v>
      </c>
      <c r="J291" s="58" t="s">
        <v>2583</v>
      </c>
      <c r="K291" s="24">
        <v>5.16</v>
      </c>
      <c r="L291" s="14" t="s">
        <v>49</v>
      </c>
      <c r="M291" s="13">
        <v>5.1700000000000003E-2</v>
      </c>
      <c r="N291" s="13">
        <v>5.0799999999999998E-2</v>
      </c>
      <c r="O291" s="24">
        <v>261000</v>
      </c>
      <c r="P291" s="26">
        <v>101.22</v>
      </c>
      <c r="Q291" s="24">
        <v>0</v>
      </c>
      <c r="R291" s="24">
        <v>264.18419999999998</v>
      </c>
      <c r="S291" s="13">
        <v>4.277188E-4</v>
      </c>
      <c r="T291" s="13">
        <f t="shared" si="10"/>
        <v>3.2864359550433941E-4</v>
      </c>
      <c r="U291" s="66">
        <f>+R291/'סכום נכסי הקרן'!$C$42</f>
        <v>5.5189022114911258E-5</v>
      </c>
    </row>
    <row r="292" spans="2:21" ht="13.5" thickBot="1" x14ac:dyDescent="0.25">
      <c r="B292" s="62" t="s">
        <v>827</v>
      </c>
      <c r="C292" s="14" t="s">
        <v>828</v>
      </c>
      <c r="D292" s="14" t="s">
        <v>160</v>
      </c>
      <c r="E292" s="14" t="s">
        <v>232</v>
      </c>
      <c r="F292" s="22">
        <v>238</v>
      </c>
      <c r="G292" s="14" t="s">
        <v>296</v>
      </c>
      <c r="H292" s="14" t="s">
        <v>502</v>
      </c>
      <c r="I292" s="14" t="s">
        <v>96</v>
      </c>
      <c r="J292" s="58" t="s">
        <v>2583</v>
      </c>
      <c r="K292" s="24">
        <v>2.61</v>
      </c>
      <c r="L292" s="14" t="s">
        <v>49</v>
      </c>
      <c r="M292" s="13">
        <v>2.3900000000000001E-2</v>
      </c>
      <c r="N292" s="13">
        <v>4.6600000000000003E-2</v>
      </c>
      <c r="O292" s="24">
        <v>97222.3</v>
      </c>
      <c r="P292" s="26">
        <v>94.44</v>
      </c>
      <c r="Q292" s="24">
        <v>0</v>
      </c>
      <c r="R292" s="24">
        <v>91.816739999999996</v>
      </c>
      <c r="S292" s="13">
        <v>5.2290230699999997E-4</v>
      </c>
      <c r="T292" s="13">
        <f t="shared" si="10"/>
        <v>1.1421948610510055E-4</v>
      </c>
      <c r="U292" s="66">
        <f>+R292/'סכום נכסי הקרן'!$C$42</f>
        <v>1.9180844631810144E-5</v>
      </c>
    </row>
    <row r="293" spans="2:21" ht="13.5" thickBot="1" x14ac:dyDescent="0.25">
      <c r="B293" s="62" t="s">
        <v>829</v>
      </c>
      <c r="C293" s="14" t="s">
        <v>830</v>
      </c>
      <c r="D293" s="14" t="s">
        <v>160</v>
      </c>
      <c r="E293" s="14" t="s">
        <v>232</v>
      </c>
      <c r="F293" s="22">
        <v>1654</v>
      </c>
      <c r="G293" s="14" t="s">
        <v>339</v>
      </c>
      <c r="H293" s="14" t="s">
        <v>502</v>
      </c>
      <c r="I293" s="14" t="s">
        <v>96</v>
      </c>
      <c r="J293" s="58" t="s">
        <v>2583</v>
      </c>
      <c r="K293" s="24">
        <v>2.19</v>
      </c>
      <c r="L293" s="14" t="s">
        <v>49</v>
      </c>
      <c r="M293" s="13">
        <v>5.7000000000000002E-2</v>
      </c>
      <c r="N293" s="13">
        <v>6.6199999999999995E-2</v>
      </c>
      <c r="O293" s="24">
        <v>234042.55</v>
      </c>
      <c r="P293" s="26">
        <v>100.63</v>
      </c>
      <c r="Q293" s="24">
        <v>0</v>
      </c>
      <c r="R293" s="24">
        <v>235.51702</v>
      </c>
      <c r="S293" s="13">
        <v>1.0614809609999999E-3</v>
      </c>
      <c r="T293" s="13">
        <f t="shared" si="10"/>
        <v>2.9298179170165144E-4</v>
      </c>
      <c r="U293" s="66">
        <f>+R293/'סכום נכסי הקרן'!$C$42</f>
        <v>4.9200345914774611E-5</v>
      </c>
    </row>
    <row r="294" spans="2:21" ht="13.5" thickBot="1" x14ac:dyDescent="0.25">
      <c r="B294" s="62" t="s">
        <v>831</v>
      </c>
      <c r="C294" s="14" t="s">
        <v>832</v>
      </c>
      <c r="D294" s="14" t="s">
        <v>160</v>
      </c>
      <c r="E294" s="14" t="s">
        <v>232</v>
      </c>
      <c r="F294" s="22">
        <v>2066</v>
      </c>
      <c r="G294" s="14" t="s">
        <v>435</v>
      </c>
      <c r="H294" s="14" t="s">
        <v>502</v>
      </c>
      <c r="I294" s="14" t="s">
        <v>96</v>
      </c>
      <c r="J294" s="58" t="s">
        <v>2583</v>
      </c>
      <c r="K294" s="24">
        <v>1.55</v>
      </c>
      <c r="L294" s="14" t="s">
        <v>49</v>
      </c>
      <c r="M294" s="13">
        <v>3.5499999999999997E-2</v>
      </c>
      <c r="N294" s="13">
        <v>4.8899999999999999E-2</v>
      </c>
      <c r="O294" s="24">
        <v>278571.43</v>
      </c>
      <c r="P294" s="26">
        <v>98.03</v>
      </c>
      <c r="Q294" s="24">
        <v>4.9446399999999997</v>
      </c>
      <c r="R294" s="24">
        <v>278.02821</v>
      </c>
      <c r="S294" s="13">
        <v>7.1273469699999995E-4</v>
      </c>
      <c r="T294" s="13">
        <f t="shared" si="10"/>
        <v>3.4586546275680206E-4</v>
      </c>
      <c r="U294" s="66">
        <f>+R294/'סכום נכסי הקרן'!$C$42</f>
        <v>5.808108520592523E-5</v>
      </c>
    </row>
    <row r="295" spans="2:21" ht="13.5" thickBot="1" x14ac:dyDescent="0.25">
      <c r="B295" s="62" t="s">
        <v>833</v>
      </c>
      <c r="C295" s="14" t="s">
        <v>834</v>
      </c>
      <c r="D295" s="14" t="s">
        <v>160</v>
      </c>
      <c r="E295" s="14" t="s">
        <v>232</v>
      </c>
      <c r="F295" s="22">
        <v>1628</v>
      </c>
      <c r="G295" s="14" t="s">
        <v>339</v>
      </c>
      <c r="H295" s="14" t="s">
        <v>502</v>
      </c>
      <c r="I295" s="14" t="s">
        <v>96</v>
      </c>
      <c r="J295" s="58" t="s">
        <v>2583</v>
      </c>
      <c r="K295" s="24">
        <v>0.9</v>
      </c>
      <c r="L295" s="14" t="s">
        <v>49</v>
      </c>
      <c r="M295" s="13">
        <v>3.9E-2</v>
      </c>
      <c r="N295" s="13">
        <v>6.13E-2</v>
      </c>
      <c r="O295" s="24">
        <v>528005.29</v>
      </c>
      <c r="P295" s="26">
        <v>98.47</v>
      </c>
      <c r="Q295" s="24">
        <v>0</v>
      </c>
      <c r="R295" s="24">
        <v>519.92681000000005</v>
      </c>
      <c r="S295" s="13">
        <v>1.334571397E-3</v>
      </c>
      <c r="T295" s="13">
        <f t="shared" si="10"/>
        <v>6.4678590255398151E-4</v>
      </c>
      <c r="U295" s="66">
        <f>+R295/'סכום נכסי הקרן'!$C$42</f>
        <v>1.0861456595521332E-4</v>
      </c>
    </row>
    <row r="296" spans="2:21" ht="13.5" thickBot="1" x14ac:dyDescent="0.25">
      <c r="B296" s="62" t="s">
        <v>835</v>
      </c>
      <c r="C296" s="14" t="s">
        <v>836</v>
      </c>
      <c r="D296" s="14" t="s">
        <v>160</v>
      </c>
      <c r="E296" s="14" t="s">
        <v>232</v>
      </c>
      <c r="F296" s="22">
        <v>1363</v>
      </c>
      <c r="G296" s="14" t="s">
        <v>307</v>
      </c>
      <c r="H296" s="14" t="s">
        <v>502</v>
      </c>
      <c r="I296" s="14" t="s">
        <v>96</v>
      </c>
      <c r="J296" s="58" t="s">
        <v>2583</v>
      </c>
      <c r="K296" s="24">
        <v>4.51</v>
      </c>
      <c r="L296" s="14" t="s">
        <v>49</v>
      </c>
      <c r="M296" s="13">
        <v>2.4299999999999999E-2</v>
      </c>
      <c r="N296" s="13">
        <v>4.9099999999999998E-2</v>
      </c>
      <c r="O296" s="24">
        <v>2509008</v>
      </c>
      <c r="P296" s="26">
        <v>89.9</v>
      </c>
      <c r="Q296" s="24">
        <v>0</v>
      </c>
      <c r="R296" s="24">
        <v>2255.5981900000002</v>
      </c>
      <c r="S296" s="13">
        <v>1.713083643E-3</v>
      </c>
      <c r="T296" s="13">
        <f t="shared" si="10"/>
        <v>2.8059509205118258E-3</v>
      </c>
      <c r="U296" s="66">
        <f>+R296/'סכום נכסי הקרן'!$C$42</f>
        <v>4.7120251093844302E-4</v>
      </c>
    </row>
    <row r="297" spans="2:21" ht="13.5" thickBot="1" x14ac:dyDescent="0.25">
      <c r="B297" s="62" t="s">
        <v>837</v>
      </c>
      <c r="C297" s="14" t="s">
        <v>838</v>
      </c>
      <c r="D297" s="14" t="s">
        <v>160</v>
      </c>
      <c r="E297" s="14" t="s">
        <v>232</v>
      </c>
      <c r="F297" s="22">
        <v>2095</v>
      </c>
      <c r="G297" s="14" t="s">
        <v>435</v>
      </c>
      <c r="H297" s="14" t="s">
        <v>502</v>
      </c>
      <c r="I297" s="14" t="s">
        <v>96</v>
      </c>
      <c r="J297" s="58" t="s">
        <v>2583</v>
      </c>
      <c r="K297" s="24">
        <v>0.48</v>
      </c>
      <c r="L297" s="14" t="s">
        <v>49</v>
      </c>
      <c r="M297" s="13">
        <v>2.1600000000000001E-2</v>
      </c>
      <c r="N297" s="13">
        <v>5.0700000000000002E-2</v>
      </c>
      <c r="O297" s="24">
        <v>648500.26</v>
      </c>
      <c r="P297" s="26">
        <v>98.7</v>
      </c>
      <c r="Q297" s="24">
        <v>0</v>
      </c>
      <c r="R297" s="24">
        <v>640.06975999999997</v>
      </c>
      <c r="S297" s="13">
        <v>5.0703077440000001E-3</v>
      </c>
      <c r="T297" s="13">
        <f t="shared" si="10"/>
        <v>7.9624302778137234E-4</v>
      </c>
      <c r="U297" s="66">
        <f>+R297/'סכום נכסי הקרן'!$C$42</f>
        <v>1.3371285693741694E-4</v>
      </c>
    </row>
    <row r="298" spans="2:21" ht="13.5" thickBot="1" x14ac:dyDescent="0.25">
      <c r="B298" s="62" t="s">
        <v>839</v>
      </c>
      <c r="C298" s="14" t="s">
        <v>840</v>
      </c>
      <c r="D298" s="14" t="s">
        <v>160</v>
      </c>
      <c r="E298" s="14" t="s">
        <v>232</v>
      </c>
      <c r="F298" s="22">
        <v>2095</v>
      </c>
      <c r="G298" s="14" t="s">
        <v>435</v>
      </c>
      <c r="H298" s="14" t="s">
        <v>502</v>
      </c>
      <c r="I298" s="14" t="s">
        <v>96</v>
      </c>
      <c r="J298" s="58" t="s">
        <v>2583</v>
      </c>
      <c r="K298" s="24">
        <v>2.4500000000000002</v>
      </c>
      <c r="L298" s="14" t="s">
        <v>49</v>
      </c>
      <c r="M298" s="13">
        <v>0.04</v>
      </c>
      <c r="N298" s="13">
        <v>4.5999999999999999E-2</v>
      </c>
      <c r="O298" s="24">
        <v>4177777.78</v>
      </c>
      <c r="P298" s="26">
        <v>100.63</v>
      </c>
      <c r="Q298" s="24">
        <v>0</v>
      </c>
      <c r="R298" s="24">
        <v>4204.0977800000001</v>
      </c>
      <c r="S298" s="13">
        <v>6.1377642900000001E-3</v>
      </c>
      <c r="T298" s="13">
        <f t="shared" si="10"/>
        <v>5.2298729835887669E-3</v>
      </c>
      <c r="U298" s="66">
        <f>+R298/'סכום נכסי הקרן'!$C$42</f>
        <v>8.7825102846297897E-4</v>
      </c>
    </row>
    <row r="299" spans="2:21" ht="13.5" thickBot="1" x14ac:dyDescent="0.25">
      <c r="B299" s="62" t="s">
        <v>841</v>
      </c>
      <c r="C299" s="14" t="s">
        <v>842</v>
      </c>
      <c r="D299" s="14" t="s">
        <v>160</v>
      </c>
      <c r="E299" s="14" t="s">
        <v>232</v>
      </c>
      <c r="F299" s="22">
        <v>2095</v>
      </c>
      <c r="G299" s="14" t="s">
        <v>435</v>
      </c>
      <c r="H299" s="14" t="s">
        <v>502</v>
      </c>
      <c r="I299" s="14" t="s">
        <v>96</v>
      </c>
      <c r="J299" s="58" t="s">
        <v>2583</v>
      </c>
      <c r="K299" s="24">
        <v>4.1500000000000004</v>
      </c>
      <c r="L299" s="14" t="s">
        <v>49</v>
      </c>
      <c r="M299" s="13">
        <v>2.0799999999999999E-2</v>
      </c>
      <c r="N299" s="13">
        <v>4.8500000000000001E-2</v>
      </c>
      <c r="O299" s="24">
        <v>332000</v>
      </c>
      <c r="P299" s="26">
        <v>90.31</v>
      </c>
      <c r="Q299" s="24">
        <v>0</v>
      </c>
      <c r="R299" s="24">
        <v>299.82920000000001</v>
      </c>
      <c r="S299" s="13">
        <v>1.673328057E-3</v>
      </c>
      <c r="T299" s="13">
        <f t="shared" si="10"/>
        <v>3.7298576646593439E-4</v>
      </c>
      <c r="U299" s="66">
        <f>+R299/'סכום נכסי הקרן'!$C$42</f>
        <v>6.263538981322937E-5</v>
      </c>
    </row>
    <row r="300" spans="2:21" ht="13.5" thickBot="1" x14ac:dyDescent="0.25">
      <c r="B300" s="62" t="s">
        <v>843</v>
      </c>
      <c r="C300" s="14" t="s">
        <v>844</v>
      </c>
      <c r="D300" s="14" t="s">
        <v>160</v>
      </c>
      <c r="E300" s="14" t="s">
        <v>232</v>
      </c>
      <c r="F300" s="22">
        <v>1633</v>
      </c>
      <c r="G300" s="14" t="s">
        <v>845</v>
      </c>
      <c r="H300" s="14" t="s">
        <v>502</v>
      </c>
      <c r="I300" s="14" t="s">
        <v>96</v>
      </c>
      <c r="J300" s="58" t="s">
        <v>2583</v>
      </c>
      <c r="K300" s="24">
        <v>3.26</v>
      </c>
      <c r="L300" s="14" t="s">
        <v>49</v>
      </c>
      <c r="M300" s="13">
        <v>2.6200000000000001E-2</v>
      </c>
      <c r="N300" s="13">
        <v>4.8899999999999999E-2</v>
      </c>
      <c r="O300" s="24">
        <v>500000</v>
      </c>
      <c r="P300" s="26">
        <v>93.06</v>
      </c>
      <c r="Q300" s="24">
        <v>6.55</v>
      </c>
      <c r="R300" s="24">
        <v>471.85</v>
      </c>
      <c r="S300" s="13">
        <v>9.9865517199999995E-4</v>
      </c>
      <c r="T300" s="13">
        <f t="shared" si="10"/>
        <v>5.869786328581443E-4</v>
      </c>
      <c r="U300" s="66">
        <f>+R300/'סכום נכסי הקרן'!$C$42</f>
        <v>9.8571148785282694E-5</v>
      </c>
    </row>
    <row r="301" spans="2:21" ht="13.5" thickBot="1" x14ac:dyDescent="0.25">
      <c r="B301" s="62" t="s">
        <v>846</v>
      </c>
      <c r="C301" s="14" t="s">
        <v>847</v>
      </c>
      <c r="D301" s="14" t="s">
        <v>160</v>
      </c>
      <c r="E301" s="14" t="s">
        <v>232</v>
      </c>
      <c r="F301" s="22">
        <v>1633</v>
      </c>
      <c r="G301" s="14" t="s">
        <v>845</v>
      </c>
      <c r="H301" s="14" t="s">
        <v>502</v>
      </c>
      <c r="I301" s="14" t="s">
        <v>96</v>
      </c>
      <c r="J301" s="58" t="s">
        <v>2583</v>
      </c>
      <c r="K301" s="24">
        <v>6.24</v>
      </c>
      <c r="L301" s="14" t="s">
        <v>49</v>
      </c>
      <c r="M301" s="13">
        <v>2.3400000000000001E-2</v>
      </c>
      <c r="N301" s="13">
        <v>5.2499999999999998E-2</v>
      </c>
      <c r="O301" s="24">
        <v>223066.67</v>
      </c>
      <c r="P301" s="26">
        <v>83.69</v>
      </c>
      <c r="Q301" s="24">
        <v>0</v>
      </c>
      <c r="R301" s="24">
        <v>186.68450000000001</v>
      </c>
      <c r="S301" s="13">
        <v>2.2627219200000001E-4</v>
      </c>
      <c r="T301" s="13">
        <f t="shared" si="10"/>
        <v>2.3223442319763961E-4</v>
      </c>
      <c r="U301" s="66">
        <f>+R301/'סכום נכסי הקרן'!$C$42</f>
        <v>3.8999058229111173E-5</v>
      </c>
    </row>
    <row r="302" spans="2:21" ht="13.5" thickBot="1" x14ac:dyDescent="0.25">
      <c r="B302" s="62" t="s">
        <v>848</v>
      </c>
      <c r="C302" s="14" t="s">
        <v>849</v>
      </c>
      <c r="D302" s="14" t="s">
        <v>160</v>
      </c>
      <c r="E302" s="14" t="s">
        <v>232</v>
      </c>
      <c r="F302" s="22">
        <v>715</v>
      </c>
      <c r="G302" s="14" t="s">
        <v>498</v>
      </c>
      <c r="H302" s="14" t="s">
        <v>542</v>
      </c>
      <c r="I302" s="14" t="s">
        <v>277</v>
      </c>
      <c r="J302" s="58" t="s">
        <v>2583</v>
      </c>
      <c r="K302" s="24">
        <v>2.09</v>
      </c>
      <c r="L302" s="14" t="s">
        <v>49</v>
      </c>
      <c r="M302" s="13">
        <v>2.9499999999999998E-2</v>
      </c>
      <c r="N302" s="13">
        <v>5.3499999999999999E-2</v>
      </c>
      <c r="O302" s="24">
        <v>2351351.35</v>
      </c>
      <c r="P302" s="26">
        <v>95.31</v>
      </c>
      <c r="Q302" s="24">
        <v>0</v>
      </c>
      <c r="R302" s="24">
        <v>2241.0729700000002</v>
      </c>
      <c r="S302" s="13">
        <v>7.5971793240000004E-3</v>
      </c>
      <c r="T302" s="13">
        <f t="shared" si="10"/>
        <v>2.7878816320142867E-3</v>
      </c>
      <c r="U302" s="66">
        <f>+R302/'סכום נכסי הקרן'!$C$42</f>
        <v>4.6816814064754768E-4</v>
      </c>
    </row>
    <row r="303" spans="2:21" ht="13.5" thickBot="1" x14ac:dyDescent="0.25">
      <c r="B303" s="62" t="s">
        <v>850</v>
      </c>
      <c r="C303" s="14" t="s">
        <v>851</v>
      </c>
      <c r="D303" s="14" t="s">
        <v>160</v>
      </c>
      <c r="E303" s="14" t="s">
        <v>232</v>
      </c>
      <c r="F303" s="22">
        <v>715</v>
      </c>
      <c r="G303" s="14" t="s">
        <v>498</v>
      </c>
      <c r="H303" s="14" t="s">
        <v>542</v>
      </c>
      <c r="I303" s="14" t="s">
        <v>277</v>
      </c>
      <c r="J303" s="58" t="s">
        <v>2583</v>
      </c>
      <c r="K303" s="24">
        <v>2.97</v>
      </c>
      <c r="L303" s="14" t="s">
        <v>49</v>
      </c>
      <c r="M303" s="13">
        <v>2.5499999999999998E-2</v>
      </c>
      <c r="N303" s="13">
        <v>5.5300000000000002E-2</v>
      </c>
      <c r="O303" s="24">
        <v>290000</v>
      </c>
      <c r="P303" s="26">
        <v>91.82</v>
      </c>
      <c r="Q303" s="24">
        <v>0</v>
      </c>
      <c r="R303" s="24">
        <v>266.27800000000002</v>
      </c>
      <c r="S303" s="13">
        <v>4.9803362500000004E-4</v>
      </c>
      <c r="T303" s="13">
        <f t="shared" si="10"/>
        <v>3.3124827042534908E-4</v>
      </c>
      <c r="U303" s="66">
        <f>+R303/'סכום נכסי הקרן'!$C$42</f>
        <v>5.5626424406585788E-5</v>
      </c>
    </row>
    <row r="304" spans="2:21" ht="13.5" thickBot="1" x14ac:dyDescent="0.25">
      <c r="B304" s="62" t="s">
        <v>852</v>
      </c>
      <c r="C304" s="14" t="s">
        <v>853</v>
      </c>
      <c r="D304" s="14" t="s">
        <v>160</v>
      </c>
      <c r="E304" s="14" t="s">
        <v>232</v>
      </c>
      <c r="F304" s="22">
        <v>720</v>
      </c>
      <c r="G304" s="14" t="s">
        <v>634</v>
      </c>
      <c r="H304" s="14" t="s">
        <v>542</v>
      </c>
      <c r="I304" s="14" t="s">
        <v>277</v>
      </c>
      <c r="J304" s="58" t="s">
        <v>2583</v>
      </c>
      <c r="K304" s="24">
        <v>4.45</v>
      </c>
      <c r="L304" s="14" t="s">
        <v>49</v>
      </c>
      <c r="M304" s="13">
        <v>1.4999999999999999E-2</v>
      </c>
      <c r="N304" s="13">
        <v>5.33E-2</v>
      </c>
      <c r="O304" s="24">
        <v>1000000</v>
      </c>
      <c r="P304" s="26">
        <v>85.17</v>
      </c>
      <c r="Q304" s="24">
        <v>0</v>
      </c>
      <c r="R304" s="24">
        <v>851.7</v>
      </c>
      <c r="S304" s="13">
        <v>2.5908749380000001E-3</v>
      </c>
      <c r="T304" s="13">
        <f t="shared" si="10"/>
        <v>1.0595098052459076E-3</v>
      </c>
      <c r="U304" s="66">
        <f>+R304/'סכום נכסי הקרן'!$C$42</f>
        <v>1.7792316927079638E-4</v>
      </c>
    </row>
    <row r="305" spans="2:21" ht="13.5" thickBot="1" x14ac:dyDescent="0.25">
      <c r="B305" s="62" t="s">
        <v>854</v>
      </c>
      <c r="C305" s="14" t="s">
        <v>855</v>
      </c>
      <c r="D305" s="14" t="s">
        <v>160</v>
      </c>
      <c r="E305" s="14" t="s">
        <v>232</v>
      </c>
      <c r="F305" s="22">
        <v>720</v>
      </c>
      <c r="G305" s="14" t="s">
        <v>634</v>
      </c>
      <c r="H305" s="14" t="s">
        <v>542</v>
      </c>
      <c r="I305" s="14" t="s">
        <v>277</v>
      </c>
      <c r="J305" s="58" t="s">
        <v>2583</v>
      </c>
      <c r="K305" s="24">
        <v>2.21</v>
      </c>
      <c r="L305" s="14" t="s">
        <v>49</v>
      </c>
      <c r="M305" s="13">
        <v>3.4500000000000003E-2</v>
      </c>
      <c r="N305" s="13">
        <v>5.04E-2</v>
      </c>
      <c r="O305" s="24">
        <v>4080000</v>
      </c>
      <c r="P305" s="26">
        <v>97.85</v>
      </c>
      <c r="Q305" s="24">
        <v>0</v>
      </c>
      <c r="R305" s="24">
        <v>3992.28</v>
      </c>
      <c r="S305" s="13">
        <v>5.6011561579999997E-3</v>
      </c>
      <c r="T305" s="13">
        <f t="shared" si="10"/>
        <v>4.9663729074640511E-3</v>
      </c>
      <c r="U305" s="66">
        <f>+R305/'סכום נכסי הקרן'!$C$42</f>
        <v>8.3400153835436772E-4</v>
      </c>
    </row>
    <row r="306" spans="2:21" ht="13.5" thickBot="1" x14ac:dyDescent="0.25">
      <c r="B306" s="62" t="s">
        <v>856</v>
      </c>
      <c r="C306" s="14" t="s">
        <v>857</v>
      </c>
      <c r="D306" s="14" t="s">
        <v>160</v>
      </c>
      <c r="E306" s="14" t="s">
        <v>232</v>
      </c>
      <c r="F306" s="22">
        <v>720</v>
      </c>
      <c r="G306" s="14" t="s">
        <v>634</v>
      </c>
      <c r="H306" s="14" t="s">
        <v>542</v>
      </c>
      <c r="I306" s="14" t="s">
        <v>277</v>
      </c>
      <c r="J306" s="58" t="s">
        <v>2583</v>
      </c>
      <c r="K306" s="24">
        <v>4.58</v>
      </c>
      <c r="L306" s="14" t="s">
        <v>49</v>
      </c>
      <c r="M306" s="13">
        <v>7.4999999999999997E-3</v>
      </c>
      <c r="N306" s="13">
        <v>5.4100000000000002E-2</v>
      </c>
      <c r="O306" s="24">
        <v>3153900</v>
      </c>
      <c r="P306" s="26">
        <v>81.5</v>
      </c>
      <c r="Q306" s="24">
        <v>0</v>
      </c>
      <c r="R306" s="24">
        <v>2570.4285</v>
      </c>
      <c r="S306" s="13">
        <v>5.9339333589999996E-3</v>
      </c>
      <c r="T306" s="13">
        <f t="shared" si="10"/>
        <v>3.1975979798444646E-3</v>
      </c>
      <c r="U306" s="66">
        <f>+R306/'סכום נכסי הקרן'!$C$42</f>
        <v>5.3697168616176968E-4</v>
      </c>
    </row>
    <row r="307" spans="2:21" ht="13.5" thickBot="1" x14ac:dyDescent="0.25">
      <c r="B307" s="62" t="s">
        <v>858</v>
      </c>
      <c r="C307" s="14" t="s">
        <v>859</v>
      </c>
      <c r="D307" s="14" t="s">
        <v>160</v>
      </c>
      <c r="E307" s="14" t="s">
        <v>232</v>
      </c>
      <c r="F307" s="22">
        <v>1581</v>
      </c>
      <c r="G307" s="14" t="s">
        <v>634</v>
      </c>
      <c r="H307" s="14" t="s">
        <v>558</v>
      </c>
      <c r="I307" s="14" t="s">
        <v>96</v>
      </c>
      <c r="J307" s="58" t="s">
        <v>2583</v>
      </c>
      <c r="K307" s="24">
        <v>3.06</v>
      </c>
      <c r="L307" s="14" t="s">
        <v>49</v>
      </c>
      <c r="M307" s="13">
        <v>2.0500000000000001E-2</v>
      </c>
      <c r="N307" s="13">
        <v>4.9399999999999999E-2</v>
      </c>
      <c r="O307" s="24">
        <v>9333.33</v>
      </c>
      <c r="P307" s="26">
        <v>92.46</v>
      </c>
      <c r="Q307" s="24">
        <v>0</v>
      </c>
      <c r="R307" s="24">
        <v>8.6295999999999999</v>
      </c>
      <c r="S307" s="13">
        <v>1.7898735309302501E-5</v>
      </c>
      <c r="T307" s="13">
        <f t="shared" si="10"/>
        <v>1.0735171792121738E-5</v>
      </c>
      <c r="U307" s="66">
        <f>+R307/'סכום נכסי הקרן'!$C$42</f>
        <v>1.802754234518333E-6</v>
      </c>
    </row>
    <row r="308" spans="2:21" ht="13.5" thickBot="1" x14ac:dyDescent="0.25">
      <c r="B308" s="62" t="s">
        <v>860</v>
      </c>
      <c r="C308" s="14" t="s">
        <v>861</v>
      </c>
      <c r="D308" s="14" t="s">
        <v>160</v>
      </c>
      <c r="E308" s="14" t="s">
        <v>232</v>
      </c>
      <c r="F308" s="22">
        <v>1581</v>
      </c>
      <c r="G308" s="14" t="s">
        <v>634</v>
      </c>
      <c r="H308" s="14" t="s">
        <v>558</v>
      </c>
      <c r="I308" s="14" t="s">
        <v>96</v>
      </c>
      <c r="J308" s="58" t="s">
        <v>2583</v>
      </c>
      <c r="K308" s="24">
        <v>3.56</v>
      </c>
      <c r="L308" s="14" t="s">
        <v>49</v>
      </c>
      <c r="M308" s="13">
        <v>2.5000000000000001E-3</v>
      </c>
      <c r="N308" s="13">
        <v>5.16E-2</v>
      </c>
      <c r="O308" s="24">
        <v>1539000</v>
      </c>
      <c r="P308" s="26">
        <v>84.4</v>
      </c>
      <c r="Q308" s="24">
        <v>0</v>
      </c>
      <c r="R308" s="24">
        <v>1298.9159999999999</v>
      </c>
      <c r="S308" s="13">
        <v>2.7161923180000001E-3</v>
      </c>
      <c r="T308" s="13">
        <f t="shared" si="10"/>
        <v>1.6158438865689717E-3</v>
      </c>
      <c r="U308" s="66">
        <f>+R308/'סכום נכסי הקרן'!$C$42</f>
        <v>2.7134818755024739E-4</v>
      </c>
    </row>
    <row r="309" spans="2:21" ht="13.5" thickBot="1" x14ac:dyDescent="0.25">
      <c r="B309" s="62" t="s">
        <v>862</v>
      </c>
      <c r="C309" s="14" t="s">
        <v>863</v>
      </c>
      <c r="D309" s="14" t="s">
        <v>160</v>
      </c>
      <c r="E309" s="14" t="s">
        <v>232</v>
      </c>
      <c r="F309" s="22">
        <v>1172</v>
      </c>
      <c r="G309" s="14" t="s">
        <v>339</v>
      </c>
      <c r="H309" s="14" t="s">
        <v>542</v>
      </c>
      <c r="I309" s="14" t="s">
        <v>277</v>
      </c>
      <c r="J309" s="58" t="s">
        <v>2583</v>
      </c>
      <c r="K309" s="24">
        <v>3</v>
      </c>
      <c r="L309" s="14" t="s">
        <v>49</v>
      </c>
      <c r="M309" s="13">
        <v>3.2500000000000001E-2</v>
      </c>
      <c r="N309" s="13">
        <v>5.6599999999999998E-2</v>
      </c>
      <c r="O309" s="24">
        <v>200000</v>
      </c>
      <c r="P309" s="26">
        <v>94.06</v>
      </c>
      <c r="Q309" s="24">
        <v>0</v>
      </c>
      <c r="R309" s="24">
        <v>188.12</v>
      </c>
      <c r="S309" s="13">
        <v>5.8265381300000004E-4</v>
      </c>
      <c r="T309" s="13">
        <f t="shared" si="10"/>
        <v>2.340201767792182E-4</v>
      </c>
      <c r="U309" s="66">
        <f>+R309/'סכום נכסי הקרן'!$C$42</f>
        <v>3.929893930165811E-5</v>
      </c>
    </row>
    <row r="310" spans="2:21" ht="13.5" thickBot="1" x14ac:dyDescent="0.25">
      <c r="B310" s="62" t="s">
        <v>864</v>
      </c>
      <c r="C310" s="14" t="s">
        <v>865</v>
      </c>
      <c r="D310" s="14" t="s">
        <v>160</v>
      </c>
      <c r="E310" s="14" t="s">
        <v>232</v>
      </c>
      <c r="F310" s="22">
        <v>1172</v>
      </c>
      <c r="G310" s="14" t="s">
        <v>339</v>
      </c>
      <c r="H310" s="14" t="s">
        <v>542</v>
      </c>
      <c r="I310" s="14" t="s">
        <v>277</v>
      </c>
      <c r="J310" s="58" t="s">
        <v>2583</v>
      </c>
      <c r="K310" s="24">
        <v>3.17</v>
      </c>
      <c r="L310" s="14" t="s">
        <v>49</v>
      </c>
      <c r="M310" s="13">
        <v>2.3E-2</v>
      </c>
      <c r="N310" s="13">
        <v>5.0299999999999997E-2</v>
      </c>
      <c r="O310" s="24">
        <v>4802862.96</v>
      </c>
      <c r="P310" s="26">
        <v>92.64</v>
      </c>
      <c r="Q310" s="24">
        <v>0</v>
      </c>
      <c r="R310" s="24">
        <v>4449.3722500000003</v>
      </c>
      <c r="S310" s="13">
        <v>8.500918122E-3</v>
      </c>
      <c r="T310" s="13">
        <f t="shared" si="10"/>
        <v>5.5349929858683174E-3</v>
      </c>
      <c r="U310" s="66">
        <f>+R310/'סכום נכסי הקרן'!$C$42</f>
        <v>9.2948974050197737E-4</v>
      </c>
    </row>
    <row r="311" spans="2:21" ht="13.5" thickBot="1" x14ac:dyDescent="0.25">
      <c r="B311" s="62" t="s">
        <v>866</v>
      </c>
      <c r="C311" s="14" t="s">
        <v>867</v>
      </c>
      <c r="D311" s="14" t="s">
        <v>160</v>
      </c>
      <c r="E311" s="14" t="s">
        <v>232</v>
      </c>
      <c r="F311" s="22">
        <v>1618</v>
      </c>
      <c r="G311" s="14" t="s">
        <v>498</v>
      </c>
      <c r="H311" s="14" t="s">
        <v>558</v>
      </c>
      <c r="I311" s="14" t="s">
        <v>96</v>
      </c>
      <c r="J311" s="58" t="s">
        <v>2583</v>
      </c>
      <c r="K311" s="24">
        <v>2.3199999999999998</v>
      </c>
      <c r="L311" s="14" t="s">
        <v>49</v>
      </c>
      <c r="M311" s="13">
        <v>4.2999999999999997E-2</v>
      </c>
      <c r="N311" s="13">
        <v>5.2299999999999999E-2</v>
      </c>
      <c r="O311" s="24">
        <v>500000</v>
      </c>
      <c r="P311" s="26">
        <v>99.99</v>
      </c>
      <c r="Q311" s="24">
        <v>0</v>
      </c>
      <c r="R311" s="24">
        <v>499.95</v>
      </c>
      <c r="S311" s="13">
        <v>4.5039555800000002E-4</v>
      </c>
      <c r="T311" s="13">
        <f t="shared" si="10"/>
        <v>6.2193486806703241E-4</v>
      </c>
      <c r="U311" s="66">
        <f>+R311/'סכום נכסי הקרן'!$C$42</f>
        <v>1.0444133905945126E-4</v>
      </c>
    </row>
    <row r="312" spans="2:21" ht="13.5" thickBot="1" x14ac:dyDescent="0.25">
      <c r="B312" s="62" t="s">
        <v>868</v>
      </c>
      <c r="C312" s="14" t="s">
        <v>869</v>
      </c>
      <c r="D312" s="14" t="s">
        <v>160</v>
      </c>
      <c r="E312" s="14" t="s">
        <v>232</v>
      </c>
      <c r="F312" s="22">
        <v>1618</v>
      </c>
      <c r="G312" s="14" t="s">
        <v>498</v>
      </c>
      <c r="H312" s="14" t="s">
        <v>558</v>
      </c>
      <c r="I312" s="14" t="s">
        <v>96</v>
      </c>
      <c r="J312" s="58" t="s">
        <v>2583</v>
      </c>
      <c r="K312" s="24">
        <v>0.84</v>
      </c>
      <c r="L312" s="14" t="s">
        <v>49</v>
      </c>
      <c r="M312" s="13">
        <v>4.2000000000000003E-2</v>
      </c>
      <c r="N312" s="13">
        <v>5.28E-2</v>
      </c>
      <c r="O312" s="24">
        <v>250000</v>
      </c>
      <c r="P312" s="26">
        <v>99.77</v>
      </c>
      <c r="Q312" s="24">
        <v>0</v>
      </c>
      <c r="R312" s="24">
        <v>249.42500000000001</v>
      </c>
      <c r="S312" s="13">
        <v>1.035563744E-3</v>
      </c>
      <c r="T312" s="13">
        <f t="shared" si="10"/>
        <v>3.1028323725896504E-4</v>
      </c>
      <c r="U312" s="66">
        <f>+R312/'סכום נכסי הקרן'!$C$42</f>
        <v>5.2105772567063969E-5</v>
      </c>
    </row>
    <row r="313" spans="2:21" ht="13.5" thickBot="1" x14ac:dyDescent="0.25">
      <c r="B313" s="62" t="s">
        <v>870</v>
      </c>
      <c r="C313" s="14" t="s">
        <v>871</v>
      </c>
      <c r="D313" s="14" t="s">
        <v>160</v>
      </c>
      <c r="E313" s="14" t="s">
        <v>232</v>
      </c>
      <c r="F313" s="22">
        <v>1513</v>
      </c>
      <c r="G313" s="14" t="s">
        <v>339</v>
      </c>
      <c r="H313" s="14" t="s">
        <v>558</v>
      </c>
      <c r="I313" s="14" t="s">
        <v>96</v>
      </c>
      <c r="J313" s="58" t="s">
        <v>2583</v>
      </c>
      <c r="K313" s="24">
        <v>2.66</v>
      </c>
      <c r="L313" s="14" t="s">
        <v>49</v>
      </c>
      <c r="M313" s="13">
        <v>6.8000000000000005E-2</v>
      </c>
      <c r="N313" s="13">
        <v>6.7900000000000002E-2</v>
      </c>
      <c r="O313" s="24">
        <v>938508</v>
      </c>
      <c r="P313" s="26">
        <v>100.32</v>
      </c>
      <c r="Q313" s="24">
        <v>0</v>
      </c>
      <c r="R313" s="24">
        <v>941.51122999999995</v>
      </c>
      <c r="S313" s="13">
        <v>2.7778425649999999E-3</v>
      </c>
      <c r="T313" s="13">
        <f t="shared" si="10"/>
        <v>1.1712344486722261E-3</v>
      </c>
      <c r="U313" s="66">
        <f>+R313/'סכום נכסי הקרן'!$C$42</f>
        <v>1.9668505570699269E-4</v>
      </c>
    </row>
    <row r="314" spans="2:21" ht="13.5" thickBot="1" x14ac:dyDescent="0.25">
      <c r="B314" s="62" t="s">
        <v>872</v>
      </c>
      <c r="C314" s="14" t="s">
        <v>873</v>
      </c>
      <c r="D314" s="14" t="s">
        <v>160</v>
      </c>
      <c r="E314" s="14" t="s">
        <v>232</v>
      </c>
      <c r="F314" s="22">
        <v>1072</v>
      </c>
      <c r="G314" s="14" t="s">
        <v>307</v>
      </c>
      <c r="H314" s="14" t="s">
        <v>542</v>
      </c>
      <c r="I314" s="14" t="s">
        <v>277</v>
      </c>
      <c r="J314" s="58" t="s">
        <v>2583</v>
      </c>
      <c r="K314" s="24">
        <v>2.13</v>
      </c>
      <c r="L314" s="14" t="s">
        <v>49</v>
      </c>
      <c r="M314" s="13">
        <v>3.2899999999999999E-2</v>
      </c>
      <c r="N314" s="13">
        <v>4.8500000000000001E-2</v>
      </c>
      <c r="O314" s="24">
        <v>249333.34</v>
      </c>
      <c r="P314" s="26">
        <v>97.69</v>
      </c>
      <c r="Q314" s="24">
        <v>0</v>
      </c>
      <c r="R314" s="24">
        <v>243.57373999999999</v>
      </c>
      <c r="S314" s="13">
        <v>5.11713112E-4</v>
      </c>
      <c r="T314" s="13">
        <f t="shared" si="10"/>
        <v>3.0300430413340065E-4</v>
      </c>
      <c r="U314" s="66">
        <f>+R314/'סכום נכסי הקרן'!$C$42</f>
        <v>5.0883423472984551E-5</v>
      </c>
    </row>
    <row r="315" spans="2:21" ht="13.5" thickBot="1" x14ac:dyDescent="0.25">
      <c r="B315" s="62" t="s">
        <v>874</v>
      </c>
      <c r="C315" s="14" t="s">
        <v>875</v>
      </c>
      <c r="D315" s="14" t="s">
        <v>160</v>
      </c>
      <c r="E315" s="14" t="s">
        <v>232</v>
      </c>
      <c r="F315" s="22">
        <v>704</v>
      </c>
      <c r="G315" s="14" t="s">
        <v>517</v>
      </c>
      <c r="H315" s="14" t="s">
        <v>558</v>
      </c>
      <c r="I315" s="14" t="s">
        <v>96</v>
      </c>
      <c r="J315" s="58" t="s">
        <v>2583</v>
      </c>
      <c r="K315" s="24">
        <v>1.47</v>
      </c>
      <c r="L315" s="14" t="s">
        <v>49</v>
      </c>
      <c r="M315" s="13">
        <v>2.63E-2</v>
      </c>
      <c r="N315" s="13">
        <v>5.3400000000000003E-2</v>
      </c>
      <c r="O315" s="24">
        <v>759750</v>
      </c>
      <c r="P315" s="26">
        <v>96.69</v>
      </c>
      <c r="Q315" s="24">
        <v>0</v>
      </c>
      <c r="R315" s="24">
        <v>734.60226999999998</v>
      </c>
      <c r="S315" s="13">
        <v>1.0580297459E-2</v>
      </c>
      <c r="T315" s="13">
        <f t="shared" si="10"/>
        <v>9.1384091583996904E-4</v>
      </c>
      <c r="U315" s="66">
        <f>+R315/'סכום נכסי הקרן'!$C$42</f>
        <v>1.5346103561338645E-4</v>
      </c>
    </row>
    <row r="316" spans="2:21" ht="13.5" thickBot="1" x14ac:dyDescent="0.25">
      <c r="B316" s="62" t="s">
        <v>876</v>
      </c>
      <c r="C316" s="14" t="s">
        <v>877</v>
      </c>
      <c r="D316" s="14" t="s">
        <v>160</v>
      </c>
      <c r="E316" s="14" t="s">
        <v>232</v>
      </c>
      <c r="F316" s="22">
        <v>1628</v>
      </c>
      <c r="G316" s="14" t="s">
        <v>339</v>
      </c>
      <c r="H316" s="14" t="s">
        <v>558</v>
      </c>
      <c r="I316" s="14" t="s">
        <v>96</v>
      </c>
      <c r="J316" s="58" t="s">
        <v>2583</v>
      </c>
      <c r="K316" s="24">
        <v>2.04</v>
      </c>
      <c r="L316" s="14" t="s">
        <v>49</v>
      </c>
      <c r="M316" s="13">
        <v>5.1499999999999997E-2</v>
      </c>
      <c r="N316" s="13">
        <v>7.1199999999999999E-2</v>
      </c>
      <c r="O316" s="24">
        <v>373280.72</v>
      </c>
      <c r="P316" s="26">
        <v>97.63</v>
      </c>
      <c r="Q316" s="24">
        <v>0</v>
      </c>
      <c r="R316" s="24">
        <v>364.43396999999999</v>
      </c>
      <c r="S316" s="13">
        <v>1.034519812E-3</v>
      </c>
      <c r="T316" s="13">
        <f t="shared" si="10"/>
        <v>4.5335372147433712E-4</v>
      </c>
      <c r="U316" s="66">
        <f>+R316/'סכום נכסי הקרן'!$C$42</f>
        <v>7.6131556806784457E-5</v>
      </c>
    </row>
    <row r="317" spans="2:21" ht="13.5" thickBot="1" x14ac:dyDescent="0.25">
      <c r="B317" s="62" t="s">
        <v>878</v>
      </c>
      <c r="C317" s="14" t="s">
        <v>879</v>
      </c>
      <c r="D317" s="14" t="s">
        <v>160</v>
      </c>
      <c r="E317" s="14" t="s">
        <v>232</v>
      </c>
      <c r="F317" s="22">
        <v>1628</v>
      </c>
      <c r="G317" s="14" t="s">
        <v>339</v>
      </c>
      <c r="H317" s="14" t="s">
        <v>558</v>
      </c>
      <c r="I317" s="14" t="s">
        <v>96</v>
      </c>
      <c r="J317" s="58" t="s">
        <v>2583</v>
      </c>
      <c r="K317" s="24">
        <v>2.68</v>
      </c>
      <c r="L317" s="14" t="s">
        <v>49</v>
      </c>
      <c r="M317" s="13">
        <v>7.2400000000000006E-2</v>
      </c>
      <c r="N317" s="13">
        <v>7.5800000000000006E-2</v>
      </c>
      <c r="O317" s="24">
        <v>30000</v>
      </c>
      <c r="P317" s="26">
        <v>101.87</v>
      </c>
      <c r="Q317" s="24">
        <v>0</v>
      </c>
      <c r="R317" s="24">
        <v>30.561</v>
      </c>
      <c r="S317" s="13">
        <v>8.3453877823522898E-5</v>
      </c>
      <c r="T317" s="13">
        <f t="shared" si="10"/>
        <v>3.8017704776470804E-5</v>
      </c>
      <c r="U317" s="66">
        <f>+R317/'סכום נכסי הקרן'!$C$42</f>
        <v>6.3843019561873992E-6</v>
      </c>
    </row>
    <row r="318" spans="2:21" ht="13.5" thickBot="1" x14ac:dyDescent="0.25">
      <c r="B318" s="62" t="s">
        <v>880</v>
      </c>
      <c r="C318" s="14" t="s">
        <v>881</v>
      </c>
      <c r="D318" s="14" t="s">
        <v>160</v>
      </c>
      <c r="E318" s="14" t="s">
        <v>232</v>
      </c>
      <c r="F318" s="22">
        <v>1330</v>
      </c>
      <c r="G318" s="14" t="s">
        <v>498</v>
      </c>
      <c r="H318" s="14" t="s">
        <v>542</v>
      </c>
      <c r="I318" s="14" t="s">
        <v>277</v>
      </c>
      <c r="J318" s="58" t="s">
        <v>2583</v>
      </c>
      <c r="K318" s="24">
        <v>1.95</v>
      </c>
      <c r="L318" s="14" t="s">
        <v>49</v>
      </c>
      <c r="M318" s="13">
        <v>0.02</v>
      </c>
      <c r="N318" s="13">
        <v>5.1999999999999998E-2</v>
      </c>
      <c r="O318" s="24">
        <v>141000</v>
      </c>
      <c r="P318" s="26">
        <v>94.14</v>
      </c>
      <c r="Q318" s="24">
        <v>0</v>
      </c>
      <c r="R318" s="24">
        <v>132.73740000000001</v>
      </c>
      <c r="S318" s="13">
        <v>4.0285714199999998E-4</v>
      </c>
      <c r="T318" s="13">
        <f t="shared" si="10"/>
        <v>1.6512454716783863E-4</v>
      </c>
      <c r="U318" s="66">
        <f>+R318/'סכום נכסי הקרן'!$C$42</f>
        <v>2.7729316530193032E-5</v>
      </c>
    </row>
    <row r="319" spans="2:21" ht="13.5" thickBot="1" x14ac:dyDescent="0.25">
      <c r="B319" s="62" t="s">
        <v>882</v>
      </c>
      <c r="C319" s="14" t="s">
        <v>883</v>
      </c>
      <c r="D319" s="14" t="s">
        <v>160</v>
      </c>
      <c r="E319" s="14" t="s">
        <v>232</v>
      </c>
      <c r="F319" s="22">
        <v>1661</v>
      </c>
      <c r="G319" s="14" t="s">
        <v>339</v>
      </c>
      <c r="H319" s="14" t="s">
        <v>542</v>
      </c>
      <c r="I319" s="14" t="s">
        <v>277</v>
      </c>
      <c r="J319" s="58" t="s">
        <v>2583</v>
      </c>
      <c r="K319" s="24">
        <v>1.91</v>
      </c>
      <c r="L319" s="14" t="s">
        <v>49</v>
      </c>
      <c r="M319" s="13">
        <v>4.99E-2</v>
      </c>
      <c r="N319" s="13">
        <v>4.6800000000000001E-2</v>
      </c>
      <c r="O319" s="24">
        <v>1064850</v>
      </c>
      <c r="P319" s="26">
        <v>101.94</v>
      </c>
      <c r="Q319" s="24">
        <v>0</v>
      </c>
      <c r="R319" s="24">
        <v>1085.50809</v>
      </c>
      <c r="S319" s="13">
        <v>3.0533333330000001E-3</v>
      </c>
      <c r="T319" s="13">
        <f t="shared" si="10"/>
        <v>1.3503656980494976E-3</v>
      </c>
      <c r="U319" s="66">
        <f>+R319/'סכום נכסי הקרן'!$C$42</f>
        <v>2.2676651361029572E-4</v>
      </c>
    </row>
    <row r="320" spans="2:21" ht="13.5" thickBot="1" x14ac:dyDescent="0.25">
      <c r="B320" s="62" t="s">
        <v>884</v>
      </c>
      <c r="C320" s="14" t="s">
        <v>885</v>
      </c>
      <c r="D320" s="14" t="s">
        <v>160</v>
      </c>
      <c r="E320" s="14" t="s">
        <v>232</v>
      </c>
      <c r="F320" s="22">
        <v>1661</v>
      </c>
      <c r="G320" s="14" t="s">
        <v>339</v>
      </c>
      <c r="H320" s="14" t="s">
        <v>542</v>
      </c>
      <c r="I320" s="14" t="s">
        <v>277</v>
      </c>
      <c r="J320" s="58" t="s">
        <v>2583</v>
      </c>
      <c r="K320" s="24">
        <v>3.98</v>
      </c>
      <c r="L320" s="14" t="s">
        <v>49</v>
      </c>
      <c r="M320" s="13">
        <v>6.3700000000000007E-2</v>
      </c>
      <c r="N320" s="13">
        <v>5.8700000000000002E-2</v>
      </c>
      <c r="O320" s="24">
        <v>1102311</v>
      </c>
      <c r="P320" s="26">
        <v>102.3</v>
      </c>
      <c r="Q320" s="24">
        <v>0</v>
      </c>
      <c r="R320" s="24">
        <v>1127.6641500000001</v>
      </c>
      <c r="S320" s="13">
        <v>5.5996941859999998E-3</v>
      </c>
      <c r="T320" s="13">
        <f t="shared" si="10"/>
        <v>1.4028075894672912E-3</v>
      </c>
      <c r="U320" s="66">
        <f>+R320/'סכום נכסי הקרן'!$C$42</f>
        <v>2.3557306497717356E-4</v>
      </c>
    </row>
    <row r="321" spans="2:21" ht="13.5" thickBot="1" x14ac:dyDescent="0.25">
      <c r="B321" s="62" t="s">
        <v>886</v>
      </c>
      <c r="C321" s="14" t="s">
        <v>887</v>
      </c>
      <c r="D321" s="14" t="s">
        <v>160</v>
      </c>
      <c r="E321" s="14" t="s">
        <v>232</v>
      </c>
      <c r="F321" s="22">
        <v>1661</v>
      </c>
      <c r="G321" s="14" t="s">
        <v>339</v>
      </c>
      <c r="H321" s="14" t="s">
        <v>542</v>
      </c>
      <c r="I321" s="14" t="s">
        <v>277</v>
      </c>
      <c r="J321" s="58" t="s">
        <v>2583</v>
      </c>
      <c r="K321" s="24">
        <v>2.37</v>
      </c>
      <c r="L321" s="14" t="s">
        <v>49</v>
      </c>
      <c r="M321" s="13">
        <v>2.6499999999999999E-2</v>
      </c>
      <c r="N321" s="13">
        <v>5.28E-2</v>
      </c>
      <c r="O321" s="24">
        <v>274285.71000000002</v>
      </c>
      <c r="P321" s="26">
        <v>95.03</v>
      </c>
      <c r="Q321" s="24">
        <v>0</v>
      </c>
      <c r="R321" s="24">
        <v>260.65370999999999</v>
      </c>
      <c r="S321" s="13">
        <v>4.4631880000000002E-4</v>
      </c>
      <c r="T321" s="13">
        <f t="shared" si="10"/>
        <v>3.2425168664872991E-4</v>
      </c>
      <c r="U321" s="66">
        <f>+R321/'סכום נכסי הקרן'!$C$42</f>
        <v>5.445149015544331E-5</v>
      </c>
    </row>
    <row r="322" spans="2:21" ht="13.5" thickBot="1" x14ac:dyDescent="0.25">
      <c r="B322" s="62" t="s">
        <v>888</v>
      </c>
      <c r="C322" s="14" t="s">
        <v>889</v>
      </c>
      <c r="D322" s="14" t="s">
        <v>160</v>
      </c>
      <c r="E322" s="14" t="s">
        <v>232</v>
      </c>
      <c r="F322" s="22">
        <v>1621</v>
      </c>
      <c r="G322" s="14" t="s">
        <v>579</v>
      </c>
      <c r="H322" s="14" t="s">
        <v>542</v>
      </c>
      <c r="I322" s="14" t="s">
        <v>277</v>
      </c>
      <c r="J322" s="58" t="s">
        <v>2583</v>
      </c>
      <c r="K322" s="24">
        <v>1.69</v>
      </c>
      <c r="L322" s="14" t="s">
        <v>49</v>
      </c>
      <c r="M322" s="13">
        <v>3.2500000000000001E-2</v>
      </c>
      <c r="N322" s="13">
        <v>5.3600000000000002E-2</v>
      </c>
      <c r="O322" s="24">
        <v>337554.84</v>
      </c>
      <c r="P322" s="26">
        <v>96.68</v>
      </c>
      <c r="Q322" s="24">
        <v>0</v>
      </c>
      <c r="R322" s="24">
        <v>326.34802000000002</v>
      </c>
      <c r="S322" s="13">
        <v>1.065456114E-3</v>
      </c>
      <c r="T322" s="13">
        <f t="shared" si="10"/>
        <v>4.0597502302757728E-4</v>
      </c>
      <c r="U322" s="66">
        <f>+R322/'סכום נכסי הקרן'!$C$42</f>
        <v>6.8175265942995467E-5</v>
      </c>
    </row>
    <row r="323" spans="2:21" ht="13.5" thickBot="1" x14ac:dyDescent="0.25">
      <c r="B323" s="62" t="s">
        <v>890</v>
      </c>
      <c r="C323" s="14" t="s">
        <v>891</v>
      </c>
      <c r="D323" s="14" t="s">
        <v>160</v>
      </c>
      <c r="E323" s="14" t="s">
        <v>232</v>
      </c>
      <c r="F323" s="22">
        <v>1621</v>
      </c>
      <c r="G323" s="14" t="s">
        <v>579</v>
      </c>
      <c r="H323" s="14" t="s">
        <v>542</v>
      </c>
      <c r="I323" s="14" t="s">
        <v>277</v>
      </c>
      <c r="J323" s="58" t="s">
        <v>2583</v>
      </c>
      <c r="K323" s="24">
        <v>2.7</v>
      </c>
      <c r="L323" s="14" t="s">
        <v>49</v>
      </c>
      <c r="M323" s="13">
        <v>0.04</v>
      </c>
      <c r="N323" s="13">
        <v>2.9100000000000001E-2</v>
      </c>
      <c r="O323" s="24">
        <v>139920</v>
      </c>
      <c r="P323" s="26">
        <v>103.5</v>
      </c>
      <c r="Q323" s="24">
        <v>0</v>
      </c>
      <c r="R323" s="24">
        <v>144.81720000000001</v>
      </c>
      <c r="S323" s="13">
        <v>1.0923883206000001E-2</v>
      </c>
      <c r="T323" s="13">
        <f t="shared" si="10"/>
        <v>1.8015174752642675E-4</v>
      </c>
      <c r="U323" s="66">
        <f>+R323/'סכום נכסי הקרן'!$C$42</f>
        <v>3.0252829856666401E-5</v>
      </c>
    </row>
    <row r="324" spans="2:21" ht="13.5" thickBot="1" x14ac:dyDescent="0.25">
      <c r="B324" s="62" t="s">
        <v>892</v>
      </c>
      <c r="C324" s="14" t="s">
        <v>893</v>
      </c>
      <c r="D324" s="14" t="s">
        <v>160</v>
      </c>
      <c r="E324" s="14" t="s">
        <v>232</v>
      </c>
      <c r="F324" s="22">
        <v>2384</v>
      </c>
      <c r="G324" s="14" t="s">
        <v>498</v>
      </c>
      <c r="H324" s="14" t="s">
        <v>558</v>
      </c>
      <c r="I324" s="14" t="s">
        <v>96</v>
      </c>
      <c r="J324" s="58" t="s">
        <v>2583</v>
      </c>
      <c r="K324" s="24">
        <v>3.52</v>
      </c>
      <c r="L324" s="14" t="s">
        <v>49</v>
      </c>
      <c r="M324" s="13">
        <v>5.3400000000000003E-2</v>
      </c>
      <c r="N324" s="13">
        <v>5.6899999999999999E-2</v>
      </c>
      <c r="O324" s="24">
        <v>194000</v>
      </c>
      <c r="P324" s="26">
        <v>99.52</v>
      </c>
      <c r="Q324" s="24">
        <v>0</v>
      </c>
      <c r="R324" s="24">
        <v>193.06880000000001</v>
      </c>
      <c r="S324" s="13">
        <v>4.8500000000000003E-4</v>
      </c>
      <c r="T324" s="13">
        <f t="shared" si="10"/>
        <v>2.4017645495721628E-4</v>
      </c>
      <c r="U324" s="66">
        <f>+R324/'סכום נכסי הקרן'!$C$42</f>
        <v>4.0332761281330902E-5</v>
      </c>
    </row>
    <row r="325" spans="2:21" ht="13.5" thickBot="1" x14ac:dyDescent="0.25">
      <c r="B325" s="62" t="s">
        <v>894</v>
      </c>
      <c r="C325" s="14" t="s">
        <v>895</v>
      </c>
      <c r="D325" s="14" t="s">
        <v>160</v>
      </c>
      <c r="E325" s="14" t="s">
        <v>232</v>
      </c>
      <c r="F325" s="22">
        <v>1068</v>
      </c>
      <c r="G325" s="14" t="s">
        <v>498</v>
      </c>
      <c r="H325" s="14" t="s">
        <v>558</v>
      </c>
      <c r="I325" s="14" t="s">
        <v>96</v>
      </c>
      <c r="J325" s="58" t="s">
        <v>2583</v>
      </c>
      <c r="K325" s="24">
        <v>3.99</v>
      </c>
      <c r="L325" s="14" t="s">
        <v>49</v>
      </c>
      <c r="M325" s="13">
        <v>2.8000000000000001E-2</v>
      </c>
      <c r="N325" s="13">
        <v>6.0400000000000002E-2</v>
      </c>
      <c r="O325" s="24">
        <v>1518497</v>
      </c>
      <c r="P325" s="26">
        <v>88.73</v>
      </c>
      <c r="Q325" s="24">
        <v>0</v>
      </c>
      <c r="R325" s="24">
        <v>1347.36239</v>
      </c>
      <c r="S325" s="13">
        <v>1.9496930679999999E-3</v>
      </c>
      <c r="T325" s="13">
        <f t="shared" si="10"/>
        <v>1.6761109116174247E-3</v>
      </c>
      <c r="U325" s="66">
        <f>+R325/'סכום נכסי הקרן'!$C$42</f>
        <v>2.814688113010153E-4</v>
      </c>
    </row>
    <row r="326" spans="2:21" ht="13.5" thickBot="1" x14ac:dyDescent="0.25">
      <c r="B326" s="62" t="s">
        <v>896</v>
      </c>
      <c r="C326" s="14" t="s">
        <v>897</v>
      </c>
      <c r="D326" s="14" t="s">
        <v>160</v>
      </c>
      <c r="E326" s="14" t="s">
        <v>232</v>
      </c>
      <c r="F326" s="22">
        <v>1068</v>
      </c>
      <c r="G326" s="14" t="s">
        <v>498</v>
      </c>
      <c r="H326" s="14" t="s">
        <v>558</v>
      </c>
      <c r="I326" s="14" t="s">
        <v>96</v>
      </c>
      <c r="J326" s="58" t="s">
        <v>2583</v>
      </c>
      <c r="K326" s="24">
        <v>0.73</v>
      </c>
      <c r="L326" s="14" t="s">
        <v>49</v>
      </c>
      <c r="M326" s="13">
        <v>6.2300000000000001E-2</v>
      </c>
      <c r="N326" s="13">
        <v>5.8799999999999998E-2</v>
      </c>
      <c r="O326" s="24">
        <v>75000</v>
      </c>
      <c r="P326" s="26">
        <v>101.86</v>
      </c>
      <c r="Q326" s="24">
        <v>0</v>
      </c>
      <c r="R326" s="24">
        <v>76.394999999999996</v>
      </c>
      <c r="S326" s="13">
        <v>2.3581806500000001E-4</v>
      </c>
      <c r="T326" s="13">
        <f t="shared" si="10"/>
        <v>9.5034931985160391E-5</v>
      </c>
      <c r="U326" s="66">
        <f>+R326/'סכום נכסי הקרן'!$C$42</f>
        <v>1.5959188113704929E-5</v>
      </c>
    </row>
    <row r="327" spans="2:21" ht="13.5" thickBot="1" x14ac:dyDescent="0.25">
      <c r="B327" s="62" t="s">
        <v>898</v>
      </c>
      <c r="C327" s="14" t="s">
        <v>899</v>
      </c>
      <c r="D327" s="14" t="s">
        <v>160</v>
      </c>
      <c r="E327" s="14" t="s">
        <v>232</v>
      </c>
      <c r="F327" s="22">
        <v>373</v>
      </c>
      <c r="G327" s="14" t="s">
        <v>498</v>
      </c>
      <c r="H327" s="14" t="s">
        <v>588</v>
      </c>
      <c r="I327" s="14" t="s">
        <v>277</v>
      </c>
      <c r="J327" s="58" t="s">
        <v>2583</v>
      </c>
      <c r="K327" s="24">
        <v>0.99</v>
      </c>
      <c r="L327" s="14" t="s">
        <v>49</v>
      </c>
      <c r="M327" s="13">
        <v>4.7500000000000001E-2</v>
      </c>
      <c r="N327" s="13">
        <v>5.28E-2</v>
      </c>
      <c r="O327" s="24">
        <v>560800</v>
      </c>
      <c r="P327" s="26">
        <v>99.56</v>
      </c>
      <c r="Q327" s="24">
        <v>0</v>
      </c>
      <c r="R327" s="24">
        <v>558.33248000000003</v>
      </c>
      <c r="S327" s="13">
        <v>5.0981818179999996E-3</v>
      </c>
      <c r="T327" s="13">
        <f t="shared" si="10"/>
        <v>6.9456233080575868E-4</v>
      </c>
      <c r="U327" s="66">
        <f>+R327/'סכום נכסי הקרן'!$C$42</f>
        <v>1.1663764746791538E-4</v>
      </c>
    </row>
    <row r="328" spans="2:21" ht="13.5" thickBot="1" x14ac:dyDescent="0.25">
      <c r="B328" s="62" t="s">
        <v>900</v>
      </c>
      <c r="C328" s="14" t="s">
        <v>901</v>
      </c>
      <c r="D328" s="14" t="s">
        <v>160</v>
      </c>
      <c r="E328" s="14" t="s">
        <v>232</v>
      </c>
      <c r="F328" s="22">
        <v>1682</v>
      </c>
      <c r="G328" s="14" t="s">
        <v>307</v>
      </c>
      <c r="H328" s="14" t="s">
        <v>591</v>
      </c>
      <c r="I328" s="14" t="s">
        <v>96</v>
      </c>
      <c r="J328" s="58" t="s">
        <v>2583</v>
      </c>
      <c r="K328" s="24">
        <v>3.54</v>
      </c>
      <c r="L328" s="14" t="s">
        <v>49</v>
      </c>
      <c r="M328" s="13">
        <v>2.5000000000000001E-2</v>
      </c>
      <c r="N328" s="13">
        <v>5.3900000000000003E-2</v>
      </c>
      <c r="O328" s="24">
        <v>1203000</v>
      </c>
      <c r="P328" s="26">
        <v>91.27</v>
      </c>
      <c r="Q328" s="24">
        <v>0</v>
      </c>
      <c r="R328" s="24">
        <v>1097.9781</v>
      </c>
      <c r="S328" s="13">
        <v>1.4140181739999999E-3</v>
      </c>
      <c r="T328" s="13">
        <f t="shared" si="10"/>
        <v>1.365878317359718E-3</v>
      </c>
      <c r="U328" s="66">
        <f>+R328/'סכום נכסי הקרן'!$C$42</f>
        <v>2.29371543198224E-4</v>
      </c>
    </row>
    <row r="329" spans="2:21" ht="13.5" thickBot="1" x14ac:dyDescent="0.25">
      <c r="B329" s="62" t="s">
        <v>902</v>
      </c>
      <c r="C329" s="14" t="s">
        <v>903</v>
      </c>
      <c r="D329" s="14" t="s">
        <v>160</v>
      </c>
      <c r="E329" s="14" t="s">
        <v>232</v>
      </c>
      <c r="F329" s="22">
        <v>1696</v>
      </c>
      <c r="G329" s="14" t="s">
        <v>524</v>
      </c>
      <c r="H329" s="14" t="s">
        <v>588</v>
      </c>
      <c r="I329" s="14" t="s">
        <v>277</v>
      </c>
      <c r="J329" s="58" t="s">
        <v>2583</v>
      </c>
      <c r="K329" s="24">
        <v>0.01</v>
      </c>
      <c r="L329" s="14" t="s">
        <v>49</v>
      </c>
      <c r="M329" s="13">
        <v>3.61E-2</v>
      </c>
      <c r="N329" s="13">
        <v>0.47810000000000002</v>
      </c>
      <c r="O329" s="24">
        <v>289800</v>
      </c>
      <c r="P329" s="26">
        <v>101.37</v>
      </c>
      <c r="Q329" s="24">
        <v>0</v>
      </c>
      <c r="R329" s="24">
        <v>293.77026000000001</v>
      </c>
      <c r="S329" s="13">
        <v>7.2269326680000001E-3</v>
      </c>
      <c r="T329" s="13">
        <f t="shared" si="10"/>
        <v>3.6544848063829944E-4</v>
      </c>
      <c r="U329" s="66">
        <f>+R329/'סכום נכסי הקרן'!$C$42</f>
        <v>6.1369655626048909E-5</v>
      </c>
    </row>
    <row r="330" spans="2:21" ht="13.5" thickBot="1" x14ac:dyDescent="0.25">
      <c r="B330" s="62" t="s">
        <v>904</v>
      </c>
      <c r="C330" s="14" t="s">
        <v>905</v>
      </c>
      <c r="D330" s="14" t="s">
        <v>160</v>
      </c>
      <c r="E330" s="14" t="s">
        <v>232</v>
      </c>
      <c r="F330" s="22">
        <v>1729</v>
      </c>
      <c r="G330" s="14" t="s">
        <v>339</v>
      </c>
      <c r="H330" s="14" t="s">
        <v>591</v>
      </c>
      <c r="I330" s="14" t="s">
        <v>96</v>
      </c>
      <c r="J330" s="58" t="s">
        <v>2583</v>
      </c>
      <c r="K330" s="24">
        <v>0.5</v>
      </c>
      <c r="L330" s="14" t="s">
        <v>49</v>
      </c>
      <c r="M330" s="13">
        <v>6.5000000000000002E-2</v>
      </c>
      <c r="N330" s="13">
        <v>0.10050000000000001</v>
      </c>
      <c r="O330" s="24">
        <v>540343.68000000005</v>
      </c>
      <c r="P330" s="26">
        <v>98.46</v>
      </c>
      <c r="Q330" s="24">
        <v>0</v>
      </c>
      <c r="R330" s="24">
        <v>532.02238999999997</v>
      </c>
      <c r="S330" s="13">
        <v>3.8882498940000002E-3</v>
      </c>
      <c r="T330" s="13">
        <f t="shared" si="10"/>
        <v>6.6183273314002851E-4</v>
      </c>
      <c r="U330" s="66">
        <f>+R330/'סכום נכסי הקרן'!$C$42</f>
        <v>1.1114137577999722E-4</v>
      </c>
    </row>
    <row r="331" spans="2:21" ht="13.5" thickBot="1" x14ac:dyDescent="0.25">
      <c r="B331" s="62" t="s">
        <v>906</v>
      </c>
      <c r="C331" s="14" t="s">
        <v>907</v>
      </c>
      <c r="D331" s="14" t="s">
        <v>160</v>
      </c>
      <c r="E331" s="14" t="s">
        <v>232</v>
      </c>
      <c r="F331" s="22">
        <v>1264</v>
      </c>
      <c r="G331" s="14" t="s">
        <v>339</v>
      </c>
      <c r="H331" s="14" t="s">
        <v>588</v>
      </c>
      <c r="I331" s="14" t="s">
        <v>277</v>
      </c>
      <c r="J331" s="58" t="s">
        <v>2583</v>
      </c>
      <c r="K331" s="24">
        <v>0.51</v>
      </c>
      <c r="L331" s="14" t="s">
        <v>49</v>
      </c>
      <c r="M331" s="13">
        <v>5.5500000000000001E-2</v>
      </c>
      <c r="N331" s="13">
        <v>5.5800000000000002E-2</v>
      </c>
      <c r="O331" s="24">
        <v>73294.73</v>
      </c>
      <c r="P331" s="26">
        <v>99.97</v>
      </c>
      <c r="Q331" s="24">
        <v>2.0339299999999998</v>
      </c>
      <c r="R331" s="24">
        <v>75.306669999999997</v>
      </c>
      <c r="S331" s="13">
        <v>2.1666227889999999E-3</v>
      </c>
      <c r="T331" s="13">
        <f t="shared" si="10"/>
        <v>9.368105584761985E-5</v>
      </c>
      <c r="U331" s="66">
        <f>+R331/'סכום נכסי הקרן'!$C$42</f>
        <v>1.5731832093025717E-5</v>
      </c>
    </row>
    <row r="332" spans="2:21" ht="13.5" thickBot="1" x14ac:dyDescent="0.25">
      <c r="B332" s="62" t="s">
        <v>908</v>
      </c>
      <c r="C332" s="14" t="s">
        <v>909</v>
      </c>
      <c r="D332" s="14" t="s">
        <v>160</v>
      </c>
      <c r="E332" s="14" t="s">
        <v>232</v>
      </c>
      <c r="F332" s="22">
        <v>1264</v>
      </c>
      <c r="G332" s="14" t="s">
        <v>339</v>
      </c>
      <c r="H332" s="14" t="s">
        <v>588</v>
      </c>
      <c r="I332" s="14" t="s">
        <v>277</v>
      </c>
      <c r="J332" s="58" t="s">
        <v>2583</v>
      </c>
      <c r="K332" s="24">
        <v>3.14</v>
      </c>
      <c r="L332" s="14" t="s">
        <v>49</v>
      </c>
      <c r="M332" s="13">
        <v>2.8500000000000001E-2</v>
      </c>
      <c r="N332" s="13">
        <v>5.5E-2</v>
      </c>
      <c r="O332" s="24">
        <v>193375.03</v>
      </c>
      <c r="P332" s="26">
        <v>92.51</v>
      </c>
      <c r="Q332" s="24">
        <v>0</v>
      </c>
      <c r="R332" s="24">
        <v>178.89124000000001</v>
      </c>
      <c r="S332" s="13">
        <v>3.77650188E-4</v>
      </c>
      <c r="T332" s="13">
        <f t="shared" si="10"/>
        <v>2.2253965346084176E-4</v>
      </c>
      <c r="U332" s="66">
        <f>+R332/'סכום נכסי הקרן'!$C$42</f>
        <v>3.7371018405051848E-5</v>
      </c>
    </row>
    <row r="333" spans="2:21" ht="13.5" thickBot="1" x14ac:dyDescent="0.25">
      <c r="B333" s="62" t="s">
        <v>910</v>
      </c>
      <c r="C333" s="14" t="s">
        <v>911</v>
      </c>
      <c r="D333" s="14" t="s">
        <v>160</v>
      </c>
      <c r="E333" s="14" t="s">
        <v>232</v>
      </c>
      <c r="F333" s="22">
        <v>422</v>
      </c>
      <c r="G333" s="14" t="s">
        <v>524</v>
      </c>
      <c r="H333" s="14" t="s">
        <v>588</v>
      </c>
      <c r="I333" s="14" t="s">
        <v>277</v>
      </c>
      <c r="J333" s="58" t="s">
        <v>2583</v>
      </c>
      <c r="K333" s="24">
        <v>0.49</v>
      </c>
      <c r="L333" s="14" t="s">
        <v>49</v>
      </c>
      <c r="M333" s="13">
        <v>3.2399999999999998E-2</v>
      </c>
      <c r="N333" s="13">
        <v>9.6199999999999994E-2</v>
      </c>
      <c r="O333" s="24">
        <v>1052722.1599999999</v>
      </c>
      <c r="P333" s="26">
        <v>97.12</v>
      </c>
      <c r="Q333" s="24">
        <v>0</v>
      </c>
      <c r="R333" s="24">
        <v>1022.40376</v>
      </c>
      <c r="S333" s="13">
        <v>9.1765099079999992E-3</v>
      </c>
      <c r="T333" s="13">
        <f t="shared" si="10"/>
        <v>1.271864281601836E-3</v>
      </c>
      <c r="U333" s="66">
        <f>+R333/'סכום נכסי הקרן'!$C$42</f>
        <v>2.1358379388702439E-4</v>
      </c>
    </row>
    <row r="334" spans="2:21" ht="13.5" thickBot="1" x14ac:dyDescent="0.25">
      <c r="B334" s="62" t="s">
        <v>912</v>
      </c>
      <c r="C334" s="14" t="s">
        <v>913</v>
      </c>
      <c r="D334" s="14" t="s">
        <v>160</v>
      </c>
      <c r="E334" s="14" t="s">
        <v>232</v>
      </c>
      <c r="F334" s="22">
        <v>1622</v>
      </c>
      <c r="G334" s="14" t="s">
        <v>498</v>
      </c>
      <c r="H334" s="14" t="s">
        <v>588</v>
      </c>
      <c r="I334" s="14" t="s">
        <v>277</v>
      </c>
      <c r="J334" s="58" t="s">
        <v>2583</v>
      </c>
      <c r="K334" s="24">
        <v>1.1599999999999999</v>
      </c>
      <c r="L334" s="14" t="s">
        <v>49</v>
      </c>
      <c r="M334" s="13">
        <v>7.0000000000000007E-2</v>
      </c>
      <c r="N334" s="13">
        <v>9.3899999999999997E-2</v>
      </c>
      <c r="O334" s="24">
        <v>1769667</v>
      </c>
      <c r="P334" s="26">
        <v>99.3</v>
      </c>
      <c r="Q334" s="24">
        <v>0</v>
      </c>
      <c r="R334" s="24">
        <v>1757.2793300000001</v>
      </c>
      <c r="S334" s="13">
        <v>2.9494450000000002E-3</v>
      </c>
      <c r="T334" s="13">
        <f t="shared" si="10"/>
        <v>2.1860451810390502E-3</v>
      </c>
      <c r="U334" s="66">
        <f>+R334/'סכום נכסי הקרן'!$C$42</f>
        <v>3.6710192284567531E-4</v>
      </c>
    </row>
    <row r="335" spans="2:21" ht="13.5" thickBot="1" x14ac:dyDescent="0.25">
      <c r="B335" s="62" t="s">
        <v>914</v>
      </c>
      <c r="C335" s="14" t="s">
        <v>915</v>
      </c>
      <c r="D335" s="14" t="s">
        <v>160</v>
      </c>
      <c r="E335" s="14" t="s">
        <v>232</v>
      </c>
      <c r="F335" s="22">
        <v>2360</v>
      </c>
      <c r="G335" s="14" t="s">
        <v>498</v>
      </c>
      <c r="H335" s="14" t="s">
        <v>588</v>
      </c>
      <c r="I335" s="14" t="s">
        <v>277</v>
      </c>
      <c r="J335" s="58" t="s">
        <v>2583</v>
      </c>
      <c r="K335" s="24">
        <v>2.94</v>
      </c>
      <c r="L335" s="14" t="s">
        <v>49</v>
      </c>
      <c r="M335" s="13">
        <v>4.53E-2</v>
      </c>
      <c r="N335" s="13">
        <v>5.6000000000000001E-2</v>
      </c>
      <c r="O335" s="24">
        <v>1480500</v>
      </c>
      <c r="P335" s="26">
        <v>97.2</v>
      </c>
      <c r="Q335" s="24">
        <v>0</v>
      </c>
      <c r="R335" s="24">
        <v>1439.046</v>
      </c>
      <c r="S335" s="13">
        <v>2.1150000000000001E-3</v>
      </c>
      <c r="T335" s="13">
        <f t="shared" si="10"/>
        <v>1.7901647847832598E-3</v>
      </c>
      <c r="U335" s="66">
        <f>+R335/'סכום נכסי הקרן'!$C$42</f>
        <v>3.0062184460075429E-4</v>
      </c>
    </row>
    <row r="336" spans="2:21" ht="13.5" thickBot="1" x14ac:dyDescent="0.25">
      <c r="B336" s="62" t="s">
        <v>916</v>
      </c>
      <c r="C336" s="14" t="s">
        <v>917</v>
      </c>
      <c r="D336" s="14" t="s">
        <v>160</v>
      </c>
      <c r="E336" s="14" t="s">
        <v>232</v>
      </c>
      <c r="F336" s="22">
        <v>1422</v>
      </c>
      <c r="G336" s="14" t="s">
        <v>435</v>
      </c>
      <c r="H336" s="14" t="s">
        <v>588</v>
      </c>
      <c r="I336" s="14" t="s">
        <v>277</v>
      </c>
      <c r="J336" s="58" t="s">
        <v>2583</v>
      </c>
      <c r="K336" s="24">
        <v>2.78</v>
      </c>
      <c r="L336" s="14" t="s">
        <v>49</v>
      </c>
      <c r="M336" s="13">
        <v>3.6499999999999998E-2</v>
      </c>
      <c r="N336" s="13">
        <v>5.2999999999999999E-2</v>
      </c>
      <c r="O336" s="24">
        <v>3000705</v>
      </c>
      <c r="P336" s="26">
        <v>96.07</v>
      </c>
      <c r="Q336" s="24">
        <v>0</v>
      </c>
      <c r="R336" s="24">
        <v>2882.77729</v>
      </c>
      <c r="S336" s="13">
        <v>1.4930614010000001E-3</v>
      </c>
      <c r="T336" s="13">
        <f t="shared" si="10"/>
        <v>3.5861580428498594E-3</v>
      </c>
      <c r="U336" s="66">
        <f>+R336/'סכום נכסי הקרן'!$C$42</f>
        <v>6.0222246300185227E-4</v>
      </c>
    </row>
    <row r="337" spans="2:21" ht="13.5" thickBot="1" x14ac:dyDescent="0.25">
      <c r="B337" s="62" t="s">
        <v>918</v>
      </c>
      <c r="C337" s="14" t="s">
        <v>919</v>
      </c>
      <c r="D337" s="14" t="s">
        <v>160</v>
      </c>
      <c r="E337" s="14" t="s">
        <v>232</v>
      </c>
      <c r="F337" s="22">
        <v>1361</v>
      </c>
      <c r="G337" s="14" t="s">
        <v>307</v>
      </c>
      <c r="H337" s="14" t="s">
        <v>588</v>
      </c>
      <c r="I337" s="14" t="s">
        <v>277</v>
      </c>
      <c r="J337" s="58" t="s">
        <v>2583</v>
      </c>
      <c r="K337" s="24">
        <v>3.33</v>
      </c>
      <c r="L337" s="14" t="s">
        <v>49</v>
      </c>
      <c r="M337" s="13">
        <v>7.2499999999999995E-2</v>
      </c>
      <c r="N337" s="13">
        <v>5.8299999999999998E-2</v>
      </c>
      <c r="O337" s="24">
        <v>4042000</v>
      </c>
      <c r="P337" s="26">
        <v>106.22</v>
      </c>
      <c r="Q337" s="24">
        <v>0</v>
      </c>
      <c r="R337" s="24">
        <v>4293.4124000000002</v>
      </c>
      <c r="S337" s="13">
        <v>5.0524999999999997E-3</v>
      </c>
      <c r="T337" s="13">
        <f t="shared" si="10"/>
        <v>5.3409798470874306E-3</v>
      </c>
      <c r="U337" s="66">
        <f>+R337/'סכום נכסי הקרן'!$C$42</f>
        <v>8.9690917129803466E-4</v>
      </c>
    </row>
    <row r="338" spans="2:21" ht="13.5" thickBot="1" x14ac:dyDescent="0.25">
      <c r="B338" s="62" t="s">
        <v>920</v>
      </c>
      <c r="C338" s="14" t="s">
        <v>921</v>
      </c>
      <c r="D338" s="14" t="s">
        <v>160</v>
      </c>
      <c r="E338" s="14" t="s">
        <v>232</v>
      </c>
      <c r="F338" s="22">
        <v>1095</v>
      </c>
      <c r="G338" s="14" t="s">
        <v>712</v>
      </c>
      <c r="H338" s="14" t="s">
        <v>588</v>
      </c>
      <c r="I338" s="14" t="s">
        <v>277</v>
      </c>
      <c r="J338" s="58" t="s">
        <v>2583</v>
      </c>
      <c r="K338" s="24">
        <v>3.29</v>
      </c>
      <c r="L338" s="14" t="s">
        <v>49</v>
      </c>
      <c r="M338" s="13">
        <v>6.7500000000000004E-2</v>
      </c>
      <c r="N338" s="13">
        <v>5.7000000000000002E-2</v>
      </c>
      <c r="O338" s="24">
        <v>2401600.0499999998</v>
      </c>
      <c r="P338" s="26">
        <v>106.55</v>
      </c>
      <c r="Q338" s="24">
        <v>0</v>
      </c>
      <c r="R338" s="24">
        <v>2558.9048499999999</v>
      </c>
      <c r="S338" s="13">
        <v>1.3723428850000001E-3</v>
      </c>
      <c r="T338" s="13">
        <f t="shared" ref="T338:T392" si="11">+R338/$R$11</f>
        <v>3.1832626268243612E-3</v>
      </c>
      <c r="U338" s="66">
        <f>+R338/'סכום נכסי הקרן'!$C$42</f>
        <v>5.3456435455490406E-4</v>
      </c>
    </row>
    <row r="339" spans="2:21" ht="13.5" thickBot="1" x14ac:dyDescent="0.25">
      <c r="B339" s="62" t="s">
        <v>922</v>
      </c>
      <c r="C339" s="14" t="s">
        <v>923</v>
      </c>
      <c r="D339" s="14" t="s">
        <v>160</v>
      </c>
      <c r="E339" s="14" t="s">
        <v>232</v>
      </c>
      <c r="F339" s="22">
        <v>1944</v>
      </c>
      <c r="G339" s="14" t="s">
        <v>524</v>
      </c>
      <c r="H339" s="14" t="s">
        <v>588</v>
      </c>
      <c r="I339" s="14" t="s">
        <v>277</v>
      </c>
      <c r="J339" s="58" t="s">
        <v>2583</v>
      </c>
      <c r="K339" s="24">
        <v>1.4</v>
      </c>
      <c r="L339" s="14" t="s">
        <v>49</v>
      </c>
      <c r="M339" s="13">
        <v>9.7000000000000003E-2</v>
      </c>
      <c r="N339" s="13">
        <v>7.6100000000000001E-2</v>
      </c>
      <c r="O339" s="24">
        <v>814500</v>
      </c>
      <c r="P339" s="26">
        <v>103.21</v>
      </c>
      <c r="Q339" s="24">
        <v>0</v>
      </c>
      <c r="R339" s="24">
        <v>840.64544999999998</v>
      </c>
      <c r="S339" s="13">
        <v>7.0064516119999996E-3</v>
      </c>
      <c r="T339" s="13">
        <f t="shared" si="11"/>
        <v>1.0457580098747897E-3</v>
      </c>
      <c r="U339" s="66">
        <f>+R339/'סכום נכסי הקרן'!$C$42</f>
        <v>1.7561383432790275E-4</v>
      </c>
    </row>
    <row r="340" spans="2:21" ht="13.5" thickBot="1" x14ac:dyDescent="0.25">
      <c r="B340" s="62" t="s">
        <v>924</v>
      </c>
      <c r="C340" s="14" t="s">
        <v>925</v>
      </c>
      <c r="D340" s="14" t="s">
        <v>160</v>
      </c>
      <c r="E340" s="14" t="s">
        <v>232</v>
      </c>
      <c r="F340" s="22">
        <v>1828</v>
      </c>
      <c r="G340" s="14" t="s">
        <v>524</v>
      </c>
      <c r="H340" s="14" t="s">
        <v>588</v>
      </c>
      <c r="I340" s="14" t="s">
        <v>277</v>
      </c>
      <c r="J340" s="58" t="s">
        <v>2583</v>
      </c>
      <c r="K340" s="24">
        <v>1.63</v>
      </c>
      <c r="L340" s="14" t="s">
        <v>49</v>
      </c>
      <c r="M340" s="13">
        <v>7.1499999999999994E-2</v>
      </c>
      <c r="N340" s="13">
        <v>8.6499999999999994E-2</v>
      </c>
      <c r="O340" s="24">
        <v>1000000</v>
      </c>
      <c r="P340" s="26">
        <v>99.7</v>
      </c>
      <c r="Q340" s="24">
        <v>0</v>
      </c>
      <c r="R340" s="24">
        <v>997</v>
      </c>
      <c r="S340" s="13">
        <v>3.1250000000000002E-3</v>
      </c>
      <c r="T340" s="13">
        <f t="shared" si="11"/>
        <v>1.2402621531409767E-3</v>
      </c>
      <c r="U340" s="66">
        <f>+R340/'סכום נכסי הקרן'!$C$42</f>
        <v>2.0827685777032287E-4</v>
      </c>
    </row>
    <row r="341" spans="2:21" ht="13.5" thickBot="1" x14ac:dyDescent="0.25">
      <c r="B341" s="62" t="s">
        <v>926</v>
      </c>
      <c r="C341" s="14" t="s">
        <v>927</v>
      </c>
      <c r="D341" s="14" t="s">
        <v>160</v>
      </c>
      <c r="E341" s="14" t="s">
        <v>232</v>
      </c>
      <c r="F341" s="22">
        <v>1828</v>
      </c>
      <c r="G341" s="14" t="s">
        <v>524</v>
      </c>
      <c r="H341" s="14" t="s">
        <v>588</v>
      </c>
      <c r="I341" s="14" t="s">
        <v>277</v>
      </c>
      <c r="J341" s="58" t="s">
        <v>2583</v>
      </c>
      <c r="K341" s="24">
        <v>3.12</v>
      </c>
      <c r="L341" s="14" t="s">
        <v>49</v>
      </c>
      <c r="M341" s="13">
        <v>7.22E-2</v>
      </c>
      <c r="N341" s="13">
        <v>7.46E-2</v>
      </c>
      <c r="O341" s="24">
        <v>258000</v>
      </c>
      <c r="P341" s="26">
        <v>102.39</v>
      </c>
      <c r="Q341" s="24">
        <v>0</v>
      </c>
      <c r="R341" s="24">
        <v>264.1662</v>
      </c>
      <c r="S341" s="13">
        <v>1.6973684209999999E-3</v>
      </c>
      <c r="T341" s="13">
        <f t="shared" si="11"/>
        <v>3.2862120360989958E-4</v>
      </c>
      <c r="U341" s="66">
        <f>+R341/'סכום נכסי הקרן'!$C$42</f>
        <v>5.5185261850678701E-5</v>
      </c>
    </row>
    <row r="342" spans="2:21" ht="13.5" thickBot="1" x14ac:dyDescent="0.25">
      <c r="B342" s="62" t="s">
        <v>928</v>
      </c>
      <c r="C342" s="14" t="s">
        <v>929</v>
      </c>
      <c r="D342" s="14" t="s">
        <v>160</v>
      </c>
      <c r="E342" s="14" t="s">
        <v>232</v>
      </c>
      <c r="F342" s="22">
        <v>1688</v>
      </c>
      <c r="G342" s="14" t="s">
        <v>712</v>
      </c>
      <c r="H342" s="14" t="s">
        <v>591</v>
      </c>
      <c r="I342" s="14" t="s">
        <v>96</v>
      </c>
      <c r="J342" s="58" t="s">
        <v>2583</v>
      </c>
      <c r="K342" s="24">
        <v>2.12</v>
      </c>
      <c r="L342" s="14" t="s">
        <v>49</v>
      </c>
      <c r="M342" s="13">
        <v>6.5000000000000002E-2</v>
      </c>
      <c r="N342" s="13">
        <v>5.6599999999999998E-2</v>
      </c>
      <c r="O342" s="24">
        <v>1217168</v>
      </c>
      <c r="P342" s="26">
        <v>101.9</v>
      </c>
      <c r="Q342" s="24">
        <v>0</v>
      </c>
      <c r="R342" s="24">
        <v>1240.2941900000001</v>
      </c>
      <c r="S342" s="13">
        <v>1.7388114280000001E-3</v>
      </c>
      <c r="T342" s="13">
        <f t="shared" si="11"/>
        <v>1.5429186987137851E-3</v>
      </c>
      <c r="U342" s="66">
        <f>+R342/'סכום נכסי הקרן'!$C$42</f>
        <v>2.5910188225074005E-4</v>
      </c>
    </row>
    <row r="343" spans="2:21" ht="13.5" thickBot="1" x14ac:dyDescent="0.25">
      <c r="B343" s="62" t="s">
        <v>930</v>
      </c>
      <c r="C343" s="14" t="s">
        <v>931</v>
      </c>
      <c r="D343" s="14" t="s">
        <v>160</v>
      </c>
      <c r="E343" s="14" t="s">
        <v>232</v>
      </c>
      <c r="F343" s="22">
        <v>1688</v>
      </c>
      <c r="G343" s="14" t="s">
        <v>712</v>
      </c>
      <c r="H343" s="14" t="s">
        <v>591</v>
      </c>
      <c r="I343" s="14" t="s">
        <v>96</v>
      </c>
      <c r="J343" s="58" t="s">
        <v>2583</v>
      </c>
      <c r="K343" s="24">
        <v>2.99</v>
      </c>
      <c r="L343" s="14" t="s">
        <v>49</v>
      </c>
      <c r="M343" s="13">
        <v>5.2499999999999998E-2</v>
      </c>
      <c r="N343" s="13">
        <v>6.4299999999999996E-2</v>
      </c>
      <c r="O343" s="24">
        <v>660000</v>
      </c>
      <c r="P343" s="26">
        <v>99.23</v>
      </c>
      <c r="Q343" s="24">
        <v>0</v>
      </c>
      <c r="R343" s="24">
        <v>654.91800000000001</v>
      </c>
      <c r="S343" s="13">
        <v>2E-3</v>
      </c>
      <c r="T343" s="13">
        <f t="shared" si="11"/>
        <v>8.1471415126457597E-4</v>
      </c>
      <c r="U343" s="66">
        <f>+R343/'סכום נכסי הקרן'!$C$42</f>
        <v>1.3681470725900131E-4</v>
      </c>
    </row>
    <row r="344" spans="2:21" ht="13.5" thickBot="1" x14ac:dyDescent="0.25">
      <c r="B344" s="62" t="s">
        <v>932</v>
      </c>
      <c r="C344" s="14" t="s">
        <v>933</v>
      </c>
      <c r="D344" s="14" t="s">
        <v>160</v>
      </c>
      <c r="E344" s="14" t="s">
        <v>232</v>
      </c>
      <c r="F344" s="22">
        <v>1083</v>
      </c>
      <c r="G344" s="14" t="s">
        <v>498</v>
      </c>
      <c r="H344" s="14" t="s">
        <v>588</v>
      </c>
      <c r="I344" s="14" t="s">
        <v>277</v>
      </c>
      <c r="J344" s="58" t="s">
        <v>2583</v>
      </c>
      <c r="K344" s="24">
        <v>3.15</v>
      </c>
      <c r="L344" s="14" t="s">
        <v>49</v>
      </c>
      <c r="M344" s="13">
        <v>2.5000000000000001E-2</v>
      </c>
      <c r="N344" s="13">
        <v>6.0999999999999999E-2</v>
      </c>
      <c r="O344" s="24">
        <v>94444.44</v>
      </c>
      <c r="P344" s="26">
        <v>89.63</v>
      </c>
      <c r="Q344" s="24">
        <v>0</v>
      </c>
      <c r="R344" s="24">
        <v>84.650549999999996</v>
      </c>
      <c r="S344" s="13">
        <v>4.7416801400000002E-4</v>
      </c>
      <c r="T344" s="13">
        <f t="shared" si="11"/>
        <v>1.0530478777088054E-4</v>
      </c>
      <c r="U344" s="66">
        <f>+R344/'סכום נכסי הקרן'!$C$42</f>
        <v>1.7683801968434908E-5</v>
      </c>
    </row>
    <row r="345" spans="2:21" ht="13.5" thickBot="1" x14ac:dyDescent="0.25">
      <c r="B345" s="62" t="s">
        <v>934</v>
      </c>
      <c r="C345" s="14" t="s">
        <v>935</v>
      </c>
      <c r="D345" s="14" t="s">
        <v>160</v>
      </c>
      <c r="E345" s="14" t="s">
        <v>232</v>
      </c>
      <c r="F345" s="22">
        <v>1930</v>
      </c>
      <c r="G345" s="14" t="s">
        <v>307</v>
      </c>
      <c r="H345" s="14" t="s">
        <v>588</v>
      </c>
      <c r="I345" s="14" t="s">
        <v>277</v>
      </c>
      <c r="J345" s="58" t="s">
        <v>2583</v>
      </c>
      <c r="K345" s="24">
        <v>4.8</v>
      </c>
      <c r="L345" s="14" t="s">
        <v>49</v>
      </c>
      <c r="M345" s="13">
        <v>6.7699999999999996E-2</v>
      </c>
      <c r="N345" s="13">
        <v>5.96E-2</v>
      </c>
      <c r="O345" s="24">
        <v>5120136</v>
      </c>
      <c r="P345" s="26">
        <v>107.02</v>
      </c>
      <c r="Q345" s="24">
        <v>0</v>
      </c>
      <c r="R345" s="24">
        <v>5479.5695500000002</v>
      </c>
      <c r="S345" s="13">
        <v>6.8268479999999999E-3</v>
      </c>
      <c r="T345" s="13">
        <f t="shared" si="11"/>
        <v>6.8165523855253096E-3</v>
      </c>
      <c r="U345" s="66">
        <f>+R345/'סכום נכסי הקרן'!$C$42</f>
        <v>1.1447016327060602E-3</v>
      </c>
    </row>
    <row r="346" spans="2:21" ht="13.5" thickBot="1" x14ac:dyDescent="0.25">
      <c r="B346" s="62" t="s">
        <v>936</v>
      </c>
      <c r="C346" s="14" t="s">
        <v>937</v>
      </c>
      <c r="D346" s="14" t="s">
        <v>160</v>
      </c>
      <c r="E346" s="14" t="s">
        <v>232</v>
      </c>
      <c r="F346" s="22">
        <v>1496</v>
      </c>
      <c r="G346" s="14" t="s">
        <v>233</v>
      </c>
      <c r="H346" s="14" t="s">
        <v>588</v>
      </c>
      <c r="I346" s="14" t="s">
        <v>277</v>
      </c>
      <c r="J346" s="58" t="s">
        <v>2583</v>
      </c>
      <c r="K346" s="24">
        <v>3.42</v>
      </c>
      <c r="L346" s="14" t="s">
        <v>49</v>
      </c>
      <c r="M346" s="13">
        <v>4.1000000000000002E-2</v>
      </c>
      <c r="N346" s="13">
        <v>6.1100000000000002E-2</v>
      </c>
      <c r="O346" s="24">
        <v>1993225.02</v>
      </c>
      <c r="P346" s="26">
        <v>94.37</v>
      </c>
      <c r="Q346" s="24">
        <v>0</v>
      </c>
      <c r="R346" s="24">
        <v>1881.0064500000001</v>
      </c>
      <c r="S346" s="13">
        <v>4.6086200940000004E-3</v>
      </c>
      <c r="T346" s="13">
        <f t="shared" si="11"/>
        <v>2.3399609927272471E-3</v>
      </c>
      <c r="U346" s="66">
        <f>+R346/'סכום נכסי הקרן'!$C$42</f>
        <v>3.9294895973090261E-4</v>
      </c>
    </row>
    <row r="347" spans="2:21" ht="13.5" thickBot="1" x14ac:dyDescent="0.25">
      <c r="B347" s="62" t="s">
        <v>938</v>
      </c>
      <c r="C347" s="14" t="s">
        <v>939</v>
      </c>
      <c r="D347" s="14" t="s">
        <v>160</v>
      </c>
      <c r="E347" s="14" t="s">
        <v>232</v>
      </c>
      <c r="F347" s="22">
        <v>444</v>
      </c>
      <c r="G347" s="14" t="s">
        <v>498</v>
      </c>
      <c r="H347" s="14" t="s">
        <v>940</v>
      </c>
      <c r="I347" s="14" t="s">
        <v>277</v>
      </c>
      <c r="J347" s="58" t="s">
        <v>2583</v>
      </c>
      <c r="K347" s="24">
        <v>2.02</v>
      </c>
      <c r="L347" s="14" t="s">
        <v>49</v>
      </c>
      <c r="M347" s="13">
        <v>6.9000000000000006E-2</v>
      </c>
      <c r="N347" s="13">
        <v>6.3799999999999996E-2</v>
      </c>
      <c r="O347" s="24">
        <v>84000</v>
      </c>
      <c r="P347" s="26">
        <v>103.24</v>
      </c>
      <c r="Q347" s="24">
        <v>0</v>
      </c>
      <c r="R347" s="24">
        <v>86.721599999999995</v>
      </c>
      <c r="S347" s="13">
        <v>8.4000000000000003E-4</v>
      </c>
      <c r="T347" s="13">
        <f t="shared" si="11"/>
        <v>1.0788116182530644E-4</v>
      </c>
      <c r="U347" s="66">
        <f>+R347/'סכום נכסי הקרן'!$C$42</f>
        <v>1.811645170392661E-5</v>
      </c>
    </row>
    <row r="348" spans="2:21" ht="13.5" thickBot="1" x14ac:dyDescent="0.25">
      <c r="B348" s="62" t="s">
        <v>941</v>
      </c>
      <c r="C348" s="14" t="s">
        <v>942</v>
      </c>
      <c r="D348" s="14" t="s">
        <v>160</v>
      </c>
      <c r="E348" s="14" t="s">
        <v>232</v>
      </c>
      <c r="F348" s="22">
        <v>1632</v>
      </c>
      <c r="G348" s="14" t="s">
        <v>339</v>
      </c>
      <c r="H348" s="14" t="s">
        <v>940</v>
      </c>
      <c r="I348" s="14" t="s">
        <v>277</v>
      </c>
      <c r="J348" s="58" t="s">
        <v>2583</v>
      </c>
      <c r="K348" s="24">
        <v>1.06</v>
      </c>
      <c r="L348" s="14" t="s">
        <v>49</v>
      </c>
      <c r="M348" s="13">
        <v>7.7499999999999999E-2</v>
      </c>
      <c r="N348" s="13">
        <v>8.5300000000000001E-2</v>
      </c>
      <c r="O348" s="24">
        <v>1167166.28</v>
      </c>
      <c r="P348" s="26">
        <v>102.25</v>
      </c>
      <c r="Q348" s="24">
        <v>0</v>
      </c>
      <c r="R348" s="24">
        <v>1193.42752</v>
      </c>
      <c r="S348" s="13">
        <v>7.6285876369999997E-3</v>
      </c>
      <c r="T348" s="13">
        <f t="shared" si="11"/>
        <v>1.4846168360811395E-3</v>
      </c>
      <c r="U348" s="66">
        <f>+R348/'סכום נכסי הקרן'!$C$42</f>
        <v>2.493112676451646E-4</v>
      </c>
    </row>
    <row r="349" spans="2:21" ht="13.5" thickBot="1" x14ac:dyDescent="0.25">
      <c r="B349" s="62" t="s">
        <v>943</v>
      </c>
      <c r="C349" s="14" t="s">
        <v>944</v>
      </c>
      <c r="D349" s="14" t="s">
        <v>160</v>
      </c>
      <c r="E349" s="14" t="s">
        <v>232</v>
      </c>
      <c r="F349" s="22">
        <v>1632</v>
      </c>
      <c r="G349" s="14" t="s">
        <v>339</v>
      </c>
      <c r="H349" s="14" t="s">
        <v>940</v>
      </c>
      <c r="I349" s="14" t="s">
        <v>277</v>
      </c>
      <c r="J349" s="58" t="s">
        <v>2583</v>
      </c>
      <c r="K349" s="24">
        <v>1.42</v>
      </c>
      <c r="L349" s="14" t="s">
        <v>49</v>
      </c>
      <c r="M349" s="13">
        <v>0.1115</v>
      </c>
      <c r="N349" s="13">
        <v>7.9899999999999999E-2</v>
      </c>
      <c r="O349" s="24">
        <v>555000</v>
      </c>
      <c r="P349" s="26">
        <v>107.54</v>
      </c>
      <c r="Q349" s="24">
        <v>0</v>
      </c>
      <c r="R349" s="24">
        <v>596.84699999999998</v>
      </c>
      <c r="S349" s="13">
        <v>7.7936302870000003E-3</v>
      </c>
      <c r="T349" s="13">
        <f t="shared" si="11"/>
        <v>7.424741678191901E-4</v>
      </c>
      <c r="U349" s="66">
        <f>+R349/'סכום נכסי הקרן'!$C$42</f>
        <v>1.2468346813404601E-4</v>
      </c>
    </row>
    <row r="350" spans="2:21" ht="13.5" thickBot="1" x14ac:dyDescent="0.25">
      <c r="B350" s="62" t="s">
        <v>945</v>
      </c>
      <c r="C350" s="14" t="s">
        <v>946</v>
      </c>
      <c r="D350" s="14" t="s">
        <v>160</v>
      </c>
      <c r="E350" s="14" t="s">
        <v>232</v>
      </c>
      <c r="F350" s="22">
        <v>823</v>
      </c>
      <c r="G350" s="14" t="s">
        <v>498</v>
      </c>
      <c r="H350" s="14" t="s">
        <v>622</v>
      </c>
      <c r="I350" s="14" t="s">
        <v>96</v>
      </c>
      <c r="J350" s="58" t="s">
        <v>2583</v>
      </c>
      <c r="K350" s="24">
        <v>1</v>
      </c>
      <c r="L350" s="14" t="s">
        <v>49</v>
      </c>
      <c r="M350" s="13">
        <v>1.4999999999999999E-2</v>
      </c>
      <c r="N350" s="13">
        <v>5.4199999999999998E-2</v>
      </c>
      <c r="O350" s="24">
        <v>14</v>
      </c>
      <c r="P350" s="26">
        <v>96.3</v>
      </c>
      <c r="Q350" s="24">
        <v>0</v>
      </c>
      <c r="R350" s="24">
        <v>1.3480000000000001E-2</v>
      </c>
      <c r="S350" s="13">
        <v>2.5164243874236699E-7</v>
      </c>
      <c r="T350" s="13">
        <f t="shared" si="11"/>
        <v>1.6769040947181913E-8</v>
      </c>
      <c r="U350" s="66">
        <f>+R350/'סכום נכסי הקרן'!$C$42</f>
        <v>2.8160201030531116E-9</v>
      </c>
    </row>
    <row r="351" spans="2:21" ht="13.5" thickBot="1" x14ac:dyDescent="0.25">
      <c r="B351" s="62" t="s">
        <v>947</v>
      </c>
      <c r="C351" s="14" t="s">
        <v>948</v>
      </c>
      <c r="D351" s="14" t="s">
        <v>160</v>
      </c>
      <c r="E351" s="14" t="s">
        <v>232</v>
      </c>
      <c r="F351" s="22">
        <v>1787</v>
      </c>
      <c r="G351" s="14" t="s">
        <v>524</v>
      </c>
      <c r="H351" s="14" t="s">
        <v>622</v>
      </c>
      <c r="I351" s="14" t="s">
        <v>96</v>
      </c>
      <c r="J351" s="58" t="s">
        <v>2583</v>
      </c>
      <c r="K351" s="24">
        <v>0.76</v>
      </c>
      <c r="L351" s="14" t="s">
        <v>49</v>
      </c>
      <c r="M351" s="13">
        <v>4.9000000000000002E-2</v>
      </c>
      <c r="N351" s="13">
        <v>0.15840000000000001</v>
      </c>
      <c r="O351" s="24">
        <v>669203.39</v>
      </c>
      <c r="P351" s="26">
        <v>92.73</v>
      </c>
      <c r="Q351" s="24">
        <v>0</v>
      </c>
      <c r="R351" s="24">
        <v>620.55229999999995</v>
      </c>
      <c r="S351" s="13">
        <v>9.166860689E-3</v>
      </c>
      <c r="T351" s="13">
        <f t="shared" si="11"/>
        <v>7.71963422000587E-4</v>
      </c>
      <c r="U351" s="66">
        <f>+R351/'סכום נכסי הקרן'!$C$42</f>
        <v>1.2963558989583421E-4</v>
      </c>
    </row>
    <row r="352" spans="2:21" ht="13.5" thickBot="1" x14ac:dyDescent="0.25">
      <c r="B352" s="62" t="s">
        <v>949</v>
      </c>
      <c r="C352" s="14" t="s">
        <v>950</v>
      </c>
      <c r="D352" s="14" t="s">
        <v>160</v>
      </c>
      <c r="E352" s="14" t="s">
        <v>232</v>
      </c>
      <c r="F352" s="22">
        <v>1787</v>
      </c>
      <c r="G352" s="14" t="s">
        <v>524</v>
      </c>
      <c r="H352" s="14" t="s">
        <v>622</v>
      </c>
      <c r="I352" s="14" t="s">
        <v>96</v>
      </c>
      <c r="J352" s="58" t="s">
        <v>2583</v>
      </c>
      <c r="K352" s="24">
        <v>2.0499999999999998</v>
      </c>
      <c r="L352" s="14" t="s">
        <v>49</v>
      </c>
      <c r="M352" s="13">
        <v>8.9499999999999996E-2</v>
      </c>
      <c r="N352" s="13">
        <v>0.19589999999999999</v>
      </c>
      <c r="O352" s="24">
        <v>435625</v>
      </c>
      <c r="P352" s="26">
        <v>82.58</v>
      </c>
      <c r="Q352" s="24">
        <v>0</v>
      </c>
      <c r="R352" s="24">
        <v>359.73912000000001</v>
      </c>
      <c r="S352" s="13">
        <v>3.830036599E-3</v>
      </c>
      <c r="T352" s="13">
        <f t="shared" si="11"/>
        <v>4.475133556070614E-4</v>
      </c>
      <c r="U352" s="66">
        <f>+R352/'סכום נכסי הקרן'!$C$42</f>
        <v>7.5150785888326093E-5</v>
      </c>
    </row>
    <row r="353" spans="2:21" ht="13.5" thickBot="1" x14ac:dyDescent="0.25">
      <c r="B353" s="62" t="s">
        <v>951</v>
      </c>
      <c r="C353" s="14" t="s">
        <v>952</v>
      </c>
      <c r="D353" s="14" t="s">
        <v>160</v>
      </c>
      <c r="E353" s="14" t="s">
        <v>232</v>
      </c>
      <c r="F353" s="22">
        <v>1442</v>
      </c>
      <c r="G353" s="14" t="s">
        <v>498</v>
      </c>
      <c r="H353" s="14" t="s">
        <v>940</v>
      </c>
      <c r="I353" s="14" t="s">
        <v>277</v>
      </c>
      <c r="J353" s="58" t="s">
        <v>2583</v>
      </c>
      <c r="K353" s="24">
        <v>2.64</v>
      </c>
      <c r="L353" s="14" t="s">
        <v>49</v>
      </c>
      <c r="M353" s="13">
        <v>5.5500000000000001E-2</v>
      </c>
      <c r="N353" s="13">
        <v>6.5000000000000002E-2</v>
      </c>
      <c r="O353" s="24">
        <v>350000</v>
      </c>
      <c r="P353" s="26">
        <v>97.66</v>
      </c>
      <c r="Q353" s="24">
        <v>0</v>
      </c>
      <c r="R353" s="24">
        <v>341.81</v>
      </c>
      <c r="S353" s="13">
        <v>2.1875000000000002E-3</v>
      </c>
      <c r="T353" s="13">
        <f t="shared" si="11"/>
        <v>4.2520963547153186E-4</v>
      </c>
      <c r="U353" s="66">
        <f>+R353/'סכום נכסי הקרן'!$C$42</f>
        <v>7.1405328740696149E-5</v>
      </c>
    </row>
    <row r="354" spans="2:21" ht="13.5" thickBot="1" x14ac:dyDescent="0.25">
      <c r="B354" s="62" t="s">
        <v>953</v>
      </c>
      <c r="C354" s="14" t="s">
        <v>954</v>
      </c>
      <c r="D354" s="14" t="s">
        <v>160</v>
      </c>
      <c r="E354" s="14" t="s">
        <v>232</v>
      </c>
      <c r="F354" s="22">
        <v>1644</v>
      </c>
      <c r="G354" s="14" t="s">
        <v>498</v>
      </c>
      <c r="H354" s="14" t="s">
        <v>955</v>
      </c>
      <c r="I354" s="14" t="s">
        <v>96</v>
      </c>
      <c r="J354" s="58" t="s">
        <v>2583</v>
      </c>
      <c r="K354" s="24">
        <v>1.2</v>
      </c>
      <c r="L354" s="14" t="s">
        <v>49</v>
      </c>
      <c r="M354" s="13">
        <v>5.0500000000000003E-2</v>
      </c>
      <c r="N354" s="13">
        <v>6.6900000000000001E-2</v>
      </c>
      <c r="O354" s="24">
        <v>273570.36</v>
      </c>
      <c r="P354" s="26">
        <v>99.47</v>
      </c>
      <c r="Q354" s="24">
        <v>0</v>
      </c>
      <c r="R354" s="24">
        <v>272.12043999999997</v>
      </c>
      <c r="S354" s="13">
        <v>2.487003272E-3</v>
      </c>
      <c r="T354" s="13">
        <f t="shared" si="11"/>
        <v>3.3851623152263784E-4</v>
      </c>
      <c r="U354" s="66">
        <f>+R354/'סכום נכסי הקרן'!$C$42</f>
        <v>5.6846930971191242E-5</v>
      </c>
    </row>
    <row r="355" spans="2:21" ht="13.5" thickBot="1" x14ac:dyDescent="0.25">
      <c r="B355" s="62" t="s">
        <v>956</v>
      </c>
      <c r="C355" s="14" t="s">
        <v>957</v>
      </c>
      <c r="D355" s="14" t="s">
        <v>160</v>
      </c>
      <c r="E355" s="14" t="s">
        <v>232</v>
      </c>
      <c r="F355" s="22">
        <v>1071</v>
      </c>
      <c r="G355" s="14" t="s">
        <v>524</v>
      </c>
      <c r="H355" s="14" t="s">
        <v>958</v>
      </c>
      <c r="I355" s="14" t="s">
        <v>277</v>
      </c>
      <c r="J355" s="58" t="s">
        <v>2583</v>
      </c>
      <c r="K355" s="24">
        <v>1.21</v>
      </c>
      <c r="L355" s="14" t="s">
        <v>49</v>
      </c>
      <c r="M355" s="13">
        <v>3.15E-2</v>
      </c>
      <c r="N355" s="13">
        <v>8.5599999999999996E-2</v>
      </c>
      <c r="O355" s="24">
        <v>664949.34</v>
      </c>
      <c r="P355" s="26">
        <v>93.99</v>
      </c>
      <c r="Q355" s="24">
        <v>0</v>
      </c>
      <c r="R355" s="24">
        <v>624.98587999999995</v>
      </c>
      <c r="S355" s="13">
        <v>5.0490670399999998E-3</v>
      </c>
      <c r="T355" s="13">
        <f t="shared" si="11"/>
        <v>7.7747876952006828E-4</v>
      </c>
      <c r="U355" s="66">
        <f>+R355/'סכום נכסי הקרן'!$C$42</f>
        <v>1.3056178057895693E-4</v>
      </c>
    </row>
    <row r="356" spans="2:21" ht="13.5" thickBot="1" x14ac:dyDescent="0.25">
      <c r="B356" s="62" t="s">
        <v>959</v>
      </c>
      <c r="C356" s="14" t="s">
        <v>960</v>
      </c>
      <c r="D356" s="14" t="s">
        <v>160</v>
      </c>
      <c r="E356" s="14" t="s">
        <v>232</v>
      </c>
      <c r="F356" s="22">
        <v>639</v>
      </c>
      <c r="G356" s="14" t="s">
        <v>517</v>
      </c>
      <c r="H356" s="14" t="s">
        <v>629</v>
      </c>
      <c r="I356" s="14" t="s">
        <v>96</v>
      </c>
      <c r="J356" s="58" t="s">
        <v>2583</v>
      </c>
      <c r="K356" s="24">
        <v>1.88</v>
      </c>
      <c r="L356" s="14" t="s">
        <v>49</v>
      </c>
      <c r="M356" s="13">
        <v>5.8000000000000003E-2</v>
      </c>
      <c r="N356" s="13">
        <v>8.4000000000000005E-2</v>
      </c>
      <c r="O356" s="24">
        <v>509429</v>
      </c>
      <c r="P356" s="26">
        <v>95.67</v>
      </c>
      <c r="Q356" s="24">
        <v>0</v>
      </c>
      <c r="R356" s="24">
        <v>487.37072000000001</v>
      </c>
      <c r="S356" s="13">
        <v>5.9879663800000002E-4</v>
      </c>
      <c r="T356" s="13">
        <f t="shared" si="11"/>
        <v>6.0628631751762096E-4</v>
      </c>
      <c r="U356" s="66">
        <f>+R356/'סכום נכסי הקרן'!$C$42</f>
        <v>1.0181348257859564E-4</v>
      </c>
    </row>
    <row r="357" spans="2:21" ht="13.5" thickBot="1" x14ac:dyDescent="0.25">
      <c r="B357" s="62" t="s">
        <v>961</v>
      </c>
      <c r="C357" s="14" t="s">
        <v>962</v>
      </c>
      <c r="D357" s="14" t="s">
        <v>160</v>
      </c>
      <c r="E357" s="14" t="s">
        <v>232</v>
      </c>
      <c r="F357" s="22">
        <v>639</v>
      </c>
      <c r="G357" s="14" t="s">
        <v>517</v>
      </c>
      <c r="H357" s="14" t="s">
        <v>629</v>
      </c>
      <c r="I357" s="14" t="s">
        <v>96</v>
      </c>
      <c r="J357" s="58" t="s">
        <v>2583</v>
      </c>
      <c r="K357" s="24">
        <v>3.07</v>
      </c>
      <c r="L357" s="14" t="s">
        <v>49</v>
      </c>
      <c r="M357" s="13">
        <v>4.3999999999999997E-2</v>
      </c>
      <c r="N357" s="13">
        <v>0.08</v>
      </c>
      <c r="O357" s="24">
        <v>58500</v>
      </c>
      <c r="P357" s="26">
        <v>90.17</v>
      </c>
      <c r="Q357" s="24">
        <v>0</v>
      </c>
      <c r="R357" s="24">
        <v>52.749450000000003</v>
      </c>
      <c r="S357" s="13">
        <v>1.38854467E-4</v>
      </c>
      <c r="T357" s="13">
        <f t="shared" si="11"/>
        <v>6.5620006453362393E-5</v>
      </c>
      <c r="U357" s="66">
        <f>+R357/'סכום נכסי הקרן'!$C$42</f>
        <v>1.1019548340133158E-5</v>
      </c>
    </row>
    <row r="358" spans="2:21" ht="13.5" thickBot="1" x14ac:dyDescent="0.25">
      <c r="B358" s="62" t="s">
        <v>963</v>
      </c>
      <c r="C358" s="14" t="s">
        <v>964</v>
      </c>
      <c r="D358" s="14" t="s">
        <v>160</v>
      </c>
      <c r="E358" s="14" t="s">
        <v>232</v>
      </c>
      <c r="F358" s="22">
        <v>1036</v>
      </c>
      <c r="G358" s="14" t="s">
        <v>579</v>
      </c>
      <c r="H358" s="14" t="s">
        <v>234</v>
      </c>
      <c r="I358" s="14" t="s">
        <v>235</v>
      </c>
      <c r="J358" s="58" t="s">
        <v>2583</v>
      </c>
      <c r="K358" s="24">
        <v>4.09</v>
      </c>
      <c r="L358" s="14" t="s">
        <v>49</v>
      </c>
      <c r="M358" s="13">
        <v>4.8500000000000001E-2</v>
      </c>
      <c r="N358" s="13">
        <v>5.5399999999999998E-2</v>
      </c>
      <c r="O358" s="24">
        <v>1675000</v>
      </c>
      <c r="P358" s="26">
        <v>97.6</v>
      </c>
      <c r="Q358" s="24">
        <v>0</v>
      </c>
      <c r="R358" s="24">
        <v>1634.8</v>
      </c>
      <c r="S358" s="13">
        <v>6.7902285569999997E-3</v>
      </c>
      <c r="T358" s="13">
        <f t="shared" si="11"/>
        <v>2.0336816127932483E-3</v>
      </c>
      <c r="U358" s="66">
        <f>+R358/'סכום נכסי הקרן'!$C$42</f>
        <v>3.4151555374415624E-4</v>
      </c>
    </row>
    <row r="359" spans="2:21" ht="13.5" thickBot="1" x14ac:dyDescent="0.25">
      <c r="B359" s="62" t="s">
        <v>965</v>
      </c>
      <c r="C359" s="14" t="s">
        <v>966</v>
      </c>
      <c r="D359" s="14" t="s">
        <v>160</v>
      </c>
      <c r="E359" s="14" t="s">
        <v>232</v>
      </c>
      <c r="F359" s="22">
        <v>2101</v>
      </c>
      <c r="G359" s="14" t="s">
        <v>634</v>
      </c>
      <c r="H359" s="14" t="s">
        <v>234</v>
      </c>
      <c r="I359" s="14" t="s">
        <v>235</v>
      </c>
      <c r="J359" s="58" t="s">
        <v>2583</v>
      </c>
      <c r="K359" s="24">
        <v>3.33</v>
      </c>
      <c r="L359" s="14" t="s">
        <v>49</v>
      </c>
      <c r="M359" s="13">
        <v>6.0499999999999998E-2</v>
      </c>
      <c r="N359" s="13">
        <v>5.8999999999999997E-2</v>
      </c>
      <c r="O359" s="24">
        <v>483000</v>
      </c>
      <c r="P359" s="26">
        <v>102.3</v>
      </c>
      <c r="Q359" s="24">
        <v>0</v>
      </c>
      <c r="R359" s="24">
        <v>494.10899999999998</v>
      </c>
      <c r="S359" s="13">
        <v>2.1954545449999999E-3</v>
      </c>
      <c r="T359" s="13">
        <f t="shared" si="11"/>
        <v>6.1466869832129875E-4</v>
      </c>
      <c r="U359" s="66">
        <f>+R359/'סכום נכסי הקרן'!$C$42</f>
        <v>1.032211333159844E-4</v>
      </c>
    </row>
    <row r="360" spans="2:21" ht="13.5" thickBot="1" x14ac:dyDescent="0.25">
      <c r="B360" s="62" t="s">
        <v>967</v>
      </c>
      <c r="C360" s="14" t="s">
        <v>968</v>
      </c>
      <c r="D360" s="14" t="s">
        <v>160</v>
      </c>
      <c r="E360" s="14" t="s">
        <v>232</v>
      </c>
      <c r="F360" s="22">
        <v>1756</v>
      </c>
      <c r="G360" s="14" t="s">
        <v>339</v>
      </c>
      <c r="H360" s="14" t="s">
        <v>234</v>
      </c>
      <c r="I360" s="14" t="s">
        <v>235</v>
      </c>
      <c r="J360" s="58" t="s">
        <v>2583</v>
      </c>
      <c r="K360" s="24">
        <v>2.39</v>
      </c>
      <c r="L360" s="14" t="s">
        <v>49</v>
      </c>
      <c r="M360" s="13">
        <v>4.4999999999999998E-2</v>
      </c>
      <c r="N360" s="13">
        <v>6.6400000000000001E-2</v>
      </c>
      <c r="O360" s="24">
        <v>5320000</v>
      </c>
      <c r="P360" s="26">
        <v>95.41</v>
      </c>
      <c r="Q360" s="24">
        <v>0</v>
      </c>
      <c r="R360" s="24">
        <v>5075.8119999999999</v>
      </c>
      <c r="S360" s="13">
        <v>1.4777777777E-2</v>
      </c>
      <c r="T360" s="13">
        <f t="shared" si="11"/>
        <v>6.3142803611422344E-3</v>
      </c>
      <c r="U360" s="66">
        <f>+R360/'סכום נכסי הקרן'!$C$42</f>
        <v>1.0603552397120341E-3</v>
      </c>
    </row>
    <row r="361" spans="2:21" ht="13.5" thickBot="1" x14ac:dyDescent="0.25">
      <c r="B361" s="62" t="s">
        <v>969</v>
      </c>
      <c r="C361" s="14" t="s">
        <v>970</v>
      </c>
      <c r="D361" s="14" t="s">
        <v>160</v>
      </c>
      <c r="E361" s="14" t="s">
        <v>232</v>
      </c>
      <c r="F361" s="22">
        <v>531</v>
      </c>
      <c r="G361" s="14" t="s">
        <v>498</v>
      </c>
      <c r="H361" s="14" t="s">
        <v>234</v>
      </c>
      <c r="I361" s="14" t="s">
        <v>235</v>
      </c>
      <c r="J361" s="58" t="s">
        <v>2583</v>
      </c>
      <c r="K361" s="24">
        <v>3.55</v>
      </c>
      <c r="L361" s="14" t="s">
        <v>49</v>
      </c>
      <c r="M361" s="13">
        <v>7.7499999999999999E-2</v>
      </c>
      <c r="N361" s="13">
        <v>7.6600000000000001E-2</v>
      </c>
      <c r="O361" s="24">
        <v>242000</v>
      </c>
      <c r="P361" s="26">
        <v>100.82</v>
      </c>
      <c r="Q361" s="24">
        <v>0</v>
      </c>
      <c r="R361" s="24">
        <v>243.98439999999999</v>
      </c>
      <c r="S361" s="13">
        <v>2.8470588230000001E-3</v>
      </c>
      <c r="T361" s="13">
        <f t="shared" si="11"/>
        <v>3.0351516276510464E-4</v>
      </c>
      <c r="U361" s="66">
        <f>+R361/'סכום נכסי הקרן'!$C$42</f>
        <v>5.0969211812414802E-5</v>
      </c>
    </row>
    <row r="362" spans="2:21" ht="13.5" thickBot="1" x14ac:dyDescent="0.25">
      <c r="B362" s="62" t="s">
        <v>971</v>
      </c>
      <c r="C362" s="14" t="s">
        <v>972</v>
      </c>
      <c r="D362" s="14" t="s">
        <v>160</v>
      </c>
      <c r="E362" s="14" t="s">
        <v>232</v>
      </c>
      <c r="F362" s="22">
        <v>771</v>
      </c>
      <c r="G362" s="14" t="s">
        <v>498</v>
      </c>
      <c r="H362" s="14" t="s">
        <v>234</v>
      </c>
      <c r="I362" s="14" t="s">
        <v>235</v>
      </c>
      <c r="J362" s="58" t="s">
        <v>2583</v>
      </c>
      <c r="K362" s="24">
        <v>2.2799999999999998</v>
      </c>
      <c r="L362" s="14" t="s">
        <v>49</v>
      </c>
      <c r="M362" s="13">
        <v>3.8699999999999998E-2</v>
      </c>
      <c r="N362" s="13">
        <v>5.67E-2</v>
      </c>
      <c r="O362" s="24">
        <v>232712.77</v>
      </c>
      <c r="P362" s="26">
        <v>96.25</v>
      </c>
      <c r="Q362" s="24">
        <v>0</v>
      </c>
      <c r="R362" s="24">
        <v>223.98604</v>
      </c>
      <c r="S362" s="13">
        <v>7.0509448299999999E-4</v>
      </c>
      <c r="T362" s="13">
        <f t="shared" si="11"/>
        <v>2.7863732020453453E-4</v>
      </c>
      <c r="U362" s="66">
        <f>+R362/'סכום נכסי הקרן'!$C$42</f>
        <v>4.6791483044752106E-5</v>
      </c>
    </row>
    <row r="363" spans="2:21" ht="13.5" thickBot="1" x14ac:dyDescent="0.25">
      <c r="B363" s="62" t="s">
        <v>971</v>
      </c>
      <c r="C363" s="14" t="s">
        <v>973</v>
      </c>
      <c r="D363" s="14" t="s">
        <v>160</v>
      </c>
      <c r="E363" s="14" t="s">
        <v>232</v>
      </c>
      <c r="F363" s="22">
        <v>771</v>
      </c>
      <c r="G363" s="14" t="s">
        <v>498</v>
      </c>
      <c r="H363" s="14" t="s">
        <v>234</v>
      </c>
      <c r="I363" s="14" t="s">
        <v>235</v>
      </c>
      <c r="J363" s="58" t="s">
        <v>2583</v>
      </c>
      <c r="K363" s="24">
        <v>2.2839999999999998</v>
      </c>
      <c r="L363" s="14" t="s">
        <v>49</v>
      </c>
      <c r="M363" s="13">
        <v>3.8699999999999998E-2</v>
      </c>
      <c r="N363" s="13">
        <v>5.67E-2</v>
      </c>
      <c r="O363" s="24">
        <v>750000</v>
      </c>
      <c r="P363" s="26">
        <v>95.996399999999994</v>
      </c>
      <c r="Q363" s="24">
        <v>0</v>
      </c>
      <c r="R363" s="24">
        <v>719.97299999999996</v>
      </c>
      <c r="S363" s="13">
        <v>2.272418754E-3</v>
      </c>
      <c r="T363" s="13">
        <f t="shared" si="11"/>
        <v>8.9564218975262625E-4</v>
      </c>
      <c r="U363" s="66">
        <f>+R363/'סכום נכסי הקרן'!$C$42</f>
        <v>1.5040492890619123E-4</v>
      </c>
    </row>
    <row r="364" spans="2:21" ht="13.5" thickBot="1" x14ac:dyDescent="0.25">
      <c r="B364" s="62" t="s">
        <v>974</v>
      </c>
      <c r="C364" s="14" t="s">
        <v>975</v>
      </c>
      <c r="D364" s="14" t="s">
        <v>160</v>
      </c>
      <c r="E364" s="14" t="s">
        <v>232</v>
      </c>
      <c r="F364" s="22">
        <v>771</v>
      </c>
      <c r="G364" s="14" t="s">
        <v>498</v>
      </c>
      <c r="H364" s="14" t="s">
        <v>234</v>
      </c>
      <c r="I364" s="14" t="s">
        <v>235</v>
      </c>
      <c r="J364" s="58" t="s">
        <v>2583</v>
      </c>
      <c r="K364" s="24">
        <v>0.78</v>
      </c>
      <c r="L364" s="14" t="s">
        <v>49</v>
      </c>
      <c r="M364" s="13">
        <v>4.5900000000000003E-2</v>
      </c>
      <c r="N364" s="13">
        <v>7.0999999999999994E-2</v>
      </c>
      <c r="O364" s="24">
        <v>1047029.9</v>
      </c>
      <c r="P364" s="26">
        <v>98.22</v>
      </c>
      <c r="Q364" s="24">
        <v>0</v>
      </c>
      <c r="R364" s="24">
        <v>1028.3927699999999</v>
      </c>
      <c r="S364" s="13">
        <v>1.6619522221999999E-2</v>
      </c>
      <c r="T364" s="13">
        <f t="shared" si="11"/>
        <v>1.2793145749195719E-3</v>
      </c>
      <c r="U364" s="66">
        <f>+R364/'סכום נכסי הקרן'!$C$42</f>
        <v>2.148349194476613E-4</v>
      </c>
    </row>
    <row r="365" spans="2:21" ht="13.5" thickBot="1" x14ac:dyDescent="0.25">
      <c r="B365" s="62" t="s">
        <v>976</v>
      </c>
      <c r="C365" s="14" t="s">
        <v>977</v>
      </c>
      <c r="D365" s="14" t="s">
        <v>160</v>
      </c>
      <c r="E365" s="14" t="s">
        <v>232</v>
      </c>
      <c r="F365" s="22">
        <v>771</v>
      </c>
      <c r="G365" s="14" t="s">
        <v>498</v>
      </c>
      <c r="H365" s="14" t="s">
        <v>234</v>
      </c>
      <c r="I365" s="14" t="s">
        <v>235</v>
      </c>
      <c r="J365" s="58" t="s">
        <v>2583</v>
      </c>
      <c r="K365" s="24">
        <v>1.83</v>
      </c>
      <c r="L365" s="14" t="s">
        <v>49</v>
      </c>
      <c r="M365" s="13">
        <v>6.25E-2</v>
      </c>
      <c r="N365" s="13">
        <v>9.7500000000000003E-2</v>
      </c>
      <c r="O365" s="24">
        <v>150000</v>
      </c>
      <c r="P365" s="26">
        <v>94.36</v>
      </c>
      <c r="Q365" s="24">
        <v>0</v>
      </c>
      <c r="R365" s="24">
        <v>141.54</v>
      </c>
      <c r="S365" s="13">
        <v>2.0790597100000001E-3</v>
      </c>
      <c r="T365" s="13">
        <f t="shared" si="11"/>
        <v>1.7607492994541006E-4</v>
      </c>
      <c r="U365" s="66">
        <f>+R365/'סכום נכסי הקרן'!$C$42</f>
        <v>2.9568211082057668E-5</v>
      </c>
    </row>
    <row r="366" spans="2:21" ht="13.5" thickBot="1" x14ac:dyDescent="0.25">
      <c r="B366" s="62" t="s">
        <v>978</v>
      </c>
      <c r="C366" s="14" t="s">
        <v>979</v>
      </c>
      <c r="D366" s="14" t="s">
        <v>160</v>
      </c>
      <c r="E366" s="14" t="s">
        <v>232</v>
      </c>
      <c r="F366" s="22">
        <v>771</v>
      </c>
      <c r="G366" s="14" t="s">
        <v>498</v>
      </c>
      <c r="H366" s="14" t="s">
        <v>234</v>
      </c>
      <c r="I366" s="14" t="s">
        <v>235</v>
      </c>
      <c r="J366" s="58" t="s">
        <v>2583</v>
      </c>
      <c r="K366" s="24">
        <v>3.41</v>
      </c>
      <c r="L366" s="14" t="s">
        <v>49</v>
      </c>
      <c r="M366" s="13">
        <v>6.3E-2</v>
      </c>
      <c r="N366" s="13">
        <v>6.7100000000000007E-2</v>
      </c>
      <c r="O366" s="24">
        <v>1406500</v>
      </c>
      <c r="P366" s="27">
        <v>99</v>
      </c>
      <c r="Q366" s="24">
        <v>0</v>
      </c>
      <c r="R366" s="24">
        <v>1392.4349999999999</v>
      </c>
      <c r="S366" s="13">
        <v>7.8378802039999994E-3</v>
      </c>
      <c r="T366" s="13">
        <f t="shared" si="11"/>
        <v>1.7321809741312497E-3</v>
      </c>
      <c r="U366" s="66">
        <f>+R366/'סכום נכסי הקרן'!$C$42</f>
        <v>2.9088464037053106E-4</v>
      </c>
    </row>
    <row r="367" spans="2:21" ht="13.5" thickBot="1" x14ac:dyDescent="0.25">
      <c r="B367" s="62" t="s">
        <v>980</v>
      </c>
      <c r="C367" s="14" t="s">
        <v>981</v>
      </c>
      <c r="D367" s="14" t="s">
        <v>160</v>
      </c>
      <c r="E367" s="14" t="s">
        <v>232</v>
      </c>
      <c r="F367" s="22">
        <v>1532</v>
      </c>
      <c r="G367" s="14" t="s">
        <v>498</v>
      </c>
      <c r="H367" s="14" t="s">
        <v>234</v>
      </c>
      <c r="I367" s="14" t="s">
        <v>235</v>
      </c>
      <c r="J367" s="58" t="s">
        <v>2583</v>
      </c>
      <c r="K367" s="24">
        <v>4.05</v>
      </c>
      <c r="L367" s="14" t="s">
        <v>49</v>
      </c>
      <c r="M367" s="13">
        <v>7.0000000000000007E-2</v>
      </c>
      <c r="N367" s="13">
        <v>6.6500000000000004E-2</v>
      </c>
      <c r="O367" s="24">
        <v>347000</v>
      </c>
      <c r="P367" s="26">
        <v>103.9</v>
      </c>
      <c r="Q367" s="24">
        <v>0</v>
      </c>
      <c r="R367" s="24">
        <v>360.53300000000002</v>
      </c>
      <c r="S367" s="13">
        <v>6.760969526E-3</v>
      </c>
      <c r="T367" s="13">
        <f t="shared" si="11"/>
        <v>4.4850093767138997E-4</v>
      </c>
      <c r="U367" s="66">
        <f>+R367/'סכום נכסי הקרן'!$C$42</f>
        <v>7.531663025326762E-5</v>
      </c>
    </row>
    <row r="368" spans="2:21" ht="13.5" thickBot="1" x14ac:dyDescent="0.25">
      <c r="B368" s="62" t="s">
        <v>982</v>
      </c>
      <c r="C368" s="14" t="s">
        <v>983</v>
      </c>
      <c r="D368" s="14" t="s">
        <v>160</v>
      </c>
      <c r="E368" s="14" t="s">
        <v>232</v>
      </c>
      <c r="F368" s="22">
        <v>1095</v>
      </c>
      <c r="G368" s="14" t="s">
        <v>712</v>
      </c>
      <c r="H368" s="14" t="s">
        <v>234</v>
      </c>
      <c r="I368" s="14" t="s">
        <v>235</v>
      </c>
      <c r="J368" s="58" t="s">
        <v>2583</v>
      </c>
      <c r="K368" s="24">
        <v>2.69</v>
      </c>
      <c r="L368" s="14" t="s">
        <v>49</v>
      </c>
      <c r="M368" s="13">
        <v>7.1999999999999995E-2</v>
      </c>
      <c r="N368" s="13">
        <v>5.6399999999999999E-2</v>
      </c>
      <c r="O368" s="24">
        <v>2464389.13</v>
      </c>
      <c r="P368" s="26">
        <v>104.33</v>
      </c>
      <c r="Q368" s="24">
        <v>0</v>
      </c>
      <c r="R368" s="24">
        <v>2571.0971800000002</v>
      </c>
      <c r="S368" s="13">
        <v>4.8417441319999997E-3</v>
      </c>
      <c r="T368" s="13">
        <f t="shared" si="11"/>
        <v>3.198429813843023E-3</v>
      </c>
      <c r="U368" s="66">
        <f>+R368/'סכום נכסי הקרן'!$C$42</f>
        <v>5.3711137579993799E-4</v>
      </c>
    </row>
    <row r="369" spans="2:21" ht="13.5" thickBot="1" x14ac:dyDescent="0.25">
      <c r="B369" s="62" t="s">
        <v>984</v>
      </c>
      <c r="C369" s="14" t="s">
        <v>985</v>
      </c>
      <c r="D369" s="14" t="s">
        <v>160</v>
      </c>
      <c r="E369" s="14" t="s">
        <v>232</v>
      </c>
      <c r="F369" s="22">
        <v>486</v>
      </c>
      <c r="G369" s="14" t="s">
        <v>498</v>
      </c>
      <c r="H369" s="14" t="s">
        <v>234</v>
      </c>
      <c r="I369" s="14" t="s">
        <v>235</v>
      </c>
      <c r="J369" s="58" t="s">
        <v>2583</v>
      </c>
      <c r="K369" s="24">
        <v>0.62</v>
      </c>
      <c r="L369" s="14" t="s">
        <v>49</v>
      </c>
      <c r="M369" s="13">
        <v>9.6500000000000002E-2</v>
      </c>
      <c r="N369" s="13">
        <v>8.2299999999999998E-2</v>
      </c>
      <c r="O369" s="24">
        <v>4132440</v>
      </c>
      <c r="P369" s="27">
        <v>101</v>
      </c>
      <c r="Q369" s="24">
        <v>0</v>
      </c>
      <c r="R369" s="24">
        <v>4173.7644</v>
      </c>
      <c r="S369" s="13">
        <v>2.2403075812E-2</v>
      </c>
      <c r="T369" s="13">
        <f t="shared" si="11"/>
        <v>5.1921384367574295E-3</v>
      </c>
      <c r="U369" s="66">
        <f>+R369/'סכום נכסי הקרן'!$C$42</f>
        <v>8.7191427713704801E-4</v>
      </c>
    </row>
    <row r="370" spans="2:21" ht="13.5" thickBot="1" x14ac:dyDescent="0.25">
      <c r="B370" s="62" t="s">
        <v>986</v>
      </c>
      <c r="C370" s="14" t="s">
        <v>987</v>
      </c>
      <c r="D370" s="14" t="s">
        <v>160</v>
      </c>
      <c r="E370" s="14" t="s">
        <v>232</v>
      </c>
      <c r="F370" s="22">
        <v>823</v>
      </c>
      <c r="G370" s="14" t="s">
        <v>498</v>
      </c>
      <c r="H370" s="14" t="s">
        <v>234</v>
      </c>
      <c r="I370" s="14" t="s">
        <v>235</v>
      </c>
      <c r="J370" s="58" t="s">
        <v>2583</v>
      </c>
      <c r="K370" s="24">
        <v>2.2599999999999998</v>
      </c>
      <c r="L370" s="14" t="s">
        <v>49</v>
      </c>
      <c r="M370" s="13">
        <v>2.9000000000000001E-2</v>
      </c>
      <c r="N370" s="13">
        <v>8.2799999999999999E-2</v>
      </c>
      <c r="O370" s="24">
        <v>828900</v>
      </c>
      <c r="P370" s="26">
        <v>89.05</v>
      </c>
      <c r="Q370" s="24">
        <v>12.01905</v>
      </c>
      <c r="R370" s="24">
        <v>750.15449999999998</v>
      </c>
      <c r="S370" s="13">
        <v>3.8553488369999999E-3</v>
      </c>
      <c r="T370" s="13">
        <f t="shared" si="11"/>
        <v>9.3318779875465674E-4</v>
      </c>
      <c r="U370" s="66">
        <f>+R370/'סכום נכסי הקרן'!$C$42</f>
        <v>1.5670995195814208E-4</v>
      </c>
    </row>
    <row r="371" spans="2:21" ht="13.5" thickBot="1" x14ac:dyDescent="0.25">
      <c r="B371" s="82" t="s">
        <v>988</v>
      </c>
      <c r="C371" s="36" t="s">
        <v>989</v>
      </c>
      <c r="D371" s="36" t="s">
        <v>160</v>
      </c>
      <c r="E371" s="36" t="s">
        <v>232</v>
      </c>
      <c r="F371" s="41">
        <v>823</v>
      </c>
      <c r="G371" s="36" t="s">
        <v>498</v>
      </c>
      <c r="H371" s="36" t="s">
        <v>234</v>
      </c>
      <c r="I371" s="36" t="s">
        <v>235</v>
      </c>
      <c r="J371" s="85" t="s">
        <v>2583</v>
      </c>
      <c r="K371" s="40">
        <v>1.1100000000000001</v>
      </c>
      <c r="L371" s="36" t="s">
        <v>49</v>
      </c>
      <c r="M371" s="39">
        <v>5.62E-2</v>
      </c>
      <c r="N371" s="39">
        <v>8.6999999999999994E-2</v>
      </c>
      <c r="O371" s="24">
        <v>1139660</v>
      </c>
      <c r="P371" s="26">
        <v>96.93</v>
      </c>
      <c r="Q371" s="24">
        <v>19.379449999999999</v>
      </c>
      <c r="R371" s="24">
        <v>1124.05189</v>
      </c>
      <c r="S371" s="13">
        <v>4.82399851E-3</v>
      </c>
      <c r="T371" s="13">
        <f t="shared" si="11"/>
        <v>1.398313959211218E-3</v>
      </c>
      <c r="U371" s="66">
        <f>+R371/'סכום נכסי הקרן'!$C$42</f>
        <v>2.348184509729113E-4</v>
      </c>
    </row>
    <row r="372" spans="2:21" ht="13.5" thickBot="1" x14ac:dyDescent="0.25">
      <c r="B372" s="82" t="s">
        <v>988</v>
      </c>
      <c r="C372" s="36" t="s">
        <v>990</v>
      </c>
      <c r="D372" s="36" t="s">
        <v>160</v>
      </c>
      <c r="E372" s="36" t="s">
        <v>232</v>
      </c>
      <c r="F372" s="41">
        <v>823</v>
      </c>
      <c r="G372" s="36" t="s">
        <v>498</v>
      </c>
      <c r="H372" s="36" t="s">
        <v>234</v>
      </c>
      <c r="I372" s="36" t="s">
        <v>235</v>
      </c>
      <c r="J372" s="85" t="s">
        <v>2583</v>
      </c>
      <c r="K372" s="40">
        <v>1.1100000000000001</v>
      </c>
      <c r="L372" s="36" t="s">
        <v>49</v>
      </c>
      <c r="M372" s="39">
        <v>5.62E-2</v>
      </c>
      <c r="N372" s="39">
        <v>8.6999999999999994E-2</v>
      </c>
      <c r="O372" s="58" t="s">
        <v>2583</v>
      </c>
      <c r="P372" s="26">
        <v>96.93</v>
      </c>
      <c r="Q372" s="24">
        <v>12.645</v>
      </c>
      <c r="R372" s="24">
        <v>12.645</v>
      </c>
      <c r="S372" s="58" t="s">
        <v>2583</v>
      </c>
      <c r="T372" s="13">
        <f t="shared" si="11"/>
        <v>1.5730305843999649E-5</v>
      </c>
      <c r="U372" s="66">
        <f>+R372/'סכום נכסי הקרן'!$C$42</f>
        <v>2.6415856233758602E-6</v>
      </c>
    </row>
    <row r="373" spans="2:21" ht="13.5" thickBot="1" x14ac:dyDescent="0.25">
      <c r="B373" s="82" t="s">
        <v>2464</v>
      </c>
      <c r="C373" s="36" t="s">
        <v>991</v>
      </c>
      <c r="D373" s="36" t="s">
        <v>160</v>
      </c>
      <c r="E373" s="36" t="s">
        <v>232</v>
      </c>
      <c r="F373" s="41">
        <v>823</v>
      </c>
      <c r="G373" s="36" t="s">
        <v>498</v>
      </c>
      <c r="H373" s="36" t="s">
        <v>234</v>
      </c>
      <c r="I373" s="36" t="s">
        <v>235</v>
      </c>
      <c r="J373" s="85" t="s">
        <v>2583</v>
      </c>
      <c r="K373" s="40">
        <v>2.2599999999999998</v>
      </c>
      <c r="L373" s="36" t="s">
        <v>49</v>
      </c>
      <c r="M373" s="39">
        <v>2.9000000000000001E-2</v>
      </c>
      <c r="N373" s="39">
        <v>8.2799999999999999E-2</v>
      </c>
      <c r="O373" s="24">
        <v>2000000</v>
      </c>
      <c r="P373" s="26">
        <v>88.708500000000001</v>
      </c>
      <c r="Q373" s="24">
        <v>29</v>
      </c>
      <c r="R373" s="24">
        <v>1803.17</v>
      </c>
      <c r="S373" s="13">
        <v>3.3874017414E-2</v>
      </c>
      <c r="T373" s="13">
        <f t="shared" si="11"/>
        <v>2.2431329053954016E-3</v>
      </c>
      <c r="U373" s="66">
        <f>+R373/'סכום נכסי הקרן'!$C$42</f>
        <v>3.7668864756841834E-4</v>
      </c>
    </row>
    <row r="374" spans="2:21" ht="13.5" thickBot="1" x14ac:dyDescent="0.25">
      <c r="B374" s="83" t="s">
        <v>2465</v>
      </c>
      <c r="C374" s="14" t="s">
        <v>992</v>
      </c>
      <c r="D374" s="14" t="s">
        <v>160</v>
      </c>
      <c r="E374" s="14" t="s">
        <v>232</v>
      </c>
      <c r="F374" s="22">
        <v>448</v>
      </c>
      <c r="G374" s="14" t="s">
        <v>524</v>
      </c>
      <c r="H374" s="14" t="s">
        <v>234</v>
      </c>
      <c r="I374" s="14" t="s">
        <v>235</v>
      </c>
      <c r="J374" s="58" t="s">
        <v>2583</v>
      </c>
      <c r="K374" s="40">
        <v>1.99</v>
      </c>
      <c r="L374" s="36" t="s">
        <v>49</v>
      </c>
      <c r="M374" s="39">
        <v>0</v>
      </c>
      <c r="N374" s="39">
        <v>0.56630000000000003</v>
      </c>
      <c r="O374" s="24">
        <v>712500</v>
      </c>
      <c r="P374" s="27">
        <v>25</v>
      </c>
      <c r="Q374" s="24">
        <v>0</v>
      </c>
      <c r="R374" s="24">
        <v>178.125</v>
      </c>
      <c r="S374" s="13">
        <v>5.5911317190000002E-3</v>
      </c>
      <c r="T374" s="13">
        <f t="shared" si="11"/>
        <v>2.2158645539441975E-4</v>
      </c>
      <c r="U374" s="66">
        <f>+R374/'סכום נכסי הקרן'!$C$42</f>
        <v>3.721094813474299E-5</v>
      </c>
    </row>
    <row r="375" spans="2:21" ht="13.5" thickBot="1" x14ac:dyDescent="0.25">
      <c r="B375" s="62" t="s">
        <v>993</v>
      </c>
      <c r="C375" s="14" t="s">
        <v>994</v>
      </c>
      <c r="D375" s="14" t="s">
        <v>160</v>
      </c>
      <c r="E375" s="14" t="s">
        <v>232</v>
      </c>
      <c r="F375" s="22">
        <v>1903</v>
      </c>
      <c r="G375" s="14" t="s">
        <v>498</v>
      </c>
      <c r="H375" s="14" t="s">
        <v>234</v>
      </c>
      <c r="I375" s="14" t="s">
        <v>235</v>
      </c>
      <c r="J375" s="58" t="s">
        <v>2583</v>
      </c>
      <c r="K375" s="24">
        <v>2.19</v>
      </c>
      <c r="L375" s="14" t="s">
        <v>49</v>
      </c>
      <c r="M375" s="13">
        <v>5.6000000000000001E-2</v>
      </c>
      <c r="N375" s="13">
        <v>8.8400000000000006E-2</v>
      </c>
      <c r="O375" s="24">
        <v>499600</v>
      </c>
      <c r="P375" s="26">
        <v>93.69</v>
      </c>
      <c r="Q375" s="24">
        <v>13.988799999999999</v>
      </c>
      <c r="R375" s="24">
        <v>482.06403999999998</v>
      </c>
      <c r="S375" s="13">
        <v>2.9388235290000002E-3</v>
      </c>
      <c r="T375" s="13">
        <f t="shared" si="11"/>
        <v>5.9968483871839309E-4</v>
      </c>
      <c r="U375" s="66">
        <f>+R375/'סכום נכסי הקרן'!$C$42</f>
        <v>1.0070489818983673E-4</v>
      </c>
    </row>
    <row r="376" spans="2:21" ht="13.5" thickBot="1" x14ac:dyDescent="0.25">
      <c r="B376" s="62" t="s">
        <v>995</v>
      </c>
      <c r="C376" s="14" t="s">
        <v>996</v>
      </c>
      <c r="D376" s="14" t="s">
        <v>160</v>
      </c>
      <c r="E376" s="14" t="s">
        <v>232</v>
      </c>
      <c r="F376" s="22">
        <v>1903</v>
      </c>
      <c r="G376" s="14" t="s">
        <v>498</v>
      </c>
      <c r="H376" s="14" t="s">
        <v>234</v>
      </c>
      <c r="I376" s="14" t="s">
        <v>235</v>
      </c>
      <c r="J376" s="58" t="s">
        <v>2583</v>
      </c>
      <c r="K376" s="24">
        <v>2.23</v>
      </c>
      <c r="L376" s="14" t="s">
        <v>49</v>
      </c>
      <c r="M376" s="13">
        <v>8.8900000000000007E-2</v>
      </c>
      <c r="N376" s="13">
        <v>7.1999999999999995E-2</v>
      </c>
      <c r="O376" s="24">
        <v>250000</v>
      </c>
      <c r="P376" s="26">
        <v>103.86</v>
      </c>
      <c r="Q376" s="24">
        <v>9.0724999999999998</v>
      </c>
      <c r="R376" s="24">
        <v>268.72250000000003</v>
      </c>
      <c r="S376" s="13">
        <v>2.5510204079999999E-3</v>
      </c>
      <c r="T376" s="13">
        <f t="shared" si="11"/>
        <v>3.3428921408969523E-4</v>
      </c>
      <c r="U376" s="66">
        <f>+R376/'סכום נכסי הקרן'!$C$42</f>
        <v>5.6137089179724763E-5</v>
      </c>
    </row>
    <row r="377" spans="2:21" ht="13.5" thickBot="1" x14ac:dyDescent="0.25">
      <c r="B377" s="62" t="s">
        <v>997</v>
      </c>
      <c r="C377" s="14" t="s">
        <v>998</v>
      </c>
      <c r="D377" s="14" t="s">
        <v>160</v>
      </c>
      <c r="E377" s="14" t="s">
        <v>232</v>
      </c>
      <c r="F377" s="22">
        <v>434</v>
      </c>
      <c r="G377" s="14" t="s">
        <v>498</v>
      </c>
      <c r="H377" s="14" t="s">
        <v>234</v>
      </c>
      <c r="I377" s="14" t="s">
        <v>235</v>
      </c>
      <c r="J377" s="58" t="s">
        <v>2583</v>
      </c>
      <c r="K377" s="24">
        <v>2.41</v>
      </c>
      <c r="L377" s="14" t="s">
        <v>49</v>
      </c>
      <c r="M377" s="13">
        <v>3.95E-2</v>
      </c>
      <c r="N377" s="13">
        <v>7.3400000000000007E-2</v>
      </c>
      <c r="O377" s="24">
        <v>1288000</v>
      </c>
      <c r="P377" s="26">
        <v>92.62</v>
      </c>
      <c r="Q377" s="24">
        <v>0</v>
      </c>
      <c r="R377" s="24">
        <v>1192.9456</v>
      </c>
      <c r="S377" s="13">
        <v>1.5362265600000001E-3</v>
      </c>
      <c r="T377" s="13">
        <f t="shared" si="11"/>
        <v>1.4840173304273363E-3</v>
      </c>
      <c r="U377" s="66">
        <f>+R377/'סכום נכסי הקרן'!$C$42</f>
        <v>2.4921059283744481E-4</v>
      </c>
    </row>
    <row r="378" spans="2:21" ht="13.5" thickBot="1" x14ac:dyDescent="0.25">
      <c r="B378" s="62" t="s">
        <v>999</v>
      </c>
      <c r="C378" s="14" t="s">
        <v>1000</v>
      </c>
      <c r="D378" s="14" t="s">
        <v>160</v>
      </c>
      <c r="E378" s="14" t="s">
        <v>232</v>
      </c>
      <c r="F378" s="22">
        <v>473</v>
      </c>
      <c r="G378" s="14" t="s">
        <v>498</v>
      </c>
      <c r="H378" s="14" t="s">
        <v>234</v>
      </c>
      <c r="I378" s="14" t="s">
        <v>235</v>
      </c>
      <c r="J378" s="58" t="s">
        <v>2583</v>
      </c>
      <c r="K378" s="24">
        <v>1.39</v>
      </c>
      <c r="L378" s="14" t="s">
        <v>49</v>
      </c>
      <c r="M378" s="13">
        <v>0.10249999999999999</v>
      </c>
      <c r="N378" s="13">
        <v>5.67E-2</v>
      </c>
      <c r="O378" s="24">
        <v>269736.2</v>
      </c>
      <c r="P378" s="26">
        <v>105.51</v>
      </c>
      <c r="Q378" s="24">
        <v>0</v>
      </c>
      <c r="R378" s="24">
        <v>284.59866</v>
      </c>
      <c r="S378" s="13">
        <v>5.1511920210000001E-3</v>
      </c>
      <c r="T378" s="13">
        <f t="shared" si="11"/>
        <v>3.5403906402471088E-4</v>
      </c>
      <c r="U378" s="66">
        <f>+R378/'סכום נכסי הקרן'!$C$42</f>
        <v>5.9453675657416722E-5</v>
      </c>
    </row>
    <row r="379" spans="2:21" ht="13.5" thickBot="1" x14ac:dyDescent="0.25">
      <c r="B379" s="62" t="s">
        <v>1001</v>
      </c>
      <c r="C379" s="14" t="s">
        <v>1002</v>
      </c>
      <c r="D379" s="14" t="s">
        <v>160</v>
      </c>
      <c r="E379" s="14" t="s">
        <v>232</v>
      </c>
      <c r="F379" s="22">
        <v>2429</v>
      </c>
      <c r="G379" s="14" t="s">
        <v>498</v>
      </c>
      <c r="H379" s="14" t="s">
        <v>234</v>
      </c>
      <c r="I379" s="14" t="s">
        <v>235</v>
      </c>
      <c r="J379" s="58" t="s">
        <v>2583</v>
      </c>
      <c r="K379" s="24">
        <v>3.96</v>
      </c>
      <c r="L379" s="14" t="s">
        <v>49</v>
      </c>
      <c r="M379" s="13">
        <v>8.1500000000000003E-2</v>
      </c>
      <c r="N379" s="13">
        <v>8.3099999999999993E-2</v>
      </c>
      <c r="O379" s="24">
        <v>2000000</v>
      </c>
      <c r="P379" s="27">
        <v>0</v>
      </c>
      <c r="Q379" s="24">
        <v>0</v>
      </c>
      <c r="R379" s="24">
        <v>1990</v>
      </c>
      <c r="S379" s="13">
        <v>9.6951364339999992E-3</v>
      </c>
      <c r="T379" s="13">
        <f t="shared" si="11"/>
        <v>2.475548329739763E-3</v>
      </c>
      <c r="U379" s="66">
        <f>+R379/'סכום נכסי הקרן'!$C$42</f>
        <v>4.1571810126674269E-4</v>
      </c>
    </row>
    <row r="380" spans="2:21" ht="13.5" thickBot="1" x14ac:dyDescent="0.25">
      <c r="B380" s="62" t="s">
        <v>1003</v>
      </c>
      <c r="C380" s="14" t="s">
        <v>1004</v>
      </c>
      <c r="D380" s="14" t="s">
        <v>160</v>
      </c>
      <c r="E380" s="14" t="s">
        <v>232</v>
      </c>
      <c r="F380" s="22">
        <v>1484</v>
      </c>
      <c r="G380" s="14" t="s">
        <v>498</v>
      </c>
      <c r="H380" s="14" t="s">
        <v>234</v>
      </c>
      <c r="I380" s="14" t="s">
        <v>235</v>
      </c>
      <c r="J380" s="58" t="s">
        <v>2583</v>
      </c>
      <c r="K380" s="24">
        <v>2.38</v>
      </c>
      <c r="L380" s="14" t="s">
        <v>49</v>
      </c>
      <c r="M380" s="13">
        <v>2.75E-2</v>
      </c>
      <c r="N380" s="13">
        <v>8.4000000000000005E-2</v>
      </c>
      <c r="O380" s="24">
        <v>914400</v>
      </c>
      <c r="P380" s="27">
        <v>88</v>
      </c>
      <c r="Q380" s="24">
        <v>0</v>
      </c>
      <c r="R380" s="24">
        <v>804.67200000000003</v>
      </c>
      <c r="S380" s="13">
        <v>2.2860048006E-2</v>
      </c>
      <c r="T380" s="13">
        <f t="shared" si="11"/>
        <v>1.0010072490393741E-3</v>
      </c>
      <c r="U380" s="66">
        <f>+R380/'סכום נכסי הקרן'!$C$42</f>
        <v>1.6809885225251879E-4</v>
      </c>
    </row>
    <row r="381" spans="2:21" ht="13.5" thickBot="1" x14ac:dyDescent="0.25">
      <c r="B381" s="62" t="s">
        <v>1005</v>
      </c>
      <c r="C381" s="14" t="s">
        <v>1006</v>
      </c>
      <c r="D381" s="14" t="s">
        <v>160</v>
      </c>
      <c r="E381" s="14" t="s">
        <v>232</v>
      </c>
      <c r="F381" s="22">
        <v>1831</v>
      </c>
      <c r="G381" s="14" t="s">
        <v>634</v>
      </c>
      <c r="H381" s="14" t="s">
        <v>234</v>
      </c>
      <c r="I381" s="14" t="s">
        <v>235</v>
      </c>
      <c r="J381" s="58" t="s">
        <v>2583</v>
      </c>
      <c r="K381" s="24">
        <v>4.49</v>
      </c>
      <c r="L381" s="14" t="s">
        <v>49</v>
      </c>
      <c r="M381" s="13">
        <v>0.05</v>
      </c>
      <c r="N381" s="13">
        <v>4.2799999999999998E-2</v>
      </c>
      <c r="O381" s="24">
        <v>1070000</v>
      </c>
      <c r="P381" s="26">
        <v>103.4</v>
      </c>
      <c r="Q381" s="24">
        <v>0</v>
      </c>
      <c r="R381" s="24">
        <v>1106.3800000000001</v>
      </c>
      <c r="S381" s="13">
        <v>2.6254447299999999E-3</v>
      </c>
      <c r="T381" s="13">
        <f t="shared" si="11"/>
        <v>1.3763302316871756E-3</v>
      </c>
      <c r="U381" s="66">
        <f>+R381/'סכום נכסי הקרן'!$C$42</f>
        <v>2.3112673009020044E-4</v>
      </c>
    </row>
    <row r="382" spans="2:21" ht="13.5" thickBot="1" x14ac:dyDescent="0.25">
      <c r="B382" s="62" t="s">
        <v>1007</v>
      </c>
      <c r="C382" s="14" t="s">
        <v>1008</v>
      </c>
      <c r="D382" s="14" t="s">
        <v>160</v>
      </c>
      <c r="E382" s="14" t="s">
        <v>232</v>
      </c>
      <c r="F382" s="22">
        <v>1831</v>
      </c>
      <c r="G382" s="14" t="s">
        <v>634</v>
      </c>
      <c r="H382" s="14" t="s">
        <v>234</v>
      </c>
      <c r="I382" s="14" t="s">
        <v>235</v>
      </c>
      <c r="J382" s="58" t="s">
        <v>2583</v>
      </c>
      <c r="K382" s="24">
        <v>4.24</v>
      </c>
      <c r="L382" s="14" t="s">
        <v>49</v>
      </c>
      <c r="M382" s="13">
        <v>6.9500000000000006E-2</v>
      </c>
      <c r="N382" s="13">
        <v>6.0900000000000003E-2</v>
      </c>
      <c r="O382" s="24">
        <v>1658000</v>
      </c>
      <c r="P382" s="27">
        <v>104</v>
      </c>
      <c r="Q382" s="24">
        <v>0</v>
      </c>
      <c r="R382" s="24">
        <v>1724.32</v>
      </c>
      <c r="S382" s="13">
        <v>7.0869541050000004E-3</v>
      </c>
      <c r="T382" s="13">
        <f t="shared" si="11"/>
        <v>2.1450439678074714E-3</v>
      </c>
      <c r="U382" s="66">
        <f>+R382/'סכום נכסי הקרן'!$C$42</f>
        <v>3.6021660119410541E-4</v>
      </c>
    </row>
    <row r="383" spans="2:21" ht="13.5" thickBot="1" x14ac:dyDescent="0.25">
      <c r="B383" s="62" t="s">
        <v>1009</v>
      </c>
      <c r="C383" s="14" t="s">
        <v>1010</v>
      </c>
      <c r="D383" s="14" t="s">
        <v>160</v>
      </c>
      <c r="E383" s="14" t="s">
        <v>232</v>
      </c>
      <c r="F383" s="22">
        <v>1298</v>
      </c>
      <c r="G383" s="14" t="s">
        <v>296</v>
      </c>
      <c r="H383" s="14" t="s">
        <v>234</v>
      </c>
      <c r="I383" s="14" t="s">
        <v>235</v>
      </c>
      <c r="J383" s="58" t="s">
        <v>2583</v>
      </c>
      <c r="K383" s="24">
        <v>0.5</v>
      </c>
      <c r="L383" s="14" t="s">
        <v>49</v>
      </c>
      <c r="M383" s="13">
        <v>4.65E-2</v>
      </c>
      <c r="N383" s="13">
        <v>4.8599999999999997E-2</v>
      </c>
      <c r="O383" s="24">
        <v>137500</v>
      </c>
      <c r="P383" s="26">
        <v>99.93</v>
      </c>
      <c r="Q383" s="24">
        <v>0</v>
      </c>
      <c r="R383" s="24">
        <v>137.40375</v>
      </c>
      <c r="S383" s="13">
        <v>8.8197562539999996E-3</v>
      </c>
      <c r="T383" s="13">
        <f t="shared" si="11"/>
        <v>1.7092945920225123E-4</v>
      </c>
      <c r="U383" s="66">
        <f>+R383/'סכום נכסי הקרן'!$C$42</f>
        <v>2.8704133696949848E-5</v>
      </c>
    </row>
    <row r="384" spans="2:21" ht="13.5" thickBot="1" x14ac:dyDescent="0.25">
      <c r="B384" s="62" t="s">
        <v>1011</v>
      </c>
      <c r="C384" s="14" t="s">
        <v>1012</v>
      </c>
      <c r="D384" s="14" t="s">
        <v>160</v>
      </c>
      <c r="E384" s="14" t="s">
        <v>232</v>
      </c>
      <c r="F384" s="22">
        <v>365</v>
      </c>
      <c r="G384" s="14" t="s">
        <v>339</v>
      </c>
      <c r="H384" s="14" t="s">
        <v>234</v>
      </c>
      <c r="I384" s="14" t="s">
        <v>235</v>
      </c>
      <c r="J384" s="58" t="s">
        <v>2583</v>
      </c>
      <c r="K384" s="24">
        <v>0.96</v>
      </c>
      <c r="L384" s="14" t="s">
        <v>49</v>
      </c>
      <c r="M384" s="13">
        <v>0.06</v>
      </c>
      <c r="N384" s="13">
        <v>0.16259999999999999</v>
      </c>
      <c r="O384" s="24">
        <v>1196174.82</v>
      </c>
      <c r="P384" s="27">
        <v>94</v>
      </c>
      <c r="Q384" s="24">
        <v>0</v>
      </c>
      <c r="R384" s="24">
        <v>1124.4043300000001</v>
      </c>
      <c r="S384" s="13">
        <v>8.1687391640000006E-3</v>
      </c>
      <c r="T384" s="13">
        <f t="shared" si="11"/>
        <v>1.3987523925043505E-3</v>
      </c>
      <c r="U384" s="66">
        <f>+R384/'סכום נכסי הקרן'!$C$42</f>
        <v>2.3489207694658493E-4</v>
      </c>
    </row>
    <row r="385" spans="2:21" ht="13.5" thickBot="1" x14ac:dyDescent="0.25">
      <c r="B385" s="62" t="s">
        <v>1013</v>
      </c>
      <c r="C385" s="14" t="s">
        <v>1014</v>
      </c>
      <c r="D385" s="14" t="s">
        <v>160</v>
      </c>
      <c r="E385" s="14" t="s">
        <v>232</v>
      </c>
      <c r="F385" s="22">
        <v>365</v>
      </c>
      <c r="G385" s="14" t="s">
        <v>339</v>
      </c>
      <c r="H385" s="14" t="s">
        <v>234</v>
      </c>
      <c r="I385" s="14" t="s">
        <v>235</v>
      </c>
      <c r="J385" s="58" t="s">
        <v>2583</v>
      </c>
      <c r="K385" s="24">
        <v>2.34</v>
      </c>
      <c r="L385" s="14" t="s">
        <v>49</v>
      </c>
      <c r="M385" s="13">
        <v>6.7500000000000004E-2</v>
      </c>
      <c r="N385" s="13">
        <v>7.9399999999999998E-2</v>
      </c>
      <c r="O385" s="24">
        <v>3500000</v>
      </c>
      <c r="P385" s="26">
        <v>97.72</v>
      </c>
      <c r="Q385" s="24">
        <v>0</v>
      </c>
      <c r="R385" s="24">
        <v>3420.2</v>
      </c>
      <c r="S385" s="13">
        <v>1.0975817608E-2</v>
      </c>
      <c r="T385" s="13">
        <f t="shared" si="11"/>
        <v>4.2547087423999682E-3</v>
      </c>
      <c r="U385" s="66">
        <f>+R385/'סכום נכסי הקרן'!$C$42</f>
        <v>7.1449198490076049E-4</v>
      </c>
    </row>
    <row r="386" spans="2:21" ht="13.5" thickBot="1" x14ac:dyDescent="0.25">
      <c r="B386" s="62" t="s">
        <v>1015</v>
      </c>
      <c r="C386" s="14" t="s">
        <v>1016</v>
      </c>
      <c r="D386" s="14" t="s">
        <v>160</v>
      </c>
      <c r="E386" s="14" t="s">
        <v>232</v>
      </c>
      <c r="F386" s="22">
        <v>2385</v>
      </c>
      <c r="G386" s="14" t="s">
        <v>498</v>
      </c>
      <c r="H386" s="14" t="s">
        <v>234</v>
      </c>
      <c r="I386" s="14" t="s">
        <v>235</v>
      </c>
      <c r="J386" s="58" t="s">
        <v>2583</v>
      </c>
      <c r="K386" s="24">
        <v>1.81</v>
      </c>
      <c r="L386" s="14" t="s">
        <v>49</v>
      </c>
      <c r="M386" s="13">
        <v>0.06</v>
      </c>
      <c r="N386" s="13">
        <v>7.4200000000000002E-2</v>
      </c>
      <c r="O386" s="24">
        <v>491680</v>
      </c>
      <c r="P386" s="26">
        <v>98.26</v>
      </c>
      <c r="Q386" s="24">
        <v>0</v>
      </c>
      <c r="R386" s="24">
        <v>483.12477000000001</v>
      </c>
      <c r="S386" s="13">
        <v>1.9667199999999999E-3</v>
      </c>
      <c r="T386" s="13">
        <f t="shared" si="11"/>
        <v>6.0100438061779253E-4</v>
      </c>
      <c r="U386" s="66">
        <f>+R386/'סכום נכסי הקרן'!$C$42</f>
        <v>1.0092648847202603E-4</v>
      </c>
    </row>
    <row r="387" spans="2:21" ht="13.5" thickBot="1" x14ac:dyDescent="0.25">
      <c r="B387" s="62" t="s">
        <v>1015</v>
      </c>
      <c r="C387" s="14" t="s">
        <v>1017</v>
      </c>
      <c r="D387" s="14" t="s">
        <v>160</v>
      </c>
      <c r="E387" s="14" t="s">
        <v>232</v>
      </c>
      <c r="F387" s="22">
        <v>2385</v>
      </c>
      <c r="G387" s="14" t="s">
        <v>498</v>
      </c>
      <c r="H387" s="14" t="s">
        <v>234</v>
      </c>
      <c r="I387" s="14" t="s">
        <v>235</v>
      </c>
      <c r="J387" s="58" t="s">
        <v>2583</v>
      </c>
      <c r="K387" s="24">
        <v>1.8089999999999999</v>
      </c>
      <c r="L387" s="14" t="s">
        <v>49</v>
      </c>
      <c r="M387" s="13">
        <v>0.06</v>
      </c>
      <c r="N387" s="13">
        <v>7.4200000000000002E-2</v>
      </c>
      <c r="O387" s="24">
        <v>200000</v>
      </c>
      <c r="P387" s="26">
        <v>98.177199999999999</v>
      </c>
      <c r="Q387" s="24">
        <v>0</v>
      </c>
      <c r="R387" s="24">
        <v>196.3544</v>
      </c>
      <c r="S387" s="13">
        <v>8.0000000000000004E-4</v>
      </c>
      <c r="T387" s="13">
        <f t="shared" si="11"/>
        <v>2.442637220889715E-4</v>
      </c>
      <c r="U387" s="66">
        <f>+R387/'סכום נכסי הקרן'!$C$42</f>
        <v>4.1019134845914824E-5</v>
      </c>
    </row>
    <row r="388" spans="2:21" ht="13.5" thickBot="1" x14ac:dyDescent="0.25">
      <c r="B388" s="62" t="s">
        <v>1018</v>
      </c>
      <c r="C388" s="14" t="s">
        <v>1019</v>
      </c>
      <c r="D388" s="14" t="s">
        <v>160</v>
      </c>
      <c r="E388" s="14" t="s">
        <v>232</v>
      </c>
      <c r="F388" s="22">
        <v>2344</v>
      </c>
      <c r="G388" s="14" t="s">
        <v>579</v>
      </c>
      <c r="H388" s="14" t="s">
        <v>234</v>
      </c>
      <c r="I388" s="14" t="s">
        <v>235</v>
      </c>
      <c r="J388" s="58" t="s">
        <v>2583</v>
      </c>
      <c r="K388" s="24">
        <v>2.9</v>
      </c>
      <c r="L388" s="14" t="s">
        <v>49</v>
      </c>
      <c r="M388" s="13">
        <v>5.2999999999999999E-2</v>
      </c>
      <c r="N388" s="13">
        <v>8.7999999999999995E-2</v>
      </c>
      <c r="O388" s="24">
        <v>558600</v>
      </c>
      <c r="P388" s="26">
        <v>91.09</v>
      </c>
      <c r="Q388" s="24">
        <v>0</v>
      </c>
      <c r="R388" s="24">
        <v>508.82873999999998</v>
      </c>
      <c r="S388" s="13">
        <v>2.3898164549999998E-3</v>
      </c>
      <c r="T388" s="13">
        <f t="shared" si="11"/>
        <v>6.3297996855808452E-4</v>
      </c>
      <c r="U388" s="66">
        <f>+R388/'סכום נכסי הקרן'!$C$42</f>
        <v>1.0629613952901965E-4</v>
      </c>
    </row>
    <row r="389" spans="2:21" ht="13.5" thickBot="1" x14ac:dyDescent="0.25">
      <c r="B389" s="62" t="s">
        <v>1018</v>
      </c>
      <c r="C389" s="14" t="s">
        <v>1020</v>
      </c>
      <c r="D389" s="14" t="s">
        <v>160</v>
      </c>
      <c r="E389" s="14" t="s">
        <v>232</v>
      </c>
      <c r="F389" s="22">
        <v>2344</v>
      </c>
      <c r="G389" s="14" t="s">
        <v>579</v>
      </c>
      <c r="H389" s="14" t="s">
        <v>234</v>
      </c>
      <c r="I389" s="14" t="s">
        <v>235</v>
      </c>
      <c r="J389" s="58" t="s">
        <v>2583</v>
      </c>
      <c r="K389" s="24">
        <v>2.8980000000000001</v>
      </c>
      <c r="L389" s="14" t="s">
        <v>49</v>
      </c>
      <c r="M389" s="13">
        <v>5.2999999999999999E-2</v>
      </c>
      <c r="N389" s="13">
        <v>8.7999999999999995E-2</v>
      </c>
      <c r="O389" s="24">
        <v>285000</v>
      </c>
      <c r="P389" s="26">
        <v>90.496600000000001</v>
      </c>
      <c r="Q389" s="24">
        <v>0</v>
      </c>
      <c r="R389" s="24">
        <v>257.91530999999998</v>
      </c>
      <c r="S389" s="13">
        <v>1.2192941090000001E-3</v>
      </c>
      <c r="T389" s="13">
        <f t="shared" si="11"/>
        <v>3.2084513310794632E-4</v>
      </c>
      <c r="U389" s="66">
        <f>+R389/'סכום נכסי הקרן'!$C$42</f>
        <v>5.3879428623529312E-5</v>
      </c>
    </row>
    <row r="390" spans="2:21" ht="13.5" thickBot="1" x14ac:dyDescent="0.25">
      <c r="B390" s="62" t="s">
        <v>1023</v>
      </c>
      <c r="C390" s="14" t="s">
        <v>1024</v>
      </c>
      <c r="D390" s="14" t="s">
        <v>160</v>
      </c>
      <c r="E390" s="14" t="s">
        <v>232</v>
      </c>
      <c r="F390" s="22">
        <v>599</v>
      </c>
      <c r="G390" s="14" t="s">
        <v>1025</v>
      </c>
      <c r="H390" s="14" t="s">
        <v>234</v>
      </c>
      <c r="I390" s="14" t="s">
        <v>235</v>
      </c>
      <c r="J390" s="58" t="s">
        <v>2583</v>
      </c>
      <c r="K390" s="24">
        <v>0.74</v>
      </c>
      <c r="L390" s="14" t="s">
        <v>49</v>
      </c>
      <c r="M390" s="13">
        <v>4.0500000000000001E-2</v>
      </c>
      <c r="N390" s="13">
        <v>7.22E-2</v>
      </c>
      <c r="O390" s="24">
        <v>173366</v>
      </c>
      <c r="P390" s="26">
        <v>99.7</v>
      </c>
      <c r="Q390" s="24">
        <v>0</v>
      </c>
      <c r="R390" s="24">
        <v>172.8459</v>
      </c>
      <c r="S390" s="13">
        <v>1.4309320209999999E-3</v>
      </c>
      <c r="T390" s="13">
        <f t="shared" si="11"/>
        <v>2.1501928595345031E-4</v>
      </c>
      <c r="U390" s="66">
        <f>+R390/'סכום נכסי הקרן'!$C$42</f>
        <v>3.6108125306402658E-5</v>
      </c>
    </row>
    <row r="391" spans="2:21" ht="13.5" thickBot="1" x14ac:dyDescent="0.25">
      <c r="B391" s="62" t="s">
        <v>1026</v>
      </c>
      <c r="C391" s="14" t="s">
        <v>1027</v>
      </c>
      <c r="D391" s="14" t="s">
        <v>160</v>
      </c>
      <c r="E391" s="14" t="s">
        <v>232</v>
      </c>
      <c r="F391" s="22">
        <v>328</v>
      </c>
      <c r="G391" s="14" t="s">
        <v>1028</v>
      </c>
      <c r="H391" s="14" t="s">
        <v>234</v>
      </c>
      <c r="I391" s="14" t="s">
        <v>235</v>
      </c>
      <c r="J391" s="58" t="s">
        <v>2583</v>
      </c>
      <c r="K391" s="24">
        <v>1.97</v>
      </c>
      <c r="L391" s="14" t="s">
        <v>49</v>
      </c>
      <c r="M391" s="13">
        <v>1.9900000000000001E-2</v>
      </c>
      <c r="N391" s="13">
        <v>5.0999999999999997E-2</v>
      </c>
      <c r="O391" s="24">
        <v>100000</v>
      </c>
      <c r="P391" s="26">
        <v>94.28</v>
      </c>
      <c r="Q391" s="24">
        <v>0</v>
      </c>
      <c r="R391" s="24">
        <v>94.28</v>
      </c>
      <c r="S391" s="13">
        <v>6.6666666600000005E-4</v>
      </c>
      <c r="T391" s="13">
        <f t="shared" si="11"/>
        <v>1.1728376709942957E-4</v>
      </c>
      <c r="U391" s="66">
        <f>+R391/'סכום נכסי הקרן'!$C$42</f>
        <v>1.969542843589372E-5</v>
      </c>
    </row>
    <row r="392" spans="2:21" ht="13.5" thickBot="1" x14ac:dyDescent="0.25">
      <c r="B392" s="62" t="s">
        <v>1029</v>
      </c>
      <c r="C392" s="14" t="s">
        <v>1030</v>
      </c>
      <c r="D392" s="14" t="s">
        <v>160</v>
      </c>
      <c r="E392" s="14" t="s">
        <v>232</v>
      </c>
      <c r="F392" s="22">
        <v>1797</v>
      </c>
      <c r="G392" s="14" t="s">
        <v>498</v>
      </c>
      <c r="H392" s="14" t="s">
        <v>234</v>
      </c>
      <c r="I392" s="14" t="s">
        <v>235</v>
      </c>
      <c r="J392" s="58" t="s">
        <v>2583</v>
      </c>
      <c r="K392" s="24">
        <v>1.02</v>
      </c>
      <c r="L392" s="14" t="s">
        <v>49</v>
      </c>
      <c r="M392" s="13">
        <v>4.4900000000000002E-2</v>
      </c>
      <c r="N392" s="13">
        <v>6.6400000000000001E-2</v>
      </c>
      <c r="O392" s="24">
        <v>1005410</v>
      </c>
      <c r="P392" s="26">
        <v>97.99</v>
      </c>
      <c r="Q392" s="24">
        <v>0</v>
      </c>
      <c r="R392" s="24">
        <v>985.20126000000005</v>
      </c>
      <c r="S392" s="13">
        <v>1.1807263362E-2</v>
      </c>
      <c r="T392" s="13">
        <f t="shared" si="11"/>
        <v>1.2255845897741256E-3</v>
      </c>
      <c r="U392" s="66">
        <f>+R392/'סכום נכסי הקרן'!$C$42</f>
        <v>2.058120588808053E-4</v>
      </c>
    </row>
    <row r="393" spans="2:21" ht="13.5" thickBot="1" x14ac:dyDescent="0.25">
      <c r="B393" s="61" t="s">
        <v>1031</v>
      </c>
      <c r="C393" s="58" t="s">
        <v>2583</v>
      </c>
      <c r="D393" s="58" t="s">
        <v>2583</v>
      </c>
      <c r="E393" s="58" t="s">
        <v>2583</v>
      </c>
      <c r="F393" s="58" t="s">
        <v>2583</v>
      </c>
      <c r="G393" s="58" t="s">
        <v>2583</v>
      </c>
      <c r="H393" s="58" t="s">
        <v>2583</v>
      </c>
      <c r="I393" s="58" t="s">
        <v>2583</v>
      </c>
      <c r="J393" s="58" t="s">
        <v>2583</v>
      </c>
      <c r="K393" s="23">
        <v>2.5301143252729998</v>
      </c>
      <c r="L393" s="58" t="s">
        <v>2583</v>
      </c>
      <c r="M393" s="58" t="s">
        <v>2583</v>
      </c>
      <c r="N393" s="58" t="s">
        <v>2583</v>
      </c>
      <c r="O393" s="58" t="s">
        <v>2583</v>
      </c>
      <c r="P393" s="58" t="s">
        <v>2583</v>
      </c>
      <c r="Q393" s="58" t="s">
        <v>2583</v>
      </c>
      <c r="R393" s="23">
        <f>SUM(R394:R407)</f>
        <v>23056.69009</v>
      </c>
      <c r="S393" s="58" t="s">
        <v>2583</v>
      </c>
      <c r="T393" s="20">
        <f t="shared" ref="T393:U393" si="12">SUM(T394:T407)</f>
        <v>2.8682387257098919E-2</v>
      </c>
      <c r="U393" s="65">
        <f t="shared" si="12"/>
        <v>4.8166248370404641E-3</v>
      </c>
    </row>
    <row r="394" spans="2:21" ht="13.5" thickBot="1" x14ac:dyDescent="0.25">
      <c r="B394" s="62" t="s">
        <v>1032</v>
      </c>
      <c r="C394" s="14" t="s">
        <v>1033</v>
      </c>
      <c r="D394" s="14" t="s">
        <v>160</v>
      </c>
      <c r="E394" s="14" t="s">
        <v>232</v>
      </c>
      <c r="F394" s="22">
        <v>232</v>
      </c>
      <c r="G394" s="14" t="s">
        <v>712</v>
      </c>
      <c r="H394" s="14" t="s">
        <v>334</v>
      </c>
      <c r="I394" s="14" t="s">
        <v>96</v>
      </c>
      <c r="J394" s="58" t="s">
        <v>2583</v>
      </c>
      <c r="K394" s="24">
        <v>1</v>
      </c>
      <c r="L394" s="14" t="s">
        <v>49</v>
      </c>
      <c r="M394" s="13">
        <v>3.49E-2</v>
      </c>
      <c r="N394" s="13">
        <v>5.67E-2</v>
      </c>
      <c r="O394" s="24">
        <v>336882.38</v>
      </c>
      <c r="P394" s="26">
        <v>99.2</v>
      </c>
      <c r="Q394" s="24">
        <v>0</v>
      </c>
      <c r="R394" s="24">
        <v>334.18732</v>
      </c>
      <c r="S394" s="13">
        <v>5.0156767699999997E-4</v>
      </c>
      <c r="T394" s="13">
        <f t="shared" ref="T394:T407" si="13">+R394/$R$11</f>
        <v>4.1572706625437575E-4</v>
      </c>
      <c r="U394" s="66">
        <f>+R394/'סכום נכסי הקרן'!$C$42</f>
        <v>6.9812923687347409E-5</v>
      </c>
    </row>
    <row r="395" spans="2:21" ht="13.5" thickBot="1" x14ac:dyDescent="0.25">
      <c r="B395" s="62" t="s">
        <v>1034</v>
      </c>
      <c r="C395" s="14" t="s">
        <v>1035</v>
      </c>
      <c r="D395" s="14" t="s">
        <v>160</v>
      </c>
      <c r="E395" s="14" t="s">
        <v>232</v>
      </c>
      <c r="F395" s="22">
        <v>2356</v>
      </c>
      <c r="G395" s="14" t="s">
        <v>339</v>
      </c>
      <c r="H395" s="14" t="s">
        <v>430</v>
      </c>
      <c r="I395" s="14" t="s">
        <v>96</v>
      </c>
      <c r="J395" s="58" t="s">
        <v>2583</v>
      </c>
      <c r="K395" s="24">
        <v>2.92</v>
      </c>
      <c r="L395" s="14" t="s">
        <v>49</v>
      </c>
      <c r="M395" s="13">
        <v>4.7199999999999999E-2</v>
      </c>
      <c r="N395" s="13">
        <v>8.0199999999999994E-2</v>
      </c>
      <c r="O395" s="24">
        <v>4250000</v>
      </c>
      <c r="P395" s="26">
        <v>105.21</v>
      </c>
      <c r="Q395" s="24">
        <v>0</v>
      </c>
      <c r="R395" s="24">
        <v>4471.4250000000002</v>
      </c>
      <c r="S395" s="13">
        <v>1.2919425343E-2</v>
      </c>
      <c r="T395" s="13">
        <f t="shared" si="13"/>
        <v>5.5624264775410151E-3</v>
      </c>
      <c r="U395" s="66">
        <f>+R395/'סכום נכסי הקרן'!$C$42</f>
        <v>9.340966386716809E-4</v>
      </c>
    </row>
    <row r="396" spans="2:21" ht="13.5" thickBot="1" x14ac:dyDescent="0.25">
      <c r="B396" s="62" t="s">
        <v>1036</v>
      </c>
      <c r="C396" s="14" t="s">
        <v>1037</v>
      </c>
      <c r="D396" s="14" t="s">
        <v>160</v>
      </c>
      <c r="E396" s="14" t="s">
        <v>232</v>
      </c>
      <c r="F396" s="22">
        <v>1742</v>
      </c>
      <c r="G396" s="14" t="s">
        <v>339</v>
      </c>
      <c r="H396" s="14" t="s">
        <v>446</v>
      </c>
      <c r="I396" s="14" t="s">
        <v>277</v>
      </c>
      <c r="J396" s="58" t="s">
        <v>2583</v>
      </c>
      <c r="K396" s="24">
        <v>3.39</v>
      </c>
      <c r="L396" s="14" t="s">
        <v>49</v>
      </c>
      <c r="M396" s="13">
        <v>4.2999999999999997E-2</v>
      </c>
      <c r="N396" s="13">
        <v>8.3299999999999999E-2</v>
      </c>
      <c r="O396" s="24">
        <v>980845.58</v>
      </c>
      <c r="P396" s="26">
        <v>85.95</v>
      </c>
      <c r="Q396" s="24">
        <v>0</v>
      </c>
      <c r="R396" s="24">
        <v>843.03678000000002</v>
      </c>
      <c r="S396" s="13">
        <v>8.4469356200000002E-4</v>
      </c>
      <c r="T396" s="13">
        <f t="shared" si="13"/>
        <v>1.0487328103709489E-3</v>
      </c>
      <c r="U396" s="66">
        <f>+R396/'סכום נכסי הקרן'!$C$42</f>
        <v>1.7611339169830588E-4</v>
      </c>
    </row>
    <row r="397" spans="2:21" ht="13.5" thickBot="1" x14ac:dyDescent="0.25">
      <c r="B397" s="62" t="s">
        <v>1038</v>
      </c>
      <c r="C397" s="14" t="s">
        <v>1039</v>
      </c>
      <c r="D397" s="14" t="s">
        <v>160</v>
      </c>
      <c r="E397" s="14" t="s">
        <v>232</v>
      </c>
      <c r="F397" s="22">
        <v>1390</v>
      </c>
      <c r="G397" s="14" t="s">
        <v>1040</v>
      </c>
      <c r="H397" s="14" t="s">
        <v>502</v>
      </c>
      <c r="I397" s="14" t="s">
        <v>96</v>
      </c>
      <c r="J397" s="58" t="s">
        <v>2583</v>
      </c>
      <c r="K397" s="24">
        <v>1.46</v>
      </c>
      <c r="L397" s="14" t="s">
        <v>49</v>
      </c>
      <c r="M397" s="13">
        <v>3.9E-2</v>
      </c>
      <c r="N397" s="13">
        <v>5.9200000000000003E-2</v>
      </c>
      <c r="O397" s="24">
        <v>112782.8</v>
      </c>
      <c r="P397" s="26">
        <v>96.5</v>
      </c>
      <c r="Q397" s="24">
        <v>0</v>
      </c>
      <c r="R397" s="24">
        <v>108.83540000000001</v>
      </c>
      <c r="S397" s="13">
        <v>1.4306873420000001E-3</v>
      </c>
      <c r="T397" s="13">
        <f t="shared" si="13"/>
        <v>1.3539059933997941E-4</v>
      </c>
      <c r="U397" s="66">
        <f>+R397/'סכום נכסי הקרן'!$C$42</f>
        <v>2.2736103436485655E-5</v>
      </c>
    </row>
    <row r="398" spans="2:21" ht="13.5" thickBot="1" x14ac:dyDescent="0.25">
      <c r="B398" s="62" t="s">
        <v>1041</v>
      </c>
      <c r="C398" s="14" t="s">
        <v>1042</v>
      </c>
      <c r="D398" s="14" t="s">
        <v>160</v>
      </c>
      <c r="E398" s="14" t="s">
        <v>232</v>
      </c>
      <c r="F398" s="22">
        <v>576</v>
      </c>
      <c r="G398" s="14" t="s">
        <v>517</v>
      </c>
      <c r="H398" s="14" t="s">
        <v>502</v>
      </c>
      <c r="I398" s="14" t="s">
        <v>96</v>
      </c>
      <c r="J398" s="58" t="s">
        <v>2583</v>
      </c>
      <c r="K398" s="24">
        <v>0.41</v>
      </c>
      <c r="L398" s="14" t="s">
        <v>49</v>
      </c>
      <c r="M398" s="13">
        <v>5.45E-2</v>
      </c>
      <c r="N398" s="13">
        <v>6.4000000000000001E-2</v>
      </c>
      <c r="O398" s="24">
        <v>258441.67</v>
      </c>
      <c r="P398" s="26">
        <v>94.2</v>
      </c>
      <c r="Q398" s="24">
        <v>0</v>
      </c>
      <c r="R398" s="24">
        <v>243.45205000000001</v>
      </c>
      <c r="S398" s="13">
        <v>7.9472157800000004E-4</v>
      </c>
      <c r="T398" s="13">
        <f t="shared" si="13"/>
        <v>3.0285292248704589E-4</v>
      </c>
      <c r="U398" s="66">
        <f>+R398/'סכום נכסי הקרן'!$C$42</f>
        <v>5.085800199773674E-5</v>
      </c>
    </row>
    <row r="399" spans="2:21" ht="13.5" thickBot="1" x14ac:dyDescent="0.25">
      <c r="B399" s="62" t="s">
        <v>1043</v>
      </c>
      <c r="C399" s="14" t="s">
        <v>1044</v>
      </c>
      <c r="D399" s="14" t="s">
        <v>160</v>
      </c>
      <c r="E399" s="14" t="s">
        <v>232</v>
      </c>
      <c r="F399" s="22">
        <v>576</v>
      </c>
      <c r="G399" s="14" t="s">
        <v>517</v>
      </c>
      <c r="H399" s="14" t="s">
        <v>502</v>
      </c>
      <c r="I399" s="14" t="s">
        <v>96</v>
      </c>
      <c r="J399" s="58" t="s">
        <v>2583</v>
      </c>
      <c r="K399" s="24">
        <v>1.69</v>
      </c>
      <c r="L399" s="14" t="s">
        <v>49</v>
      </c>
      <c r="M399" s="13">
        <v>5.8500000000000003E-2</v>
      </c>
      <c r="N399" s="13">
        <v>5.4100000000000002E-2</v>
      </c>
      <c r="O399" s="24">
        <v>74727.95</v>
      </c>
      <c r="P399" s="26">
        <v>106.3</v>
      </c>
      <c r="Q399" s="24">
        <v>0</v>
      </c>
      <c r="R399" s="24">
        <v>79.435810000000004</v>
      </c>
      <c r="S399" s="13">
        <v>4.7296784500000001E-4</v>
      </c>
      <c r="T399" s="13">
        <f t="shared" si="13"/>
        <v>9.8817681792474961E-5</v>
      </c>
      <c r="U399" s="66">
        <f>+R399/'סכום נכסי הקרן'!$C$42</f>
        <v>1.6594424173761674E-5</v>
      </c>
    </row>
    <row r="400" spans="2:21" ht="13.5" thickBot="1" x14ac:dyDescent="0.25">
      <c r="B400" s="62" t="s">
        <v>1045</v>
      </c>
      <c r="C400" s="14" t="s">
        <v>1046</v>
      </c>
      <c r="D400" s="14" t="s">
        <v>160</v>
      </c>
      <c r="E400" s="14" t="s">
        <v>232</v>
      </c>
      <c r="F400" s="22">
        <v>2409</v>
      </c>
      <c r="G400" s="14" t="s">
        <v>524</v>
      </c>
      <c r="H400" s="14" t="s">
        <v>499</v>
      </c>
      <c r="I400" s="14" t="s">
        <v>277</v>
      </c>
      <c r="J400" s="58" t="s">
        <v>2583</v>
      </c>
      <c r="K400" s="24">
        <v>2.39</v>
      </c>
      <c r="L400" s="14" t="s">
        <v>49</v>
      </c>
      <c r="M400" s="13">
        <v>9.2200000000000004E-2</v>
      </c>
      <c r="N400" s="13">
        <v>6.7699999999999996E-2</v>
      </c>
      <c r="O400" s="24">
        <v>3245500</v>
      </c>
      <c r="P400" s="26">
        <v>105.99</v>
      </c>
      <c r="Q400" s="24">
        <v>0</v>
      </c>
      <c r="R400" s="24">
        <v>3439.9054500000002</v>
      </c>
      <c r="S400" s="13">
        <v>7.7089091569999997E-3</v>
      </c>
      <c r="T400" s="13">
        <f t="shared" si="13"/>
        <v>4.2792222066382959E-3</v>
      </c>
      <c r="U400" s="66">
        <f>+R400/'סכום נכסי הקרן'!$C$42</f>
        <v>7.1860852372418102E-4</v>
      </c>
    </row>
    <row r="401" spans="2:21" ht="13.5" thickBot="1" x14ac:dyDescent="0.25">
      <c r="B401" s="62" t="s">
        <v>1045</v>
      </c>
      <c r="C401" s="14" t="s">
        <v>1047</v>
      </c>
      <c r="D401" s="14" t="s">
        <v>160</v>
      </c>
      <c r="E401" s="14" t="s">
        <v>232</v>
      </c>
      <c r="F401" s="22">
        <v>2409</v>
      </c>
      <c r="G401" s="14" t="s">
        <v>524</v>
      </c>
      <c r="H401" s="14" t="s">
        <v>499</v>
      </c>
      <c r="I401" s="14" t="s">
        <v>277</v>
      </c>
      <c r="J401" s="58" t="s">
        <v>2583</v>
      </c>
      <c r="K401" s="24">
        <v>2.3860000000000001</v>
      </c>
      <c r="L401" s="14" t="s">
        <v>49</v>
      </c>
      <c r="M401" s="13">
        <v>9.2200000000000004E-2</v>
      </c>
      <c r="N401" s="13">
        <v>6.7699999999999996E-2</v>
      </c>
      <c r="O401" s="24">
        <v>1000000</v>
      </c>
      <c r="P401" s="26">
        <v>104.47029999999999</v>
      </c>
      <c r="Q401" s="24">
        <v>0</v>
      </c>
      <c r="R401" s="24">
        <v>1044.703</v>
      </c>
      <c r="S401" s="13">
        <v>2.3752608710000001E-3</v>
      </c>
      <c r="T401" s="13">
        <f t="shared" si="13"/>
        <v>1.2996044053890049E-3</v>
      </c>
      <c r="U401" s="66">
        <f>+R401/'סכום נכסי הקרן'!$C$42</f>
        <v>2.1824218469732157E-4</v>
      </c>
    </row>
    <row r="402" spans="2:21" ht="13.5" thickBot="1" x14ac:dyDescent="0.25">
      <c r="B402" s="62" t="s">
        <v>1048</v>
      </c>
      <c r="C402" s="14" t="s">
        <v>1049</v>
      </c>
      <c r="D402" s="14" t="s">
        <v>160</v>
      </c>
      <c r="E402" s="14" t="s">
        <v>232</v>
      </c>
      <c r="F402" s="22">
        <v>1689</v>
      </c>
      <c r="G402" s="14" t="s">
        <v>712</v>
      </c>
      <c r="H402" s="14" t="s">
        <v>499</v>
      </c>
      <c r="I402" s="14" t="s">
        <v>277</v>
      </c>
      <c r="J402" s="58" t="s">
        <v>2583</v>
      </c>
      <c r="K402" s="24">
        <v>3.3</v>
      </c>
      <c r="L402" s="14" t="s">
        <v>49</v>
      </c>
      <c r="M402" s="13">
        <v>4.6899999999999997E-2</v>
      </c>
      <c r="N402" s="13">
        <v>7.4099999999999999E-2</v>
      </c>
      <c r="O402" s="24">
        <v>2538375.2999999998</v>
      </c>
      <c r="P402" s="26">
        <v>96.21</v>
      </c>
      <c r="Q402" s="24">
        <v>0</v>
      </c>
      <c r="R402" s="24">
        <v>2442.1708800000001</v>
      </c>
      <c r="S402" s="13">
        <v>1.7325199710000001E-3</v>
      </c>
      <c r="T402" s="13">
        <f t="shared" si="13"/>
        <v>3.0380462527251698E-3</v>
      </c>
      <c r="U402" s="66">
        <f>+R402/'סכום נכסי הקרן'!$C$42</f>
        <v>5.1017821165956294E-4</v>
      </c>
    </row>
    <row r="403" spans="2:21" ht="13.5" thickBot="1" x14ac:dyDescent="0.25">
      <c r="B403" s="62" t="s">
        <v>1050</v>
      </c>
      <c r="C403" s="14" t="s">
        <v>1051</v>
      </c>
      <c r="D403" s="14" t="s">
        <v>160</v>
      </c>
      <c r="E403" s="14" t="s">
        <v>232</v>
      </c>
      <c r="F403" s="22">
        <v>1689</v>
      </c>
      <c r="G403" s="14" t="s">
        <v>712</v>
      </c>
      <c r="H403" s="14" t="s">
        <v>499</v>
      </c>
      <c r="I403" s="14" t="s">
        <v>277</v>
      </c>
      <c r="J403" s="58" t="s">
        <v>2583</v>
      </c>
      <c r="K403" s="24">
        <v>3.45</v>
      </c>
      <c r="L403" s="14" t="s">
        <v>49</v>
      </c>
      <c r="M403" s="13">
        <v>4.6899999999999997E-2</v>
      </c>
      <c r="N403" s="13">
        <v>7.5300000000000006E-2</v>
      </c>
      <c r="O403" s="24">
        <v>7358673.6100000003</v>
      </c>
      <c r="P403" s="26">
        <v>97.2</v>
      </c>
      <c r="Q403" s="24">
        <v>0</v>
      </c>
      <c r="R403" s="24">
        <v>7152.6307500000003</v>
      </c>
      <c r="S403" s="13">
        <v>5.9448705189999998E-3</v>
      </c>
      <c r="T403" s="13">
        <f t="shared" si="13"/>
        <v>8.8978307067375719E-3</v>
      </c>
      <c r="U403" s="66">
        <f>+R403/'סכום נכסי הקרן'!$C$42</f>
        <v>1.4942100876643809E-3</v>
      </c>
    </row>
    <row r="404" spans="2:21" ht="13.5" thickBot="1" x14ac:dyDescent="0.25">
      <c r="B404" s="62" t="s">
        <v>1052</v>
      </c>
      <c r="C404" s="14" t="s">
        <v>1053</v>
      </c>
      <c r="D404" s="14" t="s">
        <v>160</v>
      </c>
      <c r="E404" s="14" t="s">
        <v>232</v>
      </c>
      <c r="F404" s="22">
        <v>1613</v>
      </c>
      <c r="G404" s="14" t="s">
        <v>339</v>
      </c>
      <c r="H404" s="14" t="s">
        <v>940</v>
      </c>
      <c r="I404" s="14" t="s">
        <v>277</v>
      </c>
      <c r="J404" s="58" t="s">
        <v>2583</v>
      </c>
      <c r="K404" s="24">
        <v>0.5</v>
      </c>
      <c r="L404" s="14" t="s">
        <v>49</v>
      </c>
      <c r="M404" s="13">
        <v>5.8999999999999997E-2</v>
      </c>
      <c r="N404" s="13">
        <v>8.4400000000000003E-2</v>
      </c>
      <c r="O404" s="24">
        <v>312000</v>
      </c>
      <c r="P404" s="26">
        <v>104.44</v>
      </c>
      <c r="Q404" s="24">
        <v>0</v>
      </c>
      <c r="R404" s="24">
        <v>325.8528</v>
      </c>
      <c r="S404" s="13">
        <v>2.2221087899999999E-3</v>
      </c>
      <c r="T404" s="13">
        <f t="shared" si="13"/>
        <v>4.0535897225177136E-4</v>
      </c>
      <c r="U404" s="66">
        <f>+R404/'סכום נכסי הקרן'!$C$42</f>
        <v>6.80718127178149E-5</v>
      </c>
    </row>
    <row r="405" spans="2:21" ht="13.5" thickBot="1" x14ac:dyDescent="0.25">
      <c r="B405" s="62" t="s">
        <v>1054</v>
      </c>
      <c r="C405" s="14" t="s">
        <v>1055</v>
      </c>
      <c r="D405" s="14" t="s">
        <v>160</v>
      </c>
      <c r="E405" s="14" t="s">
        <v>232</v>
      </c>
      <c r="F405" s="22">
        <v>1132</v>
      </c>
      <c r="G405" s="14" t="s">
        <v>435</v>
      </c>
      <c r="H405" s="14" t="s">
        <v>234</v>
      </c>
      <c r="I405" s="14" t="s">
        <v>235</v>
      </c>
      <c r="J405" s="58" t="s">
        <v>2583</v>
      </c>
      <c r="K405" s="24">
        <v>0.5</v>
      </c>
      <c r="L405" s="14" t="s">
        <v>49</v>
      </c>
      <c r="M405" s="13">
        <v>6.4500000000000002E-2</v>
      </c>
      <c r="N405" s="13">
        <v>0.61150000000000004</v>
      </c>
      <c r="O405" s="24">
        <v>1483775.4</v>
      </c>
      <c r="P405" s="27">
        <v>75</v>
      </c>
      <c r="Q405" s="24">
        <v>0</v>
      </c>
      <c r="R405" s="24">
        <v>1112.8315500000001</v>
      </c>
      <c r="S405" s="13">
        <v>1.7965313770000001E-3</v>
      </c>
      <c r="T405" s="13">
        <f t="shared" si="13"/>
        <v>1.3843559220523677E-3</v>
      </c>
      <c r="U405" s="66">
        <f>+R405/'סכום נכסי הקרן'!$C$42</f>
        <v>2.3247448190740014E-4</v>
      </c>
    </row>
    <row r="406" spans="2:21" ht="13.5" thickBot="1" x14ac:dyDescent="0.25">
      <c r="B406" s="62" t="s">
        <v>1056</v>
      </c>
      <c r="C406" s="14" t="s">
        <v>1057</v>
      </c>
      <c r="D406" s="14" t="s">
        <v>160</v>
      </c>
      <c r="E406" s="14" t="s">
        <v>232</v>
      </c>
      <c r="F406" s="22">
        <v>1688</v>
      </c>
      <c r="G406" s="14" t="s">
        <v>712</v>
      </c>
      <c r="H406" s="14" t="s">
        <v>234</v>
      </c>
      <c r="I406" s="14" t="s">
        <v>235</v>
      </c>
      <c r="J406" s="58" t="s">
        <v>2583</v>
      </c>
      <c r="K406" s="24">
        <v>2.84</v>
      </c>
      <c r="L406" s="14" t="s">
        <v>49</v>
      </c>
      <c r="M406" s="13">
        <v>0.05</v>
      </c>
      <c r="N406" s="13">
        <v>-2.4400000000000002E-2</v>
      </c>
      <c r="O406" s="24">
        <v>794000</v>
      </c>
      <c r="P406" s="26">
        <v>144.19999999999999</v>
      </c>
      <c r="Q406" s="24">
        <v>0</v>
      </c>
      <c r="R406" s="24">
        <v>1144.9480000000001</v>
      </c>
      <c r="S406" s="13">
        <v>5.1225806450000003E-3</v>
      </c>
      <c r="T406" s="13">
        <f t="shared" si="13"/>
        <v>1.4243085975069762E-3</v>
      </c>
      <c r="U406" s="66">
        <f>+R406/'סכום נכסי הקרן'!$C$42</f>
        <v>2.3918372291917316E-4</v>
      </c>
    </row>
    <row r="407" spans="2:21" ht="13.5" thickBot="1" x14ac:dyDescent="0.25">
      <c r="B407" s="62" t="s">
        <v>1058</v>
      </c>
      <c r="C407" s="14" t="s">
        <v>1059</v>
      </c>
      <c r="D407" s="14" t="s">
        <v>160</v>
      </c>
      <c r="E407" s="14" t="s">
        <v>232</v>
      </c>
      <c r="F407" s="22">
        <v>1625</v>
      </c>
      <c r="G407" s="14" t="s">
        <v>712</v>
      </c>
      <c r="H407" s="14" t="s">
        <v>234</v>
      </c>
      <c r="I407" s="14" t="s">
        <v>235</v>
      </c>
      <c r="J407" s="58" t="s">
        <v>2583</v>
      </c>
      <c r="K407" s="24">
        <v>3.18</v>
      </c>
      <c r="L407" s="14" t="s">
        <v>49</v>
      </c>
      <c r="M407" s="13">
        <v>5.7000000000000002E-2</v>
      </c>
      <c r="N407" s="13">
        <v>7.2900000000000006E-2</v>
      </c>
      <c r="O407" s="24">
        <v>291989.28000000003</v>
      </c>
      <c r="P407" s="26">
        <v>107.29</v>
      </c>
      <c r="Q407" s="24">
        <v>0</v>
      </c>
      <c r="R407" s="24">
        <v>313.27530000000002</v>
      </c>
      <c r="S407" s="13">
        <v>1.1060200000000001E-3</v>
      </c>
      <c r="T407" s="13">
        <f t="shared" si="13"/>
        <v>3.897126360119212E-4</v>
      </c>
      <c r="U407" s="66">
        <f>+R407/'סכום נכסי הקרן'!$C$42</f>
        <v>6.5444328085311162E-5</v>
      </c>
    </row>
    <row r="408" spans="2:21" ht="13.5" thickBot="1" x14ac:dyDescent="0.25">
      <c r="B408" s="61" t="s">
        <v>1060</v>
      </c>
      <c r="C408" s="58" t="s">
        <v>2583</v>
      </c>
      <c r="D408" s="58" t="s">
        <v>2583</v>
      </c>
      <c r="E408" s="58" t="s">
        <v>2583</v>
      </c>
      <c r="F408" s="58" t="s">
        <v>2583</v>
      </c>
      <c r="G408" s="58" t="s">
        <v>2583</v>
      </c>
      <c r="H408" s="58" t="s">
        <v>2583</v>
      </c>
      <c r="I408" s="58" t="s">
        <v>2583</v>
      </c>
      <c r="J408" s="58" t="s">
        <v>2583</v>
      </c>
      <c r="K408" s="58" t="s">
        <v>2583</v>
      </c>
      <c r="L408" s="58" t="s">
        <v>2583</v>
      </c>
      <c r="M408" s="58" t="s">
        <v>2583</v>
      </c>
      <c r="N408" s="58" t="s">
        <v>2583</v>
      </c>
      <c r="O408" s="58" t="s">
        <v>2583</v>
      </c>
      <c r="P408" s="58" t="s">
        <v>2583</v>
      </c>
      <c r="Q408" s="58" t="s">
        <v>2583</v>
      </c>
      <c r="R408" s="58" t="s">
        <v>2583</v>
      </c>
      <c r="S408" s="58" t="s">
        <v>2583</v>
      </c>
      <c r="T408" s="58" t="s">
        <v>2583</v>
      </c>
      <c r="U408" s="72" t="s">
        <v>2583</v>
      </c>
    </row>
    <row r="409" spans="2:21" ht="13.5" thickBot="1" x14ac:dyDescent="0.25">
      <c r="B409" s="61" t="s">
        <v>1061</v>
      </c>
      <c r="C409" s="58" t="s">
        <v>2583</v>
      </c>
      <c r="D409" s="58" t="s">
        <v>2583</v>
      </c>
      <c r="E409" s="58" t="s">
        <v>2583</v>
      </c>
      <c r="F409" s="58" t="s">
        <v>2583</v>
      </c>
      <c r="G409" s="58" t="s">
        <v>2583</v>
      </c>
      <c r="H409" s="58" t="s">
        <v>2583</v>
      </c>
      <c r="I409" s="58" t="s">
        <v>2583</v>
      </c>
      <c r="J409" s="58" t="s">
        <v>2583</v>
      </c>
      <c r="K409" s="23">
        <v>3.09459499453</v>
      </c>
      <c r="L409" s="58" t="s">
        <v>2583</v>
      </c>
      <c r="M409" s="58" t="s">
        <v>2583</v>
      </c>
      <c r="N409" s="58" t="s">
        <v>2583</v>
      </c>
      <c r="O409" s="58" t="s">
        <v>2583</v>
      </c>
      <c r="P409" s="58" t="s">
        <v>2583</v>
      </c>
      <c r="Q409" s="58" t="s">
        <v>2583</v>
      </c>
      <c r="R409" s="23">
        <f>+R410+R430</f>
        <v>155853.11771000002</v>
      </c>
      <c r="S409" s="58" t="s">
        <v>2583</v>
      </c>
      <c r="T409" s="20">
        <f t="shared" ref="T409:U409" si="14">+T410+T430</f>
        <v>0.19388036443805287</v>
      </c>
      <c r="U409" s="65">
        <f t="shared" si="14"/>
        <v>3.2558272447690134E-2</v>
      </c>
    </row>
    <row r="410" spans="2:21" ht="13.5" thickBot="1" x14ac:dyDescent="0.25">
      <c r="B410" s="61" t="s">
        <v>1062</v>
      </c>
      <c r="C410" s="58" t="s">
        <v>2583</v>
      </c>
      <c r="D410" s="58" t="s">
        <v>2583</v>
      </c>
      <c r="E410" s="58" t="s">
        <v>2583</v>
      </c>
      <c r="F410" s="58" t="s">
        <v>2583</v>
      </c>
      <c r="G410" s="58" t="s">
        <v>2583</v>
      </c>
      <c r="H410" s="58" t="s">
        <v>2583</v>
      </c>
      <c r="I410" s="58" t="s">
        <v>2583</v>
      </c>
      <c r="J410" s="58" t="s">
        <v>2583</v>
      </c>
      <c r="K410" s="23">
        <v>3.2248499636669998</v>
      </c>
      <c r="L410" s="58" t="s">
        <v>2583</v>
      </c>
      <c r="M410" s="58" t="s">
        <v>2583</v>
      </c>
      <c r="N410" s="58" t="s">
        <v>2583</v>
      </c>
      <c r="O410" s="58" t="s">
        <v>2583</v>
      </c>
      <c r="P410" s="58" t="s">
        <v>2583</v>
      </c>
      <c r="Q410" s="58" t="s">
        <v>2583</v>
      </c>
      <c r="R410" s="23">
        <f>SUM(R411:R429)</f>
        <v>74531.763550000003</v>
      </c>
      <c r="S410" s="58" t="s">
        <v>2583</v>
      </c>
      <c r="T410" s="20">
        <f t="shared" ref="T410:U410" si="15">SUM(T411:T429)</f>
        <v>9.2717076768221843E-2</v>
      </c>
      <c r="U410" s="65">
        <f t="shared" si="15"/>
        <v>1.5569951370385842E-2</v>
      </c>
    </row>
    <row r="411" spans="2:21" ht="13.5" thickBot="1" x14ac:dyDescent="0.25">
      <c r="B411" s="62" t="s">
        <v>1063</v>
      </c>
      <c r="C411" s="14" t="s">
        <v>1064</v>
      </c>
      <c r="D411" s="14" t="s">
        <v>1065</v>
      </c>
      <c r="E411" s="14" t="s">
        <v>1066</v>
      </c>
      <c r="F411" s="58" t="s">
        <v>2583</v>
      </c>
      <c r="G411" s="14" t="s">
        <v>1067</v>
      </c>
      <c r="H411" s="14" t="s">
        <v>1068</v>
      </c>
      <c r="I411" s="14" t="s">
        <v>208</v>
      </c>
      <c r="J411" s="58" t="s">
        <v>2583</v>
      </c>
      <c r="K411" s="24">
        <v>2.6419999999999999</v>
      </c>
      <c r="L411" s="14" t="s">
        <v>50</v>
      </c>
      <c r="M411" s="13">
        <v>3.2550000000000003E-2</v>
      </c>
      <c r="N411" s="13">
        <v>6.9409999999999999E-2</v>
      </c>
      <c r="O411" s="24">
        <v>2854695</v>
      </c>
      <c r="P411" s="26">
        <v>88.303799999999995</v>
      </c>
      <c r="Q411" s="24">
        <v>0</v>
      </c>
      <c r="R411" s="24">
        <v>9142.9567000000006</v>
      </c>
      <c r="S411" s="13">
        <v>2.854695E-3</v>
      </c>
      <c r="T411" s="13">
        <f t="shared" ref="T411:T429" si="16">+R411/$R$11</f>
        <v>1.1373784516365818E-2</v>
      </c>
      <c r="U411" s="66">
        <f>+R411/'סכום נכסי הקרן'!$C$42</f>
        <v>1.9099962810492682E-3</v>
      </c>
    </row>
    <row r="412" spans="2:21" ht="13.5" thickBot="1" x14ac:dyDescent="0.25">
      <c r="B412" s="62" t="s">
        <v>1069</v>
      </c>
      <c r="C412" s="14" t="s">
        <v>1070</v>
      </c>
      <c r="D412" s="14" t="s">
        <v>1065</v>
      </c>
      <c r="E412" s="14" t="s">
        <v>1066</v>
      </c>
      <c r="F412" s="58" t="s">
        <v>2583</v>
      </c>
      <c r="G412" s="14" t="s">
        <v>1067</v>
      </c>
      <c r="H412" s="14" t="s">
        <v>1068</v>
      </c>
      <c r="I412" s="14" t="s">
        <v>208</v>
      </c>
      <c r="J412" s="58" t="s">
        <v>2583</v>
      </c>
      <c r="K412" s="24">
        <v>1.9870000000000001</v>
      </c>
      <c r="L412" s="14" t="s">
        <v>50</v>
      </c>
      <c r="M412" s="13">
        <v>3.2750000000000001E-2</v>
      </c>
      <c r="N412" s="13">
        <v>6.3990000000000005E-2</v>
      </c>
      <c r="O412" s="24">
        <v>4946000</v>
      </c>
      <c r="P412" s="26">
        <v>91.988</v>
      </c>
      <c r="Q412" s="24">
        <v>0</v>
      </c>
      <c r="R412" s="24">
        <v>16501.857940000002</v>
      </c>
      <c r="S412" s="13">
        <v>6.5946666659999998E-3</v>
      </c>
      <c r="T412" s="13">
        <f t="shared" si="16"/>
        <v>2.0528214502999926E-2</v>
      </c>
      <c r="U412" s="66">
        <f>+R412/'סכום נכסי הקרן'!$C$42</f>
        <v>3.4472970101458908E-3</v>
      </c>
    </row>
    <row r="413" spans="2:21" ht="13.5" thickBot="1" x14ac:dyDescent="0.25">
      <c r="B413" s="62" t="s">
        <v>1071</v>
      </c>
      <c r="C413" s="14" t="s">
        <v>1072</v>
      </c>
      <c r="D413" s="14" t="s">
        <v>1065</v>
      </c>
      <c r="E413" s="14" t="s">
        <v>1066</v>
      </c>
      <c r="F413" s="58" t="s">
        <v>2583</v>
      </c>
      <c r="G413" s="14" t="s">
        <v>1073</v>
      </c>
      <c r="H413" s="14" t="s">
        <v>1074</v>
      </c>
      <c r="I413" s="14" t="s">
        <v>208</v>
      </c>
      <c r="J413" s="58" t="s">
        <v>2583</v>
      </c>
      <c r="K413" s="24">
        <v>9.4570000000000007</v>
      </c>
      <c r="L413" s="14" t="s">
        <v>50</v>
      </c>
      <c r="M413" s="13">
        <v>6.3750000000000001E-2</v>
      </c>
      <c r="N413" s="13">
        <v>6.8720000000000003E-2</v>
      </c>
      <c r="O413" s="24">
        <v>632000</v>
      </c>
      <c r="P413" s="26">
        <v>96.061700000000002</v>
      </c>
      <c r="Q413" s="24">
        <v>0</v>
      </c>
      <c r="R413" s="24">
        <v>2201.9877700000002</v>
      </c>
      <c r="S413" s="13">
        <v>9.1184533199999997E-4</v>
      </c>
      <c r="T413" s="13">
        <f t="shared" si="16"/>
        <v>2.7392598724275807E-3</v>
      </c>
      <c r="U413" s="66">
        <f>+R413/'סכום נכסי הקרן'!$C$42</f>
        <v>4.600031028929593E-4</v>
      </c>
    </row>
    <row r="414" spans="2:21" ht="13.5" thickBot="1" x14ac:dyDescent="0.25">
      <c r="B414" s="62" t="s">
        <v>1075</v>
      </c>
      <c r="C414" s="14" t="s">
        <v>1076</v>
      </c>
      <c r="D414" s="14" t="s">
        <v>1065</v>
      </c>
      <c r="E414" s="14" t="s">
        <v>1066</v>
      </c>
      <c r="F414" s="58" t="s">
        <v>2583</v>
      </c>
      <c r="G414" s="14" t="s">
        <v>1067</v>
      </c>
      <c r="H414" s="14" t="s">
        <v>1074</v>
      </c>
      <c r="I414" s="14" t="s">
        <v>208</v>
      </c>
      <c r="J414" s="58" t="s">
        <v>2583</v>
      </c>
      <c r="K414" s="24">
        <v>3.8839999999999999</v>
      </c>
      <c r="L414" s="14" t="s">
        <v>52</v>
      </c>
      <c r="M414" s="13">
        <v>6.6250000000000003E-2</v>
      </c>
      <c r="N414" s="13">
        <v>6.2609999999999999E-2</v>
      </c>
      <c r="O414" s="24">
        <v>80000</v>
      </c>
      <c r="P414" s="26">
        <v>102.9332</v>
      </c>
      <c r="Q414" s="24">
        <v>0</v>
      </c>
      <c r="R414" s="24">
        <v>380.51522</v>
      </c>
      <c r="S414" s="13">
        <v>1.0666666599999999E-4</v>
      </c>
      <c r="T414" s="13">
        <f t="shared" si="16"/>
        <v>4.7335870216661229E-4</v>
      </c>
      <c r="U414" s="66">
        <f>+R414/'סכום נכסי הקרן'!$C$42</f>
        <v>7.949098731733512E-5</v>
      </c>
    </row>
    <row r="415" spans="2:21" ht="13.5" thickBot="1" x14ac:dyDescent="0.25">
      <c r="B415" s="62" t="s">
        <v>1077</v>
      </c>
      <c r="C415" s="14" t="s">
        <v>1078</v>
      </c>
      <c r="D415" s="14" t="s">
        <v>1065</v>
      </c>
      <c r="E415" s="14" t="s">
        <v>1066</v>
      </c>
      <c r="F415" s="58" t="s">
        <v>2583</v>
      </c>
      <c r="G415" s="14" t="s">
        <v>1067</v>
      </c>
      <c r="H415" s="14" t="s">
        <v>1074</v>
      </c>
      <c r="I415" s="14" t="s">
        <v>208</v>
      </c>
      <c r="J415" s="58" t="s">
        <v>2583</v>
      </c>
      <c r="K415" s="24">
        <v>2.1829999999999998</v>
      </c>
      <c r="L415" s="14" t="s">
        <v>50</v>
      </c>
      <c r="M415" s="13">
        <v>3.0769999999999999E-2</v>
      </c>
      <c r="N415" s="13">
        <v>6.9750000000000006E-2</v>
      </c>
      <c r="O415" s="24">
        <v>3126190</v>
      </c>
      <c r="P415" s="26">
        <v>89.531499999999994</v>
      </c>
      <c r="Q415" s="24">
        <v>0</v>
      </c>
      <c r="R415" s="24">
        <v>10151.70025</v>
      </c>
      <c r="S415" s="13">
        <v>5.2103166660000004E-3</v>
      </c>
      <c r="T415" s="13">
        <f t="shared" si="16"/>
        <v>1.2628655576837304E-2</v>
      </c>
      <c r="U415" s="66">
        <f>+R415/'סכום נכסי הקרן'!$C$42</f>
        <v>2.1207264083211645E-3</v>
      </c>
    </row>
    <row r="416" spans="2:21" ht="13.5" thickBot="1" x14ac:dyDescent="0.25">
      <c r="B416" s="62" t="s">
        <v>1079</v>
      </c>
      <c r="C416" s="14" t="s">
        <v>1080</v>
      </c>
      <c r="D416" s="14" t="s">
        <v>1065</v>
      </c>
      <c r="E416" s="14" t="s">
        <v>1066</v>
      </c>
      <c r="F416" s="58" t="s">
        <v>2583</v>
      </c>
      <c r="G416" s="14" t="s">
        <v>1081</v>
      </c>
      <c r="H416" s="14" t="s">
        <v>1082</v>
      </c>
      <c r="I416" s="14" t="s">
        <v>208</v>
      </c>
      <c r="J416" s="58" t="s">
        <v>2583</v>
      </c>
      <c r="K416" s="24">
        <v>2.1219999999999999</v>
      </c>
      <c r="L416" s="14" t="s">
        <v>50</v>
      </c>
      <c r="M416" s="13">
        <v>4.8750000000000002E-2</v>
      </c>
      <c r="N416" s="13">
        <v>8.6300000000000002E-2</v>
      </c>
      <c r="O416" s="24">
        <v>50000</v>
      </c>
      <c r="P416" s="26">
        <v>93.716800000000006</v>
      </c>
      <c r="Q416" s="24">
        <v>0</v>
      </c>
      <c r="R416" s="24">
        <v>169.95542</v>
      </c>
      <c r="S416" s="13">
        <v>8.0000000000000007E-5</v>
      </c>
      <c r="T416" s="13">
        <f t="shared" si="16"/>
        <v>2.1142354578453264E-4</v>
      </c>
      <c r="U416" s="66">
        <f>+R416/'סכום נכסי הקרן'!$C$42</f>
        <v>3.5504293719794869E-5</v>
      </c>
    </row>
    <row r="417" spans="2:21" ht="13.5" thickBot="1" x14ac:dyDescent="0.25">
      <c r="B417" s="62" t="s">
        <v>1083</v>
      </c>
      <c r="C417" s="14" t="s">
        <v>1084</v>
      </c>
      <c r="D417" s="14" t="s">
        <v>1065</v>
      </c>
      <c r="E417" s="14" t="s">
        <v>1066</v>
      </c>
      <c r="F417" s="58" t="s">
        <v>2583</v>
      </c>
      <c r="G417" s="14" t="s">
        <v>1081</v>
      </c>
      <c r="H417" s="14" t="s">
        <v>1082</v>
      </c>
      <c r="I417" s="14" t="s">
        <v>208</v>
      </c>
      <c r="J417" s="58" t="s">
        <v>2583</v>
      </c>
      <c r="K417" s="24">
        <v>3.7639999999999998</v>
      </c>
      <c r="L417" s="14" t="s">
        <v>50</v>
      </c>
      <c r="M417" s="13">
        <v>5.3749999999999999E-2</v>
      </c>
      <c r="N417" s="13">
        <v>8.7669999999999998E-2</v>
      </c>
      <c r="O417" s="24">
        <v>211000</v>
      </c>
      <c r="P417" s="26">
        <v>89.549599999999998</v>
      </c>
      <c r="Q417" s="24">
        <v>0</v>
      </c>
      <c r="R417" s="24">
        <v>685.32039999999995</v>
      </c>
      <c r="S417" s="13">
        <v>3.3760000000000002E-4</v>
      </c>
      <c r="T417" s="13">
        <f t="shared" si="16"/>
        <v>8.5253455857114881E-4</v>
      </c>
      <c r="U417" s="66">
        <f>+R417/'סכום נכסי הקרן'!$C$42</f>
        <v>1.4316587710922843E-4</v>
      </c>
    </row>
    <row r="418" spans="2:21" ht="13.5" thickBot="1" x14ac:dyDescent="0.25">
      <c r="B418" s="62" t="s">
        <v>1085</v>
      </c>
      <c r="C418" s="14" t="s">
        <v>1086</v>
      </c>
      <c r="D418" s="14" t="s">
        <v>1065</v>
      </c>
      <c r="E418" s="14" t="s">
        <v>1066</v>
      </c>
      <c r="F418" s="58" t="s">
        <v>2583</v>
      </c>
      <c r="G418" s="14" t="s">
        <v>1081</v>
      </c>
      <c r="H418" s="14" t="s">
        <v>1082</v>
      </c>
      <c r="I418" s="14" t="s">
        <v>208</v>
      </c>
      <c r="J418" s="58" t="s">
        <v>2583</v>
      </c>
      <c r="K418" s="24">
        <v>5.7750000000000004</v>
      </c>
      <c r="L418" s="14" t="s">
        <v>50</v>
      </c>
      <c r="M418" s="13">
        <v>5.8749999999999997E-2</v>
      </c>
      <c r="N418" s="13">
        <v>8.7620000000000003E-2</v>
      </c>
      <c r="O418" s="24">
        <v>50000</v>
      </c>
      <c r="P418" s="26">
        <v>86.240399999999994</v>
      </c>
      <c r="Q418" s="24">
        <v>0</v>
      </c>
      <c r="R418" s="24">
        <v>156.39697000000001</v>
      </c>
      <c r="S418" s="13">
        <v>8.0000000000000007E-5</v>
      </c>
      <c r="T418" s="13">
        <f t="shared" si="16"/>
        <v>1.94556913497417E-4</v>
      </c>
      <c r="U418" s="66">
        <f>+R418/'סכום נכסי הקרן'!$C$42</f>
        <v>3.2671885131794837E-5</v>
      </c>
    </row>
    <row r="419" spans="2:21" ht="13.5" thickBot="1" x14ac:dyDescent="0.25">
      <c r="B419" s="62" t="s">
        <v>1087</v>
      </c>
      <c r="C419" s="14" t="s">
        <v>1088</v>
      </c>
      <c r="D419" s="14" t="s">
        <v>1065</v>
      </c>
      <c r="E419" s="14" t="s">
        <v>1066</v>
      </c>
      <c r="F419" s="58" t="s">
        <v>2583</v>
      </c>
      <c r="G419" s="14" t="s">
        <v>1081</v>
      </c>
      <c r="H419" s="14" t="s">
        <v>1082</v>
      </c>
      <c r="I419" s="14" t="s">
        <v>208</v>
      </c>
      <c r="J419" s="58" t="s">
        <v>2583</v>
      </c>
      <c r="K419" s="24">
        <v>6.48</v>
      </c>
      <c r="L419" s="14" t="s">
        <v>50</v>
      </c>
      <c r="M419" s="13">
        <v>8.5000000000000006E-2</v>
      </c>
      <c r="N419" s="13">
        <v>9.1850000000000001E-2</v>
      </c>
      <c r="O419" s="24">
        <v>1906000</v>
      </c>
      <c r="P419" s="26">
        <v>99.626499999999993</v>
      </c>
      <c r="Q419" s="24">
        <v>0</v>
      </c>
      <c r="R419" s="24">
        <v>6887.2417100000002</v>
      </c>
      <c r="S419" s="13">
        <v>2.5413333330000002E-3</v>
      </c>
      <c r="T419" s="13">
        <f t="shared" si="16"/>
        <v>8.5676882973389594E-3</v>
      </c>
      <c r="U419" s="66">
        <f>+R419/'סכום נכסי הקרן'!$C$42</f>
        <v>1.4387693701740274E-3</v>
      </c>
    </row>
    <row r="420" spans="2:21" ht="13.5" thickBot="1" x14ac:dyDescent="0.25">
      <c r="B420" s="62" t="s">
        <v>1089</v>
      </c>
      <c r="C420" s="14" t="s">
        <v>1090</v>
      </c>
      <c r="D420" s="14" t="s">
        <v>1065</v>
      </c>
      <c r="E420" s="14" t="s">
        <v>1066</v>
      </c>
      <c r="F420" s="58" t="s">
        <v>2583</v>
      </c>
      <c r="G420" s="14" t="s">
        <v>1081</v>
      </c>
      <c r="H420" s="14" t="s">
        <v>1082</v>
      </c>
      <c r="I420" s="14" t="s">
        <v>208</v>
      </c>
      <c r="J420" s="58" t="s">
        <v>2583</v>
      </c>
      <c r="K420" s="24">
        <v>1.4470000000000001</v>
      </c>
      <c r="L420" s="14" t="s">
        <v>50</v>
      </c>
      <c r="M420" s="13">
        <v>6.1249999999999999E-2</v>
      </c>
      <c r="N420" s="13">
        <v>8.2489999999999994E-2</v>
      </c>
      <c r="O420" s="24">
        <v>1780580</v>
      </c>
      <c r="P420" s="26">
        <v>97.125</v>
      </c>
      <c r="Q420" s="24">
        <v>0</v>
      </c>
      <c r="R420" s="24">
        <v>6272.4914500000004</v>
      </c>
      <c r="S420" s="13">
        <v>2.9676333329999999E-3</v>
      </c>
      <c r="T420" s="13">
        <f t="shared" si="16"/>
        <v>7.8029425790725852E-3</v>
      </c>
      <c r="U420" s="66">
        <f>+R420/'סכום נכסי הקרן'!$C$42</f>
        <v>1.3103458471386321E-3</v>
      </c>
    </row>
    <row r="421" spans="2:21" ht="13.5" thickBot="1" x14ac:dyDescent="0.25">
      <c r="B421" s="62" t="s">
        <v>1091</v>
      </c>
      <c r="C421" s="14" t="s">
        <v>1092</v>
      </c>
      <c r="D421" s="14" t="s">
        <v>1065</v>
      </c>
      <c r="E421" s="14" t="s">
        <v>1066</v>
      </c>
      <c r="F421" s="58" t="s">
        <v>2583</v>
      </c>
      <c r="G421" s="14" t="s">
        <v>1081</v>
      </c>
      <c r="H421" s="14" t="s">
        <v>1082</v>
      </c>
      <c r="I421" s="14" t="s">
        <v>208</v>
      </c>
      <c r="J421" s="58" t="s">
        <v>2583</v>
      </c>
      <c r="K421" s="24">
        <v>3.1669999999999998</v>
      </c>
      <c r="L421" s="14" t="s">
        <v>50</v>
      </c>
      <c r="M421" s="13">
        <v>6.5000000000000002E-2</v>
      </c>
      <c r="N421" s="13">
        <v>8.362E-2</v>
      </c>
      <c r="O421" s="24">
        <v>1070660</v>
      </c>
      <c r="P421" s="26">
        <v>94.515199999999993</v>
      </c>
      <c r="Q421" s="24">
        <v>0</v>
      </c>
      <c r="R421" s="24">
        <v>3670.2934700000001</v>
      </c>
      <c r="S421" s="13">
        <v>1.784433333E-3</v>
      </c>
      <c r="T421" s="13">
        <f t="shared" si="16"/>
        <v>4.5658235524187228E-3</v>
      </c>
      <c r="U421" s="66">
        <f>+R421/'סכום נכסי הקרן'!$C$42</f>
        <v>7.6673740323624352E-4</v>
      </c>
    </row>
    <row r="422" spans="2:21" ht="13.5" thickBot="1" x14ac:dyDescent="0.25">
      <c r="B422" s="62" t="s">
        <v>1093</v>
      </c>
      <c r="C422" s="14" t="s">
        <v>1094</v>
      </c>
      <c r="D422" s="14" t="s">
        <v>1065</v>
      </c>
      <c r="E422" s="14" t="s">
        <v>1066</v>
      </c>
      <c r="F422" s="58" t="s">
        <v>2583</v>
      </c>
      <c r="G422" s="14" t="s">
        <v>1081</v>
      </c>
      <c r="H422" s="14" t="s">
        <v>1082</v>
      </c>
      <c r="I422" s="14" t="s">
        <v>208</v>
      </c>
      <c r="J422" s="58" t="s">
        <v>2583</v>
      </c>
      <c r="K422" s="24">
        <v>5.2990000000000004</v>
      </c>
      <c r="L422" s="14" t="s">
        <v>50</v>
      </c>
      <c r="M422" s="13">
        <v>6.7500000000000004E-2</v>
      </c>
      <c r="N422" s="13">
        <v>8.4370000000000001E-2</v>
      </c>
      <c r="O422" s="24">
        <v>1460130</v>
      </c>
      <c r="P422" s="26">
        <v>91.753299999999996</v>
      </c>
      <c r="Q422" s="24">
        <v>0</v>
      </c>
      <c r="R422" s="24">
        <v>4859.1552199999996</v>
      </c>
      <c r="S422" s="13">
        <v>2.6547818179999999E-3</v>
      </c>
      <c r="T422" s="13">
        <f t="shared" si="16"/>
        <v>6.0447605973956032E-3</v>
      </c>
      <c r="U422" s="66">
        <f>+R422/'סכום נכסי הקרן'!$C$42</f>
        <v>1.0150948652355685E-3</v>
      </c>
    </row>
    <row r="423" spans="2:21" ht="13.5" thickBot="1" x14ac:dyDescent="0.25">
      <c r="B423" s="62" t="s">
        <v>1095</v>
      </c>
      <c r="C423" s="14" t="s">
        <v>1096</v>
      </c>
      <c r="D423" s="14" t="s">
        <v>1065</v>
      </c>
      <c r="E423" s="14" t="s">
        <v>1066</v>
      </c>
      <c r="F423" s="58" t="s">
        <v>2583</v>
      </c>
      <c r="G423" s="14" t="s">
        <v>1097</v>
      </c>
      <c r="H423" s="14" t="s">
        <v>1082</v>
      </c>
      <c r="I423" s="14" t="s">
        <v>208</v>
      </c>
      <c r="J423" s="58" t="s">
        <v>2583</v>
      </c>
      <c r="K423" s="24">
        <v>3.1240000000000001</v>
      </c>
      <c r="L423" s="14" t="s">
        <v>51</v>
      </c>
      <c r="M423" s="13">
        <v>1.8749999999999999E-2</v>
      </c>
      <c r="N423" s="13">
        <v>4.8489999999999998E-2</v>
      </c>
      <c r="O423" s="24">
        <v>35000</v>
      </c>
      <c r="P423" s="26">
        <v>92.691199999999995</v>
      </c>
      <c r="Q423" s="24">
        <v>0</v>
      </c>
      <c r="R423" s="24">
        <v>130.14401000000001</v>
      </c>
      <c r="S423" s="13">
        <v>5.0000000000000002E-5</v>
      </c>
      <c r="T423" s="13">
        <f t="shared" si="16"/>
        <v>1.6189838521665076E-4</v>
      </c>
      <c r="U423" s="66">
        <f>+R423/'סכום נכסי הקרן'!$C$42</f>
        <v>2.7187548104743709E-5</v>
      </c>
    </row>
    <row r="424" spans="2:21" ht="13.5" thickBot="1" x14ac:dyDescent="0.25">
      <c r="B424" s="62" t="s">
        <v>1098</v>
      </c>
      <c r="C424" s="14" t="s">
        <v>1099</v>
      </c>
      <c r="D424" s="14" t="s">
        <v>1065</v>
      </c>
      <c r="E424" s="14" t="s">
        <v>1066</v>
      </c>
      <c r="F424" s="58" t="s">
        <v>2583</v>
      </c>
      <c r="G424" s="14" t="s">
        <v>1097</v>
      </c>
      <c r="H424" s="14" t="s">
        <v>1082</v>
      </c>
      <c r="I424" s="14" t="s">
        <v>208</v>
      </c>
      <c r="J424" s="58" t="s">
        <v>2583</v>
      </c>
      <c r="K424" s="24">
        <v>3.1589999999999998</v>
      </c>
      <c r="L424" s="14" t="s">
        <v>51</v>
      </c>
      <c r="M424" s="13">
        <v>3.7499999999999999E-2</v>
      </c>
      <c r="N424" s="13">
        <v>4.8079999999999998E-2</v>
      </c>
      <c r="O424" s="24">
        <v>1666665</v>
      </c>
      <c r="P424" s="26">
        <v>97.3185</v>
      </c>
      <c r="Q424" s="24">
        <v>0</v>
      </c>
      <c r="R424" s="24">
        <v>6506.7084000000004</v>
      </c>
      <c r="S424" s="13">
        <v>1.51515E-3</v>
      </c>
      <c r="T424" s="13">
        <f t="shared" si="16"/>
        <v>8.0943070913184357E-3</v>
      </c>
      <c r="U424" s="66">
        <f>+R424/'סכום נכסי הקרן'!$C$42</f>
        <v>1.3592746037911386E-3</v>
      </c>
    </row>
    <row r="425" spans="2:21" ht="13.5" thickBot="1" x14ac:dyDescent="0.25">
      <c r="B425" s="62" t="s">
        <v>1100</v>
      </c>
      <c r="C425" s="14" t="s">
        <v>1101</v>
      </c>
      <c r="D425" s="14" t="s">
        <v>1065</v>
      </c>
      <c r="E425" s="14" t="s">
        <v>1066</v>
      </c>
      <c r="F425" s="58" t="s">
        <v>2583</v>
      </c>
      <c r="G425" s="14" t="s">
        <v>1097</v>
      </c>
      <c r="H425" s="14" t="s">
        <v>1082</v>
      </c>
      <c r="I425" s="14" t="s">
        <v>208</v>
      </c>
      <c r="J425" s="58" t="s">
        <v>2583</v>
      </c>
      <c r="K425" s="24">
        <v>5.548</v>
      </c>
      <c r="L425" s="14" t="s">
        <v>51</v>
      </c>
      <c r="M425" s="13">
        <v>4.3749999999999997E-2</v>
      </c>
      <c r="N425" s="13">
        <v>5.4780000000000002E-2</v>
      </c>
      <c r="O425" s="24">
        <v>715940</v>
      </c>
      <c r="P425" s="26">
        <v>94.801299999999998</v>
      </c>
      <c r="Q425" s="24">
        <v>0</v>
      </c>
      <c r="R425" s="24">
        <v>2722.7548700000002</v>
      </c>
      <c r="S425" s="13">
        <v>4.7729333300000002E-4</v>
      </c>
      <c r="T425" s="13">
        <f t="shared" si="16"/>
        <v>3.3870910908137216E-3</v>
      </c>
      <c r="U425" s="66">
        <f>+R425/'סכום נכסי הקרן'!$C$42</f>
        <v>5.6879320842772717E-4</v>
      </c>
    </row>
    <row r="426" spans="2:21" ht="13.5" thickBot="1" x14ac:dyDescent="0.25">
      <c r="B426" s="62" t="s">
        <v>1102</v>
      </c>
      <c r="C426" s="14" t="s">
        <v>1103</v>
      </c>
      <c r="D426" s="14" t="s">
        <v>1065</v>
      </c>
      <c r="E426" s="14" t="s">
        <v>1066</v>
      </c>
      <c r="F426" s="58" t="s">
        <v>2583</v>
      </c>
      <c r="G426" s="14" t="s">
        <v>1097</v>
      </c>
      <c r="H426" s="14" t="s">
        <v>1082</v>
      </c>
      <c r="I426" s="14" t="s">
        <v>208</v>
      </c>
      <c r="J426" s="58" t="s">
        <v>2583</v>
      </c>
      <c r="K426" s="24">
        <v>3.11</v>
      </c>
      <c r="L426" s="14" t="s">
        <v>50</v>
      </c>
      <c r="M426" s="13">
        <v>4.7500000000000001E-2</v>
      </c>
      <c r="N426" s="13">
        <v>5.9389999999999998E-2</v>
      </c>
      <c r="O426" s="24">
        <v>172000</v>
      </c>
      <c r="P426" s="26">
        <v>97.140500000000003</v>
      </c>
      <c r="Q426" s="24">
        <v>0</v>
      </c>
      <c r="R426" s="24">
        <v>606.00518</v>
      </c>
      <c r="S426" s="13">
        <v>1.7200000000000001E-4</v>
      </c>
      <c r="T426" s="13">
        <f t="shared" si="16"/>
        <v>7.5386689003147957E-4</v>
      </c>
      <c r="U426" s="66">
        <f>+R426/'סכום נכסי הקרן'!$C$42</f>
        <v>1.2659664461678926E-4</v>
      </c>
    </row>
    <row r="427" spans="2:21" ht="13.5" thickBot="1" x14ac:dyDescent="0.25">
      <c r="B427" s="62" t="s">
        <v>1104</v>
      </c>
      <c r="C427" s="14" t="s">
        <v>1105</v>
      </c>
      <c r="D427" s="14" t="s">
        <v>1065</v>
      </c>
      <c r="E427" s="14" t="s">
        <v>1066</v>
      </c>
      <c r="F427" s="58" t="s">
        <v>2583</v>
      </c>
      <c r="G427" s="14" t="s">
        <v>1097</v>
      </c>
      <c r="H427" s="14" t="s">
        <v>1082</v>
      </c>
      <c r="I427" s="14" t="s">
        <v>208</v>
      </c>
      <c r="J427" s="58" t="s">
        <v>2583</v>
      </c>
      <c r="K427" s="24">
        <v>0.79900000000000004</v>
      </c>
      <c r="L427" s="14" t="s">
        <v>51</v>
      </c>
      <c r="M427" s="13">
        <v>0.06</v>
      </c>
      <c r="N427" s="13">
        <v>4.7109999999999999E-2</v>
      </c>
      <c r="O427" s="24">
        <v>180000</v>
      </c>
      <c r="P427" s="26">
        <v>103.86799999999999</v>
      </c>
      <c r="Q427" s="24">
        <v>0</v>
      </c>
      <c r="R427" s="24">
        <v>750.01836000000003</v>
      </c>
      <c r="S427" s="13">
        <v>1.8000000000000001E-4</v>
      </c>
      <c r="T427" s="13">
        <f t="shared" si="16"/>
        <v>9.330184413930434E-4</v>
      </c>
      <c r="U427" s="66">
        <f>+R427/'סכום נכסי הקרן'!$C$42</f>
        <v>1.5668151182632981E-4</v>
      </c>
    </row>
    <row r="428" spans="2:21" ht="13.5" thickBot="1" x14ac:dyDescent="0.25">
      <c r="B428" s="62" t="s">
        <v>1106</v>
      </c>
      <c r="C428" s="14" t="s">
        <v>1107</v>
      </c>
      <c r="D428" s="14" t="s">
        <v>1065</v>
      </c>
      <c r="E428" s="14" t="s">
        <v>1066</v>
      </c>
      <c r="F428" s="58" t="s">
        <v>2583</v>
      </c>
      <c r="G428" s="14" t="s">
        <v>1097</v>
      </c>
      <c r="H428" s="14" t="s">
        <v>1082</v>
      </c>
      <c r="I428" s="14" t="s">
        <v>208</v>
      </c>
      <c r="J428" s="58" t="s">
        <v>2583</v>
      </c>
      <c r="K428" s="24">
        <v>4.54</v>
      </c>
      <c r="L428" s="14" t="s">
        <v>51</v>
      </c>
      <c r="M428" s="13">
        <v>7.3749999999999996E-2</v>
      </c>
      <c r="N428" s="13">
        <v>5.3879999999999997E-2</v>
      </c>
      <c r="O428" s="24">
        <v>320000</v>
      </c>
      <c r="P428" s="26">
        <v>111.8425</v>
      </c>
      <c r="Q428" s="24">
        <v>0</v>
      </c>
      <c r="R428" s="24">
        <v>1435.73559</v>
      </c>
      <c r="S428" s="13">
        <v>4.0000000000000002E-4</v>
      </c>
      <c r="T428" s="13">
        <f t="shared" si="16"/>
        <v>1.7860466541570017E-3</v>
      </c>
      <c r="U428" s="66">
        <f>+R428/'סכום נכסי הקרן'!$C$42</f>
        <v>2.999302881386365E-4</v>
      </c>
    </row>
    <row r="429" spans="2:21" ht="13.5" thickBot="1" x14ac:dyDescent="0.25">
      <c r="B429" s="62" t="s">
        <v>1108</v>
      </c>
      <c r="C429" s="14" t="s">
        <v>1109</v>
      </c>
      <c r="D429" s="14" t="s">
        <v>1065</v>
      </c>
      <c r="E429" s="14" t="s">
        <v>1066</v>
      </c>
      <c r="F429" s="58" t="s">
        <v>2583</v>
      </c>
      <c r="G429" s="14" t="s">
        <v>1097</v>
      </c>
      <c r="H429" s="14" t="s">
        <v>1082</v>
      </c>
      <c r="I429" s="14" t="s">
        <v>208</v>
      </c>
      <c r="J429" s="58" t="s">
        <v>2583</v>
      </c>
      <c r="K429" s="24">
        <v>5.7729999999999997</v>
      </c>
      <c r="L429" s="14" t="s">
        <v>51</v>
      </c>
      <c r="M429" s="13">
        <v>7.8750000000000001E-2</v>
      </c>
      <c r="N429" s="13">
        <v>5.6959999999999997E-2</v>
      </c>
      <c r="O429" s="24">
        <v>280000</v>
      </c>
      <c r="P429" s="26">
        <v>115.7825</v>
      </c>
      <c r="Q429" s="24">
        <v>0</v>
      </c>
      <c r="R429" s="24">
        <v>1300.5246199999999</v>
      </c>
      <c r="S429" s="13">
        <v>5.5999999999999995E-4</v>
      </c>
      <c r="T429" s="13">
        <f t="shared" si="16"/>
        <v>1.6178450004152964E-3</v>
      </c>
      <c r="U429" s="66">
        <f>+R429/'סכום נכסי הקרן'!$C$42</f>
        <v>2.7168423400856888E-4</v>
      </c>
    </row>
    <row r="430" spans="2:21" ht="13.5" thickBot="1" x14ac:dyDescent="0.25">
      <c r="B430" s="61" t="s">
        <v>1110</v>
      </c>
      <c r="C430" s="58" t="s">
        <v>2583</v>
      </c>
      <c r="D430" s="58" t="s">
        <v>2583</v>
      </c>
      <c r="E430" s="58" t="s">
        <v>2583</v>
      </c>
      <c r="F430" s="58" t="s">
        <v>2583</v>
      </c>
      <c r="G430" s="58" t="s">
        <v>2583</v>
      </c>
      <c r="H430" s="58" t="s">
        <v>2583</v>
      </c>
      <c r="I430" s="58" t="s">
        <v>2583</v>
      </c>
      <c r="J430" s="58" t="s">
        <v>2583</v>
      </c>
      <c r="K430" s="23">
        <v>2.9851597459939998</v>
      </c>
      <c r="L430" s="58" t="s">
        <v>2583</v>
      </c>
      <c r="M430" s="58" t="s">
        <v>2583</v>
      </c>
      <c r="N430" s="58" t="s">
        <v>2583</v>
      </c>
      <c r="O430" s="58" t="s">
        <v>2583</v>
      </c>
      <c r="P430" s="58" t="s">
        <v>2583</v>
      </c>
      <c r="Q430" s="58" t="s">
        <v>2583</v>
      </c>
      <c r="R430" s="23">
        <f>SUM(R431:R486)</f>
        <v>81321.354160000003</v>
      </c>
      <c r="S430" s="58" t="s">
        <v>2583</v>
      </c>
      <c r="T430" s="20">
        <f t="shared" ref="T430:U430" si="17">SUM(T431:T486)</f>
        <v>0.10116328766983103</v>
      </c>
      <c r="U430" s="65">
        <f t="shared" si="17"/>
        <v>1.6988321077304289E-2</v>
      </c>
    </row>
    <row r="431" spans="2:21" ht="13.5" thickBot="1" x14ac:dyDescent="0.25">
      <c r="B431" s="62" t="s">
        <v>1111</v>
      </c>
      <c r="C431" s="14" t="s">
        <v>1112</v>
      </c>
      <c r="D431" s="14" t="s">
        <v>1065</v>
      </c>
      <c r="E431" s="14" t="s">
        <v>1066</v>
      </c>
      <c r="F431" s="58" t="s">
        <v>2583</v>
      </c>
      <c r="G431" s="14" t="s">
        <v>1113</v>
      </c>
      <c r="H431" s="14" t="s">
        <v>1114</v>
      </c>
      <c r="I431" s="14" t="s">
        <v>208</v>
      </c>
      <c r="J431" s="58" t="s">
        <v>2583</v>
      </c>
      <c r="K431" s="24">
        <v>7.0570000000000004</v>
      </c>
      <c r="L431" s="14" t="s">
        <v>50</v>
      </c>
      <c r="M431" s="13">
        <v>6.2E-2</v>
      </c>
      <c r="N431" s="13">
        <v>5.2600000000000001E-2</v>
      </c>
      <c r="O431" s="24">
        <v>200000</v>
      </c>
      <c r="P431" s="26">
        <v>108.05880000000001</v>
      </c>
      <c r="Q431" s="24">
        <v>0</v>
      </c>
      <c r="R431" s="24">
        <v>783.85853999999995</v>
      </c>
      <c r="S431" s="13">
        <v>2.2222222200000001E-4</v>
      </c>
      <c r="T431" s="13">
        <f t="shared" ref="T431:T486" si="18">+R431/$R$11</f>
        <v>9.7511542685891912E-4</v>
      </c>
      <c r="U431" s="66">
        <f>+R431/'סכום נכסי הקרן'!$C$42</f>
        <v>1.6375084618619148E-4</v>
      </c>
    </row>
    <row r="432" spans="2:21" ht="13.5" thickBot="1" x14ac:dyDescent="0.25">
      <c r="B432" s="62" t="s">
        <v>1115</v>
      </c>
      <c r="C432" s="14" t="s">
        <v>1116</v>
      </c>
      <c r="D432" s="14" t="s">
        <v>1065</v>
      </c>
      <c r="E432" s="14" t="s">
        <v>1066</v>
      </c>
      <c r="F432" s="58" t="s">
        <v>2583</v>
      </c>
      <c r="G432" s="14" t="s">
        <v>1117</v>
      </c>
      <c r="H432" s="14" t="s">
        <v>201</v>
      </c>
      <c r="I432" s="14" t="s">
        <v>202</v>
      </c>
      <c r="J432" s="58" t="s">
        <v>2583</v>
      </c>
      <c r="K432" s="24">
        <v>7.266</v>
      </c>
      <c r="L432" s="14" t="s">
        <v>50</v>
      </c>
      <c r="M432" s="13">
        <v>3.85E-2</v>
      </c>
      <c r="N432" s="13">
        <v>4.5400000000000003E-2</v>
      </c>
      <c r="O432" s="24">
        <v>380000</v>
      </c>
      <c r="P432" s="26">
        <v>96.596800000000002</v>
      </c>
      <c r="Q432" s="24">
        <v>0</v>
      </c>
      <c r="R432" s="24">
        <v>1331.3550600000001</v>
      </c>
      <c r="S432" s="13">
        <v>1.27566392E-4</v>
      </c>
      <c r="T432" s="13">
        <f t="shared" si="18"/>
        <v>1.6561978869716494E-3</v>
      </c>
      <c r="U432" s="66">
        <f>+R432/'סכום נכסי הקרן'!$C$42</f>
        <v>2.7812482294224639E-4</v>
      </c>
    </row>
    <row r="433" spans="2:21" ht="13.5" thickBot="1" x14ac:dyDescent="0.25">
      <c r="B433" s="62" t="s">
        <v>1118</v>
      </c>
      <c r="C433" s="14" t="s">
        <v>1119</v>
      </c>
      <c r="D433" s="14" t="s">
        <v>1065</v>
      </c>
      <c r="E433" s="14" t="s">
        <v>1066</v>
      </c>
      <c r="F433" s="58" t="s">
        <v>2583</v>
      </c>
      <c r="G433" s="14" t="s">
        <v>1081</v>
      </c>
      <c r="H433" s="14" t="s">
        <v>1114</v>
      </c>
      <c r="I433" s="14" t="s">
        <v>208</v>
      </c>
      <c r="J433" s="58" t="s">
        <v>2583</v>
      </c>
      <c r="K433" s="24">
        <v>12.763</v>
      </c>
      <c r="L433" s="14" t="s">
        <v>50</v>
      </c>
      <c r="M433" s="13">
        <v>4.5499999999999999E-2</v>
      </c>
      <c r="N433" s="13">
        <v>4.9270000000000001E-2</v>
      </c>
      <c r="O433" s="24">
        <v>230000</v>
      </c>
      <c r="P433" s="26">
        <v>97.076099999999997</v>
      </c>
      <c r="Q433" s="24">
        <v>0</v>
      </c>
      <c r="R433" s="24">
        <v>809.81853000000001</v>
      </c>
      <c r="S433" s="13">
        <v>1.84E-4</v>
      </c>
      <c r="T433" s="13">
        <f t="shared" si="18"/>
        <v>1.007409502177794E-3</v>
      </c>
      <c r="U433" s="66">
        <f>+R433/'סכום נכסי הקרן'!$C$42</f>
        <v>1.691739807347863E-4</v>
      </c>
    </row>
    <row r="434" spans="2:21" ht="13.5" thickBot="1" x14ac:dyDescent="0.25">
      <c r="B434" s="62" t="s">
        <v>1120</v>
      </c>
      <c r="C434" s="14" t="s">
        <v>1121</v>
      </c>
      <c r="D434" s="14" t="s">
        <v>206</v>
      </c>
      <c r="E434" s="14" t="s">
        <v>1066</v>
      </c>
      <c r="F434" s="58" t="s">
        <v>2583</v>
      </c>
      <c r="G434" s="14" t="s">
        <v>1067</v>
      </c>
      <c r="H434" s="14" t="s">
        <v>1122</v>
      </c>
      <c r="I434" s="14" t="s">
        <v>208</v>
      </c>
      <c r="J434" s="58" t="s">
        <v>2583</v>
      </c>
      <c r="K434" s="24">
        <v>6.93</v>
      </c>
      <c r="L434" s="14" t="s">
        <v>50</v>
      </c>
      <c r="M434" s="13">
        <v>4.9119999999999997E-2</v>
      </c>
      <c r="N434" s="13">
        <v>5.2839999999999998E-2</v>
      </c>
      <c r="O434" s="24">
        <v>248000</v>
      </c>
      <c r="P434" s="26">
        <v>100.99979999999999</v>
      </c>
      <c r="Q434" s="24">
        <v>0</v>
      </c>
      <c r="R434" s="24">
        <v>908.48915999999997</v>
      </c>
      <c r="S434" s="13">
        <v>5.5111111111111097E-5</v>
      </c>
      <c r="T434" s="13">
        <f t="shared" si="18"/>
        <v>1.1301551872485831E-3</v>
      </c>
      <c r="U434" s="66">
        <f>+R434/'סכום נכסי הקרן'!$C$42</f>
        <v>1.8978662744553669E-4</v>
      </c>
    </row>
    <row r="435" spans="2:21" ht="13.5" thickBot="1" x14ac:dyDescent="0.25">
      <c r="B435" s="62" t="s">
        <v>1123</v>
      </c>
      <c r="C435" s="14" t="s">
        <v>1124</v>
      </c>
      <c r="D435" s="14" t="s">
        <v>1065</v>
      </c>
      <c r="E435" s="14" t="s">
        <v>1066</v>
      </c>
      <c r="F435" s="58" t="s">
        <v>2583</v>
      </c>
      <c r="G435" s="14" t="s">
        <v>1125</v>
      </c>
      <c r="H435" s="14" t="s">
        <v>1126</v>
      </c>
      <c r="I435" s="14" t="s">
        <v>208</v>
      </c>
      <c r="J435" s="58" t="s">
        <v>2583</v>
      </c>
      <c r="K435" s="24">
        <v>3.2549999999999999</v>
      </c>
      <c r="L435" s="14" t="s">
        <v>51</v>
      </c>
      <c r="M435" s="13">
        <v>3.7499999999999999E-3</v>
      </c>
      <c r="N435" s="13">
        <v>7.1929999999999994E-2</v>
      </c>
      <c r="O435" s="24">
        <v>215000</v>
      </c>
      <c r="P435" s="26">
        <v>80.948499999999996</v>
      </c>
      <c r="Q435" s="24">
        <v>0</v>
      </c>
      <c r="R435" s="24">
        <v>698.17596000000003</v>
      </c>
      <c r="S435" s="13">
        <v>1.7200000000000001E-4</v>
      </c>
      <c r="T435" s="13">
        <f t="shared" si="18"/>
        <v>8.6852679982032954E-4</v>
      </c>
      <c r="U435" s="66">
        <f>+R435/'סכום נכסי הקרן'!$C$42</f>
        <v>1.4585144946798256E-4</v>
      </c>
    </row>
    <row r="436" spans="2:21" ht="13.5" thickBot="1" x14ac:dyDescent="0.25">
      <c r="B436" s="62" t="s">
        <v>1127</v>
      </c>
      <c r="C436" s="14" t="s">
        <v>1128</v>
      </c>
      <c r="D436" s="14" t="s">
        <v>1065</v>
      </c>
      <c r="E436" s="14" t="s">
        <v>1066</v>
      </c>
      <c r="F436" s="58" t="s">
        <v>2583</v>
      </c>
      <c r="G436" s="14" t="s">
        <v>1125</v>
      </c>
      <c r="H436" s="14" t="s">
        <v>1126</v>
      </c>
      <c r="I436" s="14" t="s">
        <v>208</v>
      </c>
      <c r="J436" s="58" t="s">
        <v>2583</v>
      </c>
      <c r="K436" s="24">
        <v>2.5329999999999999</v>
      </c>
      <c r="L436" s="14" t="s">
        <v>51</v>
      </c>
      <c r="M436" s="13">
        <v>0</v>
      </c>
      <c r="N436" s="13">
        <v>7.0660000000000001E-2</v>
      </c>
      <c r="O436" s="24">
        <v>770000</v>
      </c>
      <c r="P436" s="26">
        <v>84.119</v>
      </c>
      <c r="Q436" s="24">
        <v>0</v>
      </c>
      <c r="R436" s="24">
        <v>2598.37871</v>
      </c>
      <c r="S436" s="13">
        <v>7.6999999999999996E-4</v>
      </c>
      <c r="T436" s="13">
        <f t="shared" si="18"/>
        <v>3.2323678771717891E-3</v>
      </c>
      <c r="U436" s="66">
        <f>+R436/'סכום נכסי הקרן'!$C$42</f>
        <v>5.4281058477041624E-4</v>
      </c>
    </row>
    <row r="437" spans="2:21" ht="13.5" thickBot="1" x14ac:dyDescent="0.25">
      <c r="B437" s="62" t="s">
        <v>1129</v>
      </c>
      <c r="C437" s="14" t="s">
        <v>1130</v>
      </c>
      <c r="D437" s="14" t="s">
        <v>1065</v>
      </c>
      <c r="E437" s="14" t="s">
        <v>1066</v>
      </c>
      <c r="F437" s="58" t="s">
        <v>2583</v>
      </c>
      <c r="G437" s="14" t="s">
        <v>1125</v>
      </c>
      <c r="H437" s="14" t="s">
        <v>1126</v>
      </c>
      <c r="I437" s="14" t="s">
        <v>208</v>
      </c>
      <c r="J437" s="58" t="s">
        <v>2583</v>
      </c>
      <c r="K437" s="24">
        <v>1.5069999999999999</v>
      </c>
      <c r="L437" s="14" t="s">
        <v>51</v>
      </c>
      <c r="M437" s="13">
        <v>6.2500000000000003E-3</v>
      </c>
      <c r="N437" s="13">
        <v>5.8430000000000003E-2</v>
      </c>
      <c r="O437" s="24">
        <v>50000</v>
      </c>
      <c r="P437" s="26">
        <v>92.944000000000003</v>
      </c>
      <c r="Q437" s="24">
        <v>0</v>
      </c>
      <c r="R437" s="24">
        <v>186.42707999999999</v>
      </c>
      <c r="S437" s="13">
        <v>6.2500000000000001E-5</v>
      </c>
      <c r="T437" s="13">
        <f t="shared" si="18"/>
        <v>2.3191419422726692E-4</v>
      </c>
      <c r="U437" s="66">
        <f>+R437/'סכום נכסי הקרן'!$C$42</f>
        <v>3.894528227251414E-5</v>
      </c>
    </row>
    <row r="438" spans="2:21" ht="13.5" thickBot="1" x14ac:dyDescent="0.25">
      <c r="B438" s="62" t="s">
        <v>1131</v>
      </c>
      <c r="C438" s="14" t="s">
        <v>1132</v>
      </c>
      <c r="D438" s="14" t="s">
        <v>206</v>
      </c>
      <c r="E438" s="14" t="s">
        <v>1066</v>
      </c>
      <c r="F438" s="58" t="s">
        <v>2583</v>
      </c>
      <c r="G438" s="14" t="s">
        <v>1125</v>
      </c>
      <c r="H438" s="14" t="s">
        <v>1126</v>
      </c>
      <c r="I438" s="14" t="s">
        <v>208</v>
      </c>
      <c r="J438" s="58" t="s">
        <v>2583</v>
      </c>
      <c r="K438" s="24">
        <v>4.3479999999999999</v>
      </c>
      <c r="L438" s="14" t="s">
        <v>51</v>
      </c>
      <c r="M438" s="13">
        <v>1.4500000000000001E-2</v>
      </c>
      <c r="N438" s="13">
        <v>7.2849999999999998E-2</v>
      </c>
      <c r="O438" s="24">
        <v>995000</v>
      </c>
      <c r="P438" s="26">
        <v>78.910200000000003</v>
      </c>
      <c r="Q438" s="24">
        <v>0</v>
      </c>
      <c r="R438" s="24">
        <v>3149.73378</v>
      </c>
      <c r="S438" s="13">
        <v>1.6583333330000001E-3</v>
      </c>
      <c r="T438" s="13">
        <f t="shared" si="18"/>
        <v>3.9182503508562363E-3</v>
      </c>
      <c r="U438" s="66">
        <f>+R438/'סכום נכסי הקרן'!$C$42</f>
        <v>6.5799062639061321E-4</v>
      </c>
    </row>
    <row r="439" spans="2:21" ht="13.5" thickBot="1" x14ac:dyDescent="0.25">
      <c r="B439" s="62" t="s">
        <v>1133</v>
      </c>
      <c r="C439" s="14" t="s">
        <v>1134</v>
      </c>
      <c r="D439" s="14" t="s">
        <v>1135</v>
      </c>
      <c r="E439" s="14" t="s">
        <v>1066</v>
      </c>
      <c r="F439" s="58" t="s">
        <v>2583</v>
      </c>
      <c r="G439" s="14" t="s">
        <v>1125</v>
      </c>
      <c r="H439" s="14" t="s">
        <v>1126</v>
      </c>
      <c r="I439" s="14" t="s">
        <v>208</v>
      </c>
      <c r="J439" s="58" t="s">
        <v>2583</v>
      </c>
      <c r="K439" s="24">
        <v>3.8940000000000001</v>
      </c>
      <c r="L439" s="14" t="s">
        <v>51</v>
      </c>
      <c r="M439" s="13">
        <v>1.6250000000000001E-2</v>
      </c>
      <c r="N439" s="13">
        <v>7.0150000000000004E-2</v>
      </c>
      <c r="O439" s="24">
        <v>249730</v>
      </c>
      <c r="P439" s="26">
        <v>82.941299999999998</v>
      </c>
      <c r="Q439" s="24">
        <v>0</v>
      </c>
      <c r="R439" s="24">
        <v>830.91993000000002</v>
      </c>
      <c r="S439" s="13">
        <v>3.1216250000000001E-4</v>
      </c>
      <c r="T439" s="13">
        <f t="shared" si="18"/>
        <v>1.0336595200296386E-3</v>
      </c>
      <c r="U439" s="66">
        <f>+R439/'סכום נכסי הקרן'!$C$42</f>
        <v>1.7358213849462048E-4</v>
      </c>
    </row>
    <row r="440" spans="2:21" ht="13.5" thickBot="1" x14ac:dyDescent="0.25">
      <c r="B440" s="62" t="s">
        <v>1136</v>
      </c>
      <c r="C440" s="14" t="s">
        <v>1137</v>
      </c>
      <c r="D440" s="14" t="s">
        <v>1065</v>
      </c>
      <c r="E440" s="14" t="s">
        <v>1066</v>
      </c>
      <c r="F440" s="58" t="s">
        <v>2583</v>
      </c>
      <c r="G440" s="14" t="s">
        <v>1125</v>
      </c>
      <c r="H440" s="14" t="s">
        <v>1126</v>
      </c>
      <c r="I440" s="14" t="s">
        <v>208</v>
      </c>
      <c r="J440" s="58" t="s">
        <v>2583</v>
      </c>
      <c r="K440" s="24">
        <v>5.2709999999999999</v>
      </c>
      <c r="L440" s="14" t="s">
        <v>52</v>
      </c>
      <c r="M440" s="13">
        <v>0.03</v>
      </c>
      <c r="N440" s="13">
        <v>9.4329999999999997E-2</v>
      </c>
      <c r="O440" s="24">
        <v>350000</v>
      </c>
      <c r="P440" s="26">
        <v>72.914500000000004</v>
      </c>
      <c r="Q440" s="24">
        <v>0</v>
      </c>
      <c r="R440" s="24">
        <v>1179.2571499999999</v>
      </c>
      <c r="S440" s="13">
        <v>6.9999999999999999E-4</v>
      </c>
      <c r="T440" s="13">
        <f t="shared" si="18"/>
        <v>1.4669889789025994E-3</v>
      </c>
      <c r="U440" s="66">
        <f>+R440/'סכום נכסי הקרן'!$C$42</f>
        <v>2.4635102678554287E-4</v>
      </c>
    </row>
    <row r="441" spans="2:21" ht="13.5" thickBot="1" x14ac:dyDescent="0.25">
      <c r="B441" s="62" t="s">
        <v>1138</v>
      </c>
      <c r="C441" s="14" t="s">
        <v>1139</v>
      </c>
      <c r="D441" s="14" t="s">
        <v>1135</v>
      </c>
      <c r="E441" s="14" t="s">
        <v>1066</v>
      </c>
      <c r="F441" s="58" t="s">
        <v>2583</v>
      </c>
      <c r="G441" s="14" t="s">
        <v>1125</v>
      </c>
      <c r="H441" s="14" t="s">
        <v>1126</v>
      </c>
      <c r="I441" s="14" t="s">
        <v>208</v>
      </c>
      <c r="J441" s="58" t="s">
        <v>2583</v>
      </c>
      <c r="K441" s="24">
        <v>4.4710000000000001</v>
      </c>
      <c r="L441" s="14" t="s">
        <v>50</v>
      </c>
      <c r="M441" s="13">
        <v>5.3749999999999999E-2</v>
      </c>
      <c r="N441" s="13">
        <v>9.4039999999999999E-2</v>
      </c>
      <c r="O441" s="24">
        <v>365000</v>
      </c>
      <c r="P441" s="26">
        <v>85.191900000000004</v>
      </c>
      <c r="Q441" s="24">
        <v>0</v>
      </c>
      <c r="R441" s="24">
        <v>1127.8172300000001</v>
      </c>
      <c r="S441" s="13">
        <v>6.0833333300000004E-4</v>
      </c>
      <c r="T441" s="13">
        <f t="shared" si="18"/>
        <v>1.402998020089561E-3</v>
      </c>
      <c r="U441" s="66">
        <f>+R441/'סכום נכסי הקרן'!$C$42</f>
        <v>2.3560504393543583E-4</v>
      </c>
    </row>
    <row r="442" spans="2:21" ht="13.5" thickBot="1" x14ac:dyDescent="0.25">
      <c r="B442" s="62" t="s">
        <v>1140</v>
      </c>
      <c r="C442" s="14" t="s">
        <v>1141</v>
      </c>
      <c r="D442" s="14" t="s">
        <v>1065</v>
      </c>
      <c r="E442" s="14" t="s">
        <v>1066</v>
      </c>
      <c r="F442" s="58" t="s">
        <v>2583</v>
      </c>
      <c r="G442" s="14" t="s">
        <v>1067</v>
      </c>
      <c r="H442" s="14" t="s">
        <v>1126</v>
      </c>
      <c r="I442" s="14" t="s">
        <v>208</v>
      </c>
      <c r="J442" s="58" t="s">
        <v>2583</v>
      </c>
      <c r="K442" s="24">
        <v>3.246</v>
      </c>
      <c r="L442" s="14" t="s">
        <v>50</v>
      </c>
      <c r="M442" s="13">
        <v>5.5E-2</v>
      </c>
      <c r="N442" s="13">
        <v>5.7169999999999999E-2</v>
      </c>
      <c r="O442" s="24">
        <v>160000</v>
      </c>
      <c r="P442" s="26">
        <v>102.8494</v>
      </c>
      <c r="Q442" s="24">
        <v>0</v>
      </c>
      <c r="R442" s="24">
        <v>596.85563999999999</v>
      </c>
      <c r="S442" s="13">
        <v>9.1428571428571405E-5</v>
      </c>
      <c r="T442" s="13">
        <f t="shared" si="18"/>
        <v>7.4248491592852125E-4</v>
      </c>
      <c r="U442" s="66">
        <f>+R442/'סכום נכסי הקרן'!$C$42</f>
        <v>1.2468527306087765E-4</v>
      </c>
    </row>
    <row r="443" spans="2:21" ht="13.5" thickBot="1" x14ac:dyDescent="0.25">
      <c r="B443" s="62" t="s">
        <v>1142</v>
      </c>
      <c r="C443" s="14" t="s">
        <v>1143</v>
      </c>
      <c r="D443" s="14" t="s">
        <v>1065</v>
      </c>
      <c r="E443" s="14" t="s">
        <v>1066</v>
      </c>
      <c r="F443" s="58" t="s">
        <v>2583</v>
      </c>
      <c r="G443" s="14" t="s">
        <v>1144</v>
      </c>
      <c r="H443" s="14" t="s">
        <v>1126</v>
      </c>
      <c r="I443" s="14" t="s">
        <v>208</v>
      </c>
      <c r="J443" s="58" t="s">
        <v>2583</v>
      </c>
      <c r="K443" s="24">
        <v>5.6550000000000002</v>
      </c>
      <c r="L443" s="14" t="s">
        <v>50</v>
      </c>
      <c r="M443" s="13">
        <v>3.7499999999999999E-2</v>
      </c>
      <c r="N443" s="13">
        <v>5.1830000000000001E-2</v>
      </c>
      <c r="O443" s="24">
        <v>84000</v>
      </c>
      <c r="P443" s="26">
        <v>92.836799999999997</v>
      </c>
      <c r="Q443" s="24">
        <v>0</v>
      </c>
      <c r="R443" s="24">
        <v>282.84402</v>
      </c>
      <c r="S443" s="13">
        <v>1.6799999999999999E-4</v>
      </c>
      <c r="T443" s="13">
        <f t="shared" si="18"/>
        <v>3.5185630215471363E-4</v>
      </c>
      <c r="U443" s="66">
        <f>+R443/'סכום נכסי הקרן'!$C$42</f>
        <v>5.9087125100026433E-5</v>
      </c>
    </row>
    <row r="444" spans="2:21" ht="13.5" thickBot="1" x14ac:dyDescent="0.25">
      <c r="B444" s="62" t="s">
        <v>1145</v>
      </c>
      <c r="C444" s="14" t="s">
        <v>1146</v>
      </c>
      <c r="D444" s="14" t="s">
        <v>1065</v>
      </c>
      <c r="E444" s="14" t="s">
        <v>1066</v>
      </c>
      <c r="F444" s="58" t="s">
        <v>2583</v>
      </c>
      <c r="G444" s="14" t="s">
        <v>1125</v>
      </c>
      <c r="H444" s="14" t="s">
        <v>1147</v>
      </c>
      <c r="I444" s="14" t="s">
        <v>202</v>
      </c>
      <c r="J444" s="58" t="s">
        <v>2583</v>
      </c>
      <c r="K444" s="24">
        <v>2.351</v>
      </c>
      <c r="L444" s="14" t="s">
        <v>51</v>
      </c>
      <c r="M444" s="13">
        <v>1.4999999999999999E-2</v>
      </c>
      <c r="N444" s="13">
        <v>6.2700000000000006E-2</v>
      </c>
      <c r="O444" s="24">
        <v>170000</v>
      </c>
      <c r="P444" s="26">
        <v>90.563599999999994</v>
      </c>
      <c r="Q444" s="24">
        <v>0</v>
      </c>
      <c r="R444" s="24">
        <v>617.61838999999998</v>
      </c>
      <c r="S444" s="13">
        <v>2.83333333E-4</v>
      </c>
      <c r="T444" s="13">
        <f t="shared" si="18"/>
        <v>7.6831365516636253E-4</v>
      </c>
      <c r="U444" s="66">
        <f>+R444/'סכום נכסי הקרן'!$C$42</f>
        <v>1.2902268562724753E-4</v>
      </c>
    </row>
    <row r="445" spans="2:21" ht="13.5" thickBot="1" x14ac:dyDescent="0.25">
      <c r="B445" s="62" t="s">
        <v>1148</v>
      </c>
      <c r="C445" s="14" t="s">
        <v>1149</v>
      </c>
      <c r="D445" s="14" t="s">
        <v>1065</v>
      </c>
      <c r="E445" s="14" t="s">
        <v>1066</v>
      </c>
      <c r="F445" s="58" t="s">
        <v>2583</v>
      </c>
      <c r="G445" s="14" t="s">
        <v>1150</v>
      </c>
      <c r="H445" s="14" t="s">
        <v>1068</v>
      </c>
      <c r="I445" s="14" t="s">
        <v>208</v>
      </c>
      <c r="J445" s="58" t="s">
        <v>2583</v>
      </c>
      <c r="K445" s="24">
        <v>6.9379999999999997</v>
      </c>
      <c r="L445" s="14" t="s">
        <v>50</v>
      </c>
      <c r="M445" s="13">
        <v>5.7500000000000002E-2</v>
      </c>
      <c r="N445" s="13">
        <v>5.0229999999999997E-2</v>
      </c>
      <c r="O445" s="24">
        <v>100000</v>
      </c>
      <c r="P445" s="26">
        <v>107.6688</v>
      </c>
      <c r="Q445" s="24">
        <v>0</v>
      </c>
      <c r="R445" s="24">
        <v>390.51474000000002</v>
      </c>
      <c r="S445" s="13">
        <v>1E-4</v>
      </c>
      <c r="T445" s="13">
        <f t="shared" si="18"/>
        <v>4.8579804640490342E-4</v>
      </c>
      <c r="U445" s="66">
        <f>+R445/'סכום נכסי הקרן'!$C$42</f>
        <v>8.1579922728379747E-5</v>
      </c>
    </row>
    <row r="446" spans="2:21" ht="13.5" thickBot="1" x14ac:dyDescent="0.25">
      <c r="B446" s="62" t="s">
        <v>1151</v>
      </c>
      <c r="C446" s="14" t="s">
        <v>1152</v>
      </c>
      <c r="D446" s="14" t="s">
        <v>1065</v>
      </c>
      <c r="E446" s="14" t="s">
        <v>1066</v>
      </c>
      <c r="F446" s="58" t="s">
        <v>2583</v>
      </c>
      <c r="G446" s="14" t="s">
        <v>1153</v>
      </c>
      <c r="H446" s="14" t="s">
        <v>1068</v>
      </c>
      <c r="I446" s="14" t="s">
        <v>208</v>
      </c>
      <c r="J446" s="58" t="s">
        <v>2583</v>
      </c>
      <c r="K446" s="24">
        <v>7.19</v>
      </c>
      <c r="L446" s="14" t="s">
        <v>50</v>
      </c>
      <c r="M446" s="13">
        <v>5.45E-2</v>
      </c>
      <c r="N446" s="13">
        <v>5.1839999999999997E-2</v>
      </c>
      <c r="O446" s="24">
        <v>100000</v>
      </c>
      <c r="P446" s="26">
        <v>105.0946</v>
      </c>
      <c r="Q446" s="24">
        <v>0</v>
      </c>
      <c r="R446" s="24">
        <v>381.17811</v>
      </c>
      <c r="S446" s="13">
        <v>1E-4</v>
      </c>
      <c r="T446" s="13">
        <f t="shared" si="18"/>
        <v>4.7418333343912547E-4</v>
      </c>
      <c r="U446" s="66">
        <f>+R446/'סכום נכסי הקרן'!$C$42</f>
        <v>7.9629467403842009E-5</v>
      </c>
    </row>
    <row r="447" spans="2:21" ht="13.5" thickBot="1" x14ac:dyDescent="0.25">
      <c r="B447" s="62" t="s">
        <v>1154</v>
      </c>
      <c r="C447" s="14" t="s">
        <v>1155</v>
      </c>
      <c r="D447" s="14" t="s">
        <v>215</v>
      </c>
      <c r="E447" s="14" t="s">
        <v>1066</v>
      </c>
      <c r="F447" s="58" t="s">
        <v>2583</v>
      </c>
      <c r="G447" s="14" t="s">
        <v>1156</v>
      </c>
      <c r="H447" s="14" t="s">
        <v>1068</v>
      </c>
      <c r="I447" s="14" t="s">
        <v>208</v>
      </c>
      <c r="J447" s="58" t="s">
        <v>2583</v>
      </c>
      <c r="K447" s="24">
        <v>3.8639999999999999</v>
      </c>
      <c r="L447" s="14" t="s">
        <v>50</v>
      </c>
      <c r="M447" s="13">
        <v>5.7000000000000002E-2</v>
      </c>
      <c r="N447" s="13">
        <v>4.7940000000000003E-2</v>
      </c>
      <c r="O447" s="24">
        <v>25000</v>
      </c>
      <c r="P447" s="26">
        <v>104.1743</v>
      </c>
      <c r="Q447" s="24">
        <v>0</v>
      </c>
      <c r="R447" s="24">
        <v>94.460049999999995</v>
      </c>
      <c r="S447" s="13">
        <v>2.5000000000000001E-5</v>
      </c>
      <c r="T447" s="13">
        <f t="shared" si="18"/>
        <v>1.1750774824353492E-4</v>
      </c>
      <c r="U447" s="66">
        <f>+R447/'סכום נכסי הקרן'!$C$42</f>
        <v>1.9733041523397777E-5</v>
      </c>
    </row>
    <row r="448" spans="2:21" ht="13.5" thickBot="1" x14ac:dyDescent="0.25">
      <c r="B448" s="62" t="s">
        <v>1157</v>
      </c>
      <c r="C448" s="14" t="s">
        <v>1158</v>
      </c>
      <c r="D448" s="14" t="s">
        <v>1065</v>
      </c>
      <c r="E448" s="14" t="s">
        <v>1066</v>
      </c>
      <c r="F448" s="58" t="s">
        <v>2583</v>
      </c>
      <c r="G448" s="14" t="s">
        <v>1144</v>
      </c>
      <c r="H448" s="14" t="s">
        <v>1068</v>
      </c>
      <c r="I448" s="14" t="s">
        <v>208</v>
      </c>
      <c r="J448" s="58" t="s">
        <v>2583</v>
      </c>
      <c r="K448" s="24">
        <v>6.8390000000000004</v>
      </c>
      <c r="L448" s="14" t="s">
        <v>50</v>
      </c>
      <c r="M448" s="13">
        <v>5.6000000000000001E-2</v>
      </c>
      <c r="N448" s="13">
        <v>5.289E-2</v>
      </c>
      <c r="O448" s="24">
        <v>50000</v>
      </c>
      <c r="P448" s="26">
        <v>103.3683</v>
      </c>
      <c r="Q448" s="24">
        <v>0</v>
      </c>
      <c r="R448" s="24">
        <v>187.45840999999999</v>
      </c>
      <c r="S448" s="13">
        <v>4.0000000000000003E-5</v>
      </c>
      <c r="T448" s="13">
        <f t="shared" si="18"/>
        <v>2.3319716269908124E-4</v>
      </c>
      <c r="U448" s="66">
        <f>+R448/'סכום נכסי הקרן'!$C$42</f>
        <v>3.9160730789790238E-5</v>
      </c>
    </row>
    <row r="449" spans="2:21" ht="13.5" thickBot="1" x14ac:dyDescent="0.25">
      <c r="B449" s="62" t="s">
        <v>1159</v>
      </c>
      <c r="C449" s="14" t="s">
        <v>1160</v>
      </c>
      <c r="D449" s="14" t="s">
        <v>211</v>
      </c>
      <c r="E449" s="14" t="s">
        <v>1066</v>
      </c>
      <c r="F449" s="58" t="s">
        <v>2583</v>
      </c>
      <c r="G449" s="14" t="s">
        <v>1144</v>
      </c>
      <c r="H449" s="14" t="s">
        <v>1068</v>
      </c>
      <c r="I449" s="14" t="s">
        <v>208</v>
      </c>
      <c r="J449" s="58" t="s">
        <v>2583</v>
      </c>
      <c r="K449" s="24">
        <v>4.3479999999999999</v>
      </c>
      <c r="L449" s="14" t="s">
        <v>50</v>
      </c>
      <c r="M449" s="13">
        <v>5.8000000000000003E-2</v>
      </c>
      <c r="N449" s="13">
        <v>5.2490000000000002E-2</v>
      </c>
      <c r="O449" s="24">
        <v>100000</v>
      </c>
      <c r="P449" s="26">
        <v>102.80889999999999</v>
      </c>
      <c r="Q449" s="24">
        <v>0</v>
      </c>
      <c r="R449" s="24">
        <v>372.88788</v>
      </c>
      <c r="S449" s="13">
        <v>6.6666666666666697E-5</v>
      </c>
      <c r="T449" s="13">
        <f t="shared" si="18"/>
        <v>4.6387033593678454E-4</v>
      </c>
      <c r="U449" s="66">
        <f>+R449/'סכום נכסי הקרן'!$C$42</f>
        <v>7.7897608773357289E-5</v>
      </c>
    </row>
    <row r="450" spans="2:21" ht="13.5" thickBot="1" x14ac:dyDescent="0.25">
      <c r="B450" s="62" t="s">
        <v>1161</v>
      </c>
      <c r="C450" s="14" t="s">
        <v>1162</v>
      </c>
      <c r="D450" s="14" t="s">
        <v>1065</v>
      </c>
      <c r="E450" s="14" t="s">
        <v>1066</v>
      </c>
      <c r="F450" s="58" t="s">
        <v>2583</v>
      </c>
      <c r="G450" s="14" t="s">
        <v>1144</v>
      </c>
      <c r="H450" s="14" t="s">
        <v>1068</v>
      </c>
      <c r="I450" s="14" t="s">
        <v>208</v>
      </c>
      <c r="J450" s="58" t="s">
        <v>2583</v>
      </c>
      <c r="K450" s="24">
        <v>5.1580000000000004</v>
      </c>
      <c r="L450" s="14" t="s">
        <v>50</v>
      </c>
      <c r="M450" s="13">
        <v>5.8500000000000003E-2</v>
      </c>
      <c r="N450" s="13">
        <v>5.2609999999999997E-2</v>
      </c>
      <c r="O450" s="24">
        <v>90000</v>
      </c>
      <c r="P450" s="26">
        <v>104.5098</v>
      </c>
      <c r="Q450" s="24">
        <v>0</v>
      </c>
      <c r="R450" s="24">
        <v>341.15134</v>
      </c>
      <c r="S450" s="13">
        <v>9.0000000000000006E-5</v>
      </c>
      <c r="T450" s="13">
        <f t="shared" si="18"/>
        <v>4.2439026629421207E-4</v>
      </c>
      <c r="U450" s="66">
        <f>+R450/'סכום נכסי הקרן'!$C$42</f>
        <v>7.1267732316283901E-5</v>
      </c>
    </row>
    <row r="451" spans="2:21" ht="13.5" thickBot="1" x14ac:dyDescent="0.25">
      <c r="B451" s="62" t="s">
        <v>1163</v>
      </c>
      <c r="C451" s="14" t="s">
        <v>1164</v>
      </c>
      <c r="D451" s="14" t="s">
        <v>211</v>
      </c>
      <c r="E451" s="14" t="s">
        <v>1066</v>
      </c>
      <c r="F451" s="58" t="s">
        <v>2583</v>
      </c>
      <c r="G451" s="14" t="s">
        <v>1144</v>
      </c>
      <c r="H451" s="14" t="s">
        <v>1068</v>
      </c>
      <c r="I451" s="14" t="s">
        <v>208</v>
      </c>
      <c r="J451" s="58" t="s">
        <v>2583</v>
      </c>
      <c r="K451" s="24">
        <v>7.5069999999999997</v>
      </c>
      <c r="L451" s="14" t="s">
        <v>50</v>
      </c>
      <c r="M451" s="13">
        <v>1</v>
      </c>
      <c r="N451" s="13">
        <v>5.6890000000000003E-2</v>
      </c>
      <c r="O451" s="24">
        <v>100000</v>
      </c>
      <c r="P451" s="26">
        <v>103.5346</v>
      </c>
      <c r="Q451" s="24">
        <v>0</v>
      </c>
      <c r="R451" s="24">
        <v>375.51999000000001</v>
      </c>
      <c r="S451" s="13">
        <v>6.6666666666666697E-5</v>
      </c>
      <c r="T451" s="13">
        <f t="shared" si="18"/>
        <v>4.6714466534090077E-4</v>
      </c>
      <c r="U451" s="66">
        <f>+R451/'סכום נכסי הקרן'!$C$42</f>
        <v>7.8447465944977998E-5</v>
      </c>
    </row>
    <row r="452" spans="2:21" ht="13.5" thickBot="1" x14ac:dyDescent="0.25">
      <c r="B452" s="62" t="s">
        <v>1165</v>
      </c>
      <c r="C452" s="14" t="s">
        <v>1166</v>
      </c>
      <c r="D452" s="14" t="s">
        <v>1065</v>
      </c>
      <c r="E452" s="14" t="s">
        <v>1066</v>
      </c>
      <c r="F452" s="58" t="s">
        <v>2583</v>
      </c>
      <c r="G452" s="14" t="s">
        <v>1144</v>
      </c>
      <c r="H452" s="14" t="s">
        <v>1068</v>
      </c>
      <c r="I452" s="14" t="s">
        <v>208</v>
      </c>
      <c r="J452" s="58" t="s">
        <v>2583</v>
      </c>
      <c r="K452" s="24">
        <v>6.7160000000000002</v>
      </c>
      <c r="L452" s="14" t="s">
        <v>50</v>
      </c>
      <c r="M452" s="13">
        <v>6.4000000000000001E-2</v>
      </c>
      <c r="N452" s="13">
        <v>5.4789999999999998E-2</v>
      </c>
      <c r="O452" s="24">
        <v>680000</v>
      </c>
      <c r="P452" s="26">
        <v>109.5763</v>
      </c>
      <c r="Q452" s="24">
        <v>0</v>
      </c>
      <c r="R452" s="24">
        <v>2702.54603</v>
      </c>
      <c r="S452" s="13">
        <v>6.8000000000000005E-4</v>
      </c>
      <c r="T452" s="13">
        <f t="shared" si="18"/>
        <v>3.3619514123675014E-3</v>
      </c>
      <c r="U452" s="66">
        <f>+R452/'סכום נכסי הקרן'!$C$42</f>
        <v>5.6457150963697155E-4</v>
      </c>
    </row>
    <row r="453" spans="2:21" ht="13.5" thickBot="1" x14ac:dyDescent="0.25">
      <c r="B453" s="62" t="s">
        <v>1167</v>
      </c>
      <c r="C453" s="14" t="s">
        <v>1168</v>
      </c>
      <c r="D453" s="14" t="s">
        <v>1065</v>
      </c>
      <c r="E453" s="14" t="s">
        <v>1066</v>
      </c>
      <c r="F453" s="58" t="s">
        <v>2583</v>
      </c>
      <c r="G453" s="14" t="s">
        <v>1150</v>
      </c>
      <c r="H453" s="14" t="s">
        <v>1068</v>
      </c>
      <c r="I453" s="14" t="s">
        <v>208</v>
      </c>
      <c r="J453" s="58" t="s">
        <v>2583</v>
      </c>
      <c r="K453" s="24">
        <v>5.524</v>
      </c>
      <c r="L453" s="14" t="s">
        <v>50</v>
      </c>
      <c r="M453" s="13">
        <v>4.65E-2</v>
      </c>
      <c r="N453" s="13">
        <v>4.7149999999999997E-2</v>
      </c>
      <c r="O453" s="24">
        <v>18000</v>
      </c>
      <c r="P453" s="26">
        <v>100.3753</v>
      </c>
      <c r="Q453" s="24">
        <v>0</v>
      </c>
      <c r="R453" s="24">
        <v>65.531019999999998</v>
      </c>
      <c r="S453" s="13">
        <v>2.4000000000000001E-5</v>
      </c>
      <c r="T453" s="13">
        <f t="shared" si="18"/>
        <v>8.1520204576453765E-5</v>
      </c>
      <c r="U453" s="66">
        <f>+R453/'סכום נכסי הקרן'!$C$42</f>
        <v>1.368966392385575E-5</v>
      </c>
    </row>
    <row r="454" spans="2:21" ht="13.5" thickBot="1" x14ac:dyDescent="0.25">
      <c r="B454" s="62" t="s">
        <v>1169</v>
      </c>
      <c r="C454" s="14" t="s">
        <v>1170</v>
      </c>
      <c r="D454" s="14" t="s">
        <v>1065</v>
      </c>
      <c r="E454" s="14" t="s">
        <v>1066</v>
      </c>
      <c r="F454" s="58" t="s">
        <v>2583</v>
      </c>
      <c r="G454" s="14" t="s">
        <v>1150</v>
      </c>
      <c r="H454" s="14" t="s">
        <v>1068</v>
      </c>
      <c r="I454" s="14" t="s">
        <v>208</v>
      </c>
      <c r="J454" s="58" t="s">
        <v>2583</v>
      </c>
      <c r="K454" s="24">
        <v>7.2969999999999997</v>
      </c>
      <c r="L454" s="14" t="s">
        <v>50</v>
      </c>
      <c r="M454" s="13">
        <v>4.9000000000000002E-2</v>
      </c>
      <c r="N454" s="13">
        <v>4.931E-2</v>
      </c>
      <c r="O454" s="24">
        <v>35000</v>
      </c>
      <c r="P454" s="26">
        <v>101.77079999999999</v>
      </c>
      <c r="Q454" s="24">
        <v>0</v>
      </c>
      <c r="R454" s="24">
        <v>129.19293999999999</v>
      </c>
      <c r="S454" s="13">
        <v>2.3333333333333299E-5</v>
      </c>
      <c r="T454" s="13">
        <f t="shared" si="18"/>
        <v>1.6071525971415548E-4</v>
      </c>
      <c r="U454" s="66">
        <f>+R454/'סכום נכסי הקרן'!$C$42</f>
        <v>2.6988866187873472E-5</v>
      </c>
    </row>
    <row r="455" spans="2:21" ht="13.5" thickBot="1" x14ac:dyDescent="0.25">
      <c r="B455" s="62" t="s">
        <v>1171</v>
      </c>
      <c r="C455" s="14" t="s">
        <v>1172</v>
      </c>
      <c r="D455" s="14" t="s">
        <v>1065</v>
      </c>
      <c r="E455" s="14" t="s">
        <v>1066</v>
      </c>
      <c r="F455" s="58" t="s">
        <v>2583</v>
      </c>
      <c r="G455" s="14" t="s">
        <v>1150</v>
      </c>
      <c r="H455" s="14" t="s">
        <v>1068</v>
      </c>
      <c r="I455" s="14" t="s">
        <v>208</v>
      </c>
      <c r="J455" s="58" t="s">
        <v>2583</v>
      </c>
      <c r="K455" s="24">
        <v>14.339</v>
      </c>
      <c r="L455" s="14" t="s">
        <v>50</v>
      </c>
      <c r="M455" s="13">
        <v>5.5500000000000001E-2</v>
      </c>
      <c r="N455" s="13">
        <v>5.5350000000000003E-2</v>
      </c>
      <c r="O455" s="24">
        <v>60000</v>
      </c>
      <c r="P455" s="26">
        <v>102.4753</v>
      </c>
      <c r="Q455" s="24">
        <v>0</v>
      </c>
      <c r="R455" s="24">
        <v>223.00675000000001</v>
      </c>
      <c r="S455" s="13">
        <v>2.66666666666667E-5</v>
      </c>
      <c r="T455" s="13">
        <f t="shared" si="18"/>
        <v>2.7741908918753414E-4</v>
      </c>
      <c r="U455" s="66">
        <f>+R455/'סכום נכסי הקרן'!$C$42</f>
        <v>4.6586905869179484E-5</v>
      </c>
    </row>
    <row r="456" spans="2:21" ht="13.5" thickBot="1" x14ac:dyDescent="0.25">
      <c r="B456" s="62" t="s">
        <v>1173</v>
      </c>
      <c r="C456" s="14" t="s">
        <v>1174</v>
      </c>
      <c r="D456" s="14" t="s">
        <v>1065</v>
      </c>
      <c r="E456" s="14" t="s">
        <v>1066</v>
      </c>
      <c r="F456" s="58" t="s">
        <v>2583</v>
      </c>
      <c r="G456" s="14" t="s">
        <v>1150</v>
      </c>
      <c r="H456" s="14" t="s">
        <v>1068</v>
      </c>
      <c r="I456" s="14" t="s">
        <v>208</v>
      </c>
      <c r="J456" s="58" t="s">
        <v>2583</v>
      </c>
      <c r="K456" s="24">
        <v>6.548</v>
      </c>
      <c r="L456" s="14" t="s">
        <v>50</v>
      </c>
      <c r="M456" s="13">
        <v>6.25E-2</v>
      </c>
      <c r="N456" s="13">
        <v>5.2690000000000001E-2</v>
      </c>
      <c r="O456" s="24">
        <v>550000</v>
      </c>
      <c r="P456" s="26">
        <v>109.845</v>
      </c>
      <c r="Q456" s="24">
        <v>0</v>
      </c>
      <c r="R456" s="24">
        <v>2191.24298</v>
      </c>
      <c r="S456" s="13">
        <v>2.4444444399999998E-4</v>
      </c>
      <c r="T456" s="13">
        <f t="shared" si="18"/>
        <v>2.7258934166798899E-3</v>
      </c>
      <c r="U456" s="66">
        <f>+R456/'סכום נכסי הקרן'!$C$42</f>
        <v>4.5775847791943672E-4</v>
      </c>
    </row>
    <row r="457" spans="2:21" ht="13.5" thickBot="1" x14ac:dyDescent="0.25">
      <c r="B457" s="62" t="s">
        <v>1175</v>
      </c>
      <c r="C457" s="14" t="s">
        <v>1176</v>
      </c>
      <c r="D457" s="14" t="s">
        <v>1065</v>
      </c>
      <c r="E457" s="14" t="s">
        <v>1066</v>
      </c>
      <c r="F457" s="58" t="s">
        <v>2583</v>
      </c>
      <c r="G457" s="14" t="s">
        <v>1177</v>
      </c>
      <c r="H457" s="14" t="s">
        <v>1074</v>
      </c>
      <c r="I457" s="14" t="s">
        <v>208</v>
      </c>
      <c r="J457" s="58" t="s">
        <v>2583</v>
      </c>
      <c r="K457" s="24">
        <v>7.4059999999999997</v>
      </c>
      <c r="L457" s="14" t="s">
        <v>50</v>
      </c>
      <c r="M457" s="13">
        <v>5.5500000000000001E-2</v>
      </c>
      <c r="N457" s="13">
        <v>5.6930000000000001E-2</v>
      </c>
      <c r="O457" s="24">
        <v>30000</v>
      </c>
      <c r="P457" s="26">
        <v>99.475800000000007</v>
      </c>
      <c r="Q457" s="24">
        <v>0</v>
      </c>
      <c r="R457" s="24">
        <v>108.23962</v>
      </c>
      <c r="S457" s="13">
        <v>4.0000000000000003E-5</v>
      </c>
      <c r="T457" s="13">
        <f t="shared" si="18"/>
        <v>1.3464945251390285E-4</v>
      </c>
      <c r="U457" s="66">
        <f>+R457/'סכום נכסי הקרן'!$C$42</f>
        <v>2.2611642868459171E-5</v>
      </c>
    </row>
    <row r="458" spans="2:21" ht="13.5" thickBot="1" x14ac:dyDescent="0.25">
      <c r="B458" s="62" t="s">
        <v>1178</v>
      </c>
      <c r="C458" s="14" t="s">
        <v>1179</v>
      </c>
      <c r="D458" s="14" t="s">
        <v>206</v>
      </c>
      <c r="E458" s="14" t="s">
        <v>1066</v>
      </c>
      <c r="F458" s="58" t="s">
        <v>2583</v>
      </c>
      <c r="G458" s="14" t="s">
        <v>1177</v>
      </c>
      <c r="H458" s="14" t="s">
        <v>1180</v>
      </c>
      <c r="I458" s="14" t="s">
        <v>202</v>
      </c>
      <c r="J458" s="58" t="s">
        <v>2583</v>
      </c>
      <c r="K458" s="24">
        <v>5.9889999999999999</v>
      </c>
      <c r="L458" s="14" t="s">
        <v>50</v>
      </c>
      <c r="M458" s="13">
        <v>4.1500000000000002E-2</v>
      </c>
      <c r="N458" s="13">
        <v>4.9079999999999999E-2</v>
      </c>
      <c r="O458" s="24">
        <v>108000</v>
      </c>
      <c r="P458" s="26">
        <v>96.175299999999993</v>
      </c>
      <c r="Q458" s="24">
        <v>0</v>
      </c>
      <c r="R458" s="24">
        <v>376.73403999999999</v>
      </c>
      <c r="S458" s="13">
        <v>3.92884426497872E-5</v>
      </c>
      <c r="T458" s="13">
        <f t="shared" si="18"/>
        <v>4.6865493642116233E-4</v>
      </c>
      <c r="U458" s="66">
        <f>+R458/'סכום נכסי הקרן'!$C$42</f>
        <v>7.8701085322285984E-5</v>
      </c>
    </row>
    <row r="459" spans="2:21" ht="13.5" thickBot="1" x14ac:dyDescent="0.25">
      <c r="B459" s="62" t="s">
        <v>1181</v>
      </c>
      <c r="C459" s="14" t="s">
        <v>1182</v>
      </c>
      <c r="D459" s="14" t="s">
        <v>215</v>
      </c>
      <c r="E459" s="14" t="s">
        <v>1066</v>
      </c>
      <c r="F459" s="58" t="s">
        <v>2583</v>
      </c>
      <c r="G459" s="14" t="s">
        <v>1125</v>
      </c>
      <c r="H459" s="14" t="s">
        <v>1074</v>
      </c>
      <c r="I459" s="14" t="s">
        <v>208</v>
      </c>
      <c r="J459" s="58" t="s">
        <v>2583</v>
      </c>
      <c r="K459" s="24">
        <v>2.64</v>
      </c>
      <c r="L459" s="14" t="s">
        <v>51</v>
      </c>
      <c r="M459" s="13">
        <v>1.2500000000000001E-2</v>
      </c>
      <c r="N459" s="13">
        <v>6.5240000000000006E-2</v>
      </c>
      <c r="O459" s="24">
        <v>289710</v>
      </c>
      <c r="P459" s="26">
        <v>87.793599999999998</v>
      </c>
      <c r="Q459" s="24">
        <v>0</v>
      </c>
      <c r="R459" s="24">
        <v>1020.33778</v>
      </c>
      <c r="S459" s="13">
        <v>8.2774285699999995E-4</v>
      </c>
      <c r="T459" s="13">
        <f t="shared" si="18"/>
        <v>1.2692942145976773E-3</v>
      </c>
      <c r="U459" s="66">
        <f>+R459/'סכום נכסי הקרן'!$C$42</f>
        <v>2.1315220329262485E-4</v>
      </c>
    </row>
    <row r="460" spans="2:21" ht="13.5" thickBot="1" x14ac:dyDescent="0.25">
      <c r="B460" s="62" t="s">
        <v>1183</v>
      </c>
      <c r="C460" s="14" t="s">
        <v>1184</v>
      </c>
      <c r="D460" s="14" t="s">
        <v>1135</v>
      </c>
      <c r="E460" s="14" t="s">
        <v>1066</v>
      </c>
      <c r="F460" s="58" t="s">
        <v>2583</v>
      </c>
      <c r="G460" s="14" t="s">
        <v>1125</v>
      </c>
      <c r="H460" s="14" t="s">
        <v>1074</v>
      </c>
      <c r="I460" s="14" t="s">
        <v>208</v>
      </c>
      <c r="J460" s="58" t="s">
        <v>2583</v>
      </c>
      <c r="K460" s="24">
        <v>4.0049999999999999</v>
      </c>
      <c r="L460" s="14" t="s">
        <v>51</v>
      </c>
      <c r="M460" s="13">
        <v>1.6250000000000001E-2</v>
      </c>
      <c r="N460" s="13">
        <v>7.238E-2</v>
      </c>
      <c r="O460" s="24">
        <v>50000</v>
      </c>
      <c r="P460" s="26">
        <v>81.631600000000006</v>
      </c>
      <c r="Q460" s="24">
        <v>0</v>
      </c>
      <c r="R460" s="24">
        <v>163.73666</v>
      </c>
      <c r="S460" s="13">
        <v>1.4285714200000001E-4</v>
      </c>
      <c r="T460" s="13">
        <f t="shared" si="18"/>
        <v>2.0368744481415451E-4</v>
      </c>
      <c r="U460" s="66">
        <f>+R460/'סכום נכסי הקרן'!$C$42</f>
        <v>3.4205172564300613E-5</v>
      </c>
    </row>
    <row r="461" spans="2:21" ht="13.5" thickBot="1" x14ac:dyDescent="0.25">
      <c r="B461" s="62" t="s">
        <v>1185</v>
      </c>
      <c r="C461" s="14" t="s">
        <v>1186</v>
      </c>
      <c r="D461" s="14" t="s">
        <v>1135</v>
      </c>
      <c r="E461" s="14" t="s">
        <v>1066</v>
      </c>
      <c r="F461" s="58" t="s">
        <v>2583</v>
      </c>
      <c r="G461" s="14" t="s">
        <v>1125</v>
      </c>
      <c r="H461" s="14" t="s">
        <v>1074</v>
      </c>
      <c r="I461" s="14" t="s">
        <v>208</v>
      </c>
      <c r="J461" s="58" t="s">
        <v>2583</v>
      </c>
      <c r="K461" s="24">
        <v>2.8820000000000001</v>
      </c>
      <c r="L461" s="14" t="s">
        <v>51</v>
      </c>
      <c r="M461" s="13">
        <v>2.375E-2</v>
      </c>
      <c r="N461" s="13">
        <v>6.9980000000000001E-2</v>
      </c>
      <c r="O461" s="24">
        <v>375000</v>
      </c>
      <c r="P461" s="26">
        <v>90.041899999999998</v>
      </c>
      <c r="Q461" s="24">
        <v>0</v>
      </c>
      <c r="R461" s="24">
        <v>1354.5453199999999</v>
      </c>
      <c r="S461" s="13">
        <v>1.25E-3</v>
      </c>
      <c r="T461" s="13">
        <f t="shared" si="18"/>
        <v>1.6850464344134737E-3</v>
      </c>
      <c r="U461" s="66">
        <f>+R461/'סכום נכסי הקרן'!$C$42</f>
        <v>2.8296935101012683E-4</v>
      </c>
    </row>
    <row r="462" spans="2:21" ht="13.5" thickBot="1" x14ac:dyDescent="0.25">
      <c r="B462" s="62" t="s">
        <v>1187</v>
      </c>
      <c r="C462" s="14" t="s">
        <v>1188</v>
      </c>
      <c r="D462" s="14" t="s">
        <v>211</v>
      </c>
      <c r="E462" s="14" t="s">
        <v>1066</v>
      </c>
      <c r="F462" s="58" t="s">
        <v>2583</v>
      </c>
      <c r="G462" s="14" t="s">
        <v>1067</v>
      </c>
      <c r="H462" s="14" t="s">
        <v>1180</v>
      </c>
      <c r="I462" s="14" t="s">
        <v>202</v>
      </c>
      <c r="J462" s="58" t="s">
        <v>2583</v>
      </c>
      <c r="K462" s="24">
        <v>4.1890000000000001</v>
      </c>
      <c r="L462" s="14" t="s">
        <v>50</v>
      </c>
      <c r="M462" s="13">
        <v>7.8750000000000001E-2</v>
      </c>
      <c r="N462" s="13">
        <v>6.4250000000000002E-2</v>
      </c>
      <c r="O462" s="24">
        <v>450000</v>
      </c>
      <c r="P462" s="26">
        <v>107.03579999999999</v>
      </c>
      <c r="Q462" s="24">
        <v>0</v>
      </c>
      <c r="R462" s="24">
        <v>1746.9848099999999</v>
      </c>
      <c r="S462" s="13">
        <v>1.1249999999999999E-3</v>
      </c>
      <c r="T462" s="13">
        <f t="shared" si="18"/>
        <v>2.1732388585307726E-3</v>
      </c>
      <c r="U462" s="66">
        <f>+R462/'סכום נכסי הקרן'!$C$42</f>
        <v>3.6495136088193027E-4</v>
      </c>
    </row>
    <row r="463" spans="2:21" ht="13.5" thickBot="1" x14ac:dyDescent="0.25">
      <c r="B463" s="62" t="s">
        <v>1189</v>
      </c>
      <c r="C463" s="14" t="s">
        <v>1190</v>
      </c>
      <c r="D463" s="14" t="s">
        <v>1135</v>
      </c>
      <c r="E463" s="14" t="s">
        <v>1066</v>
      </c>
      <c r="F463" s="58" t="s">
        <v>2583</v>
      </c>
      <c r="G463" s="14" t="s">
        <v>1144</v>
      </c>
      <c r="H463" s="14" t="s">
        <v>1074</v>
      </c>
      <c r="I463" s="14" t="s">
        <v>208</v>
      </c>
      <c r="J463" s="58" t="s">
        <v>2583</v>
      </c>
      <c r="K463" s="24">
        <v>2.1240000000000001</v>
      </c>
      <c r="L463" s="14" t="s">
        <v>51</v>
      </c>
      <c r="M463" s="13">
        <v>1.4999999999999999E-2</v>
      </c>
      <c r="N463" s="13">
        <v>8.6980000000000002E-2</v>
      </c>
      <c r="O463" s="24">
        <v>600000</v>
      </c>
      <c r="P463" s="26">
        <v>47.3005</v>
      </c>
      <c r="Q463" s="24">
        <v>0</v>
      </c>
      <c r="R463" s="24">
        <v>1138.5041100000001</v>
      </c>
      <c r="S463" s="13">
        <v>8.5714285700000002E-4</v>
      </c>
      <c r="T463" s="13">
        <f t="shared" si="18"/>
        <v>1.4162924361368621E-3</v>
      </c>
      <c r="U463" s="66">
        <f>+R463/'סכום נכסי הקרן'!$C$42</f>
        <v>2.3783757130330796E-4</v>
      </c>
    </row>
    <row r="464" spans="2:21" ht="13.5" thickBot="1" x14ac:dyDescent="0.25">
      <c r="B464" s="62" t="s">
        <v>1191</v>
      </c>
      <c r="C464" s="14" t="s">
        <v>1192</v>
      </c>
      <c r="D464" s="14" t="s">
        <v>1065</v>
      </c>
      <c r="E464" s="14" t="s">
        <v>1066</v>
      </c>
      <c r="F464" s="58" t="s">
        <v>2583</v>
      </c>
      <c r="G464" s="14" t="s">
        <v>1177</v>
      </c>
      <c r="H464" s="14" t="s">
        <v>1074</v>
      </c>
      <c r="I464" s="14" t="s">
        <v>208</v>
      </c>
      <c r="J464" s="58" t="s">
        <v>2583</v>
      </c>
      <c r="K464" s="24">
        <v>6.9450000000000003</v>
      </c>
      <c r="L464" s="14" t="s">
        <v>50</v>
      </c>
      <c r="M464" s="13">
        <v>5.8999999999999997E-2</v>
      </c>
      <c r="N464" s="13">
        <v>5.5829999999999998E-2</v>
      </c>
      <c r="O464" s="24">
        <v>87000</v>
      </c>
      <c r="P464" s="26">
        <v>104.2394</v>
      </c>
      <c r="Q464" s="24">
        <v>0</v>
      </c>
      <c r="R464" s="24">
        <v>328.92637999999999</v>
      </c>
      <c r="S464" s="13">
        <v>1.74E-4</v>
      </c>
      <c r="T464" s="13">
        <f t="shared" si="18"/>
        <v>4.0918248774690782E-4</v>
      </c>
      <c r="U464" s="66">
        <f>+R464/'סכום נכסי הקרן'!$C$42</f>
        <v>6.87138945478106E-5</v>
      </c>
    </row>
    <row r="465" spans="2:21" ht="13.5" thickBot="1" x14ac:dyDescent="0.25">
      <c r="B465" s="62" t="s">
        <v>1193</v>
      </c>
      <c r="C465" s="14" t="s">
        <v>1194</v>
      </c>
      <c r="D465" s="14" t="s">
        <v>1065</v>
      </c>
      <c r="E465" s="14" t="s">
        <v>1066</v>
      </c>
      <c r="F465" s="58" t="s">
        <v>2583</v>
      </c>
      <c r="G465" s="14" t="s">
        <v>1067</v>
      </c>
      <c r="H465" s="14" t="s">
        <v>1074</v>
      </c>
      <c r="I465" s="14" t="s">
        <v>208</v>
      </c>
      <c r="J465" s="58" t="s">
        <v>2583</v>
      </c>
      <c r="K465" s="24">
        <v>3.1640000000000001</v>
      </c>
      <c r="L465" s="14" t="s">
        <v>50</v>
      </c>
      <c r="M465" s="13">
        <v>7.7499999999999999E-2</v>
      </c>
      <c r="N465" s="13">
        <v>6.6229999999999997E-2</v>
      </c>
      <c r="O465" s="24">
        <v>200000</v>
      </c>
      <c r="P465" s="26">
        <v>105.9365</v>
      </c>
      <c r="Q465" s="24">
        <v>0</v>
      </c>
      <c r="R465" s="24">
        <v>768.46337000000005</v>
      </c>
      <c r="S465" s="13">
        <v>3.3345004E-4</v>
      </c>
      <c r="T465" s="13">
        <f t="shared" si="18"/>
        <v>9.5596392566316059E-4</v>
      </c>
      <c r="U465" s="66">
        <f>+R465/'סכום נכסי הקרן'!$C$42</f>
        <v>1.605347402359007E-4</v>
      </c>
    </row>
    <row r="466" spans="2:21" ht="13.5" thickBot="1" x14ac:dyDescent="0.25">
      <c r="B466" s="62" t="s">
        <v>1195</v>
      </c>
      <c r="C466" s="14" t="s">
        <v>1196</v>
      </c>
      <c r="D466" s="14" t="s">
        <v>1065</v>
      </c>
      <c r="E466" s="14" t="s">
        <v>1066</v>
      </c>
      <c r="F466" s="58" t="s">
        <v>2583</v>
      </c>
      <c r="G466" s="14" t="s">
        <v>1067</v>
      </c>
      <c r="H466" s="14" t="s">
        <v>1074</v>
      </c>
      <c r="I466" s="14" t="s">
        <v>208</v>
      </c>
      <c r="J466" s="58" t="s">
        <v>2583</v>
      </c>
      <c r="K466" s="24">
        <v>4.1719999999999997</v>
      </c>
      <c r="L466" s="14" t="s">
        <v>50</v>
      </c>
      <c r="M466" s="13">
        <v>0.02</v>
      </c>
      <c r="N466" s="13">
        <v>5.9799999999999999E-2</v>
      </c>
      <c r="O466" s="24">
        <v>30000</v>
      </c>
      <c r="P466" s="26">
        <v>88.223699999999994</v>
      </c>
      <c r="Q466" s="24">
        <v>0</v>
      </c>
      <c r="R466" s="24">
        <v>95.996210000000005</v>
      </c>
      <c r="S466" s="13">
        <v>3.52941176470588E-5</v>
      </c>
      <c r="T466" s="13">
        <f t="shared" si="18"/>
        <v>1.1941872227479777E-4</v>
      </c>
      <c r="U466" s="66">
        <f>+R466/'סכום נכסי הקרן'!$C$42</f>
        <v>2.0053950829147489E-5</v>
      </c>
    </row>
    <row r="467" spans="2:21" ht="13.5" thickBot="1" x14ac:dyDescent="0.25">
      <c r="B467" s="62" t="s">
        <v>1197</v>
      </c>
      <c r="C467" s="14" t="s">
        <v>1198</v>
      </c>
      <c r="D467" s="14" t="s">
        <v>1065</v>
      </c>
      <c r="E467" s="14" t="s">
        <v>1066</v>
      </c>
      <c r="F467" s="58" t="s">
        <v>2583</v>
      </c>
      <c r="G467" s="14" t="s">
        <v>1067</v>
      </c>
      <c r="H467" s="14" t="s">
        <v>1074</v>
      </c>
      <c r="I467" s="14" t="s">
        <v>208</v>
      </c>
      <c r="J467" s="58" t="s">
        <v>2583</v>
      </c>
      <c r="K467" s="24">
        <v>3.7669999999999999</v>
      </c>
      <c r="L467" s="14" t="s">
        <v>50</v>
      </c>
      <c r="M467" s="13">
        <v>7.9500000000000001E-2</v>
      </c>
      <c r="N467" s="13">
        <v>6.9349999999999995E-2</v>
      </c>
      <c r="O467" s="24">
        <v>315000</v>
      </c>
      <c r="P467" s="26">
        <v>104.2597</v>
      </c>
      <c r="Q467" s="24">
        <v>0</v>
      </c>
      <c r="R467" s="24">
        <v>1191.17229</v>
      </c>
      <c r="S467" s="13">
        <v>4.8461538400000002E-4</v>
      </c>
      <c r="T467" s="13">
        <f t="shared" si="18"/>
        <v>1.4818113431868283E-3</v>
      </c>
      <c r="U467" s="66">
        <f>+R467/'סכום נכסי הקרן'!$C$42</f>
        <v>2.4884014205043105E-4</v>
      </c>
    </row>
    <row r="468" spans="2:21" ht="13.5" thickBot="1" x14ac:dyDescent="0.25">
      <c r="B468" s="62" t="s">
        <v>1199</v>
      </c>
      <c r="C468" s="14" t="s">
        <v>1200</v>
      </c>
      <c r="D468" s="14" t="s">
        <v>1065</v>
      </c>
      <c r="E468" s="14" t="s">
        <v>1066</v>
      </c>
      <c r="F468" s="58" t="s">
        <v>2583</v>
      </c>
      <c r="G468" s="14" t="s">
        <v>1067</v>
      </c>
      <c r="H468" s="14" t="s">
        <v>1180</v>
      </c>
      <c r="I468" s="14" t="s">
        <v>202</v>
      </c>
      <c r="J468" s="58" t="s">
        <v>2583</v>
      </c>
      <c r="K468" s="24">
        <v>3.1579999999999999</v>
      </c>
      <c r="L468" s="14" t="s">
        <v>50</v>
      </c>
      <c r="M468" s="13">
        <v>6.8750000000000006E-2</v>
      </c>
      <c r="N468" s="13">
        <v>7.7929999999999999E-2</v>
      </c>
      <c r="O468" s="24">
        <v>60000</v>
      </c>
      <c r="P468" s="26">
        <v>98.479299999999995</v>
      </c>
      <c r="Q468" s="24">
        <v>0</v>
      </c>
      <c r="R468" s="24">
        <v>214.31065000000001</v>
      </c>
      <c r="S468" s="13">
        <v>1.2E-4</v>
      </c>
      <c r="T468" s="13">
        <f t="shared" si="18"/>
        <v>2.6660119178539848E-4</v>
      </c>
      <c r="U468" s="66">
        <f>+R468/'סכום נכסי הקרן'!$C$42</f>
        <v>4.4770259547357517E-5</v>
      </c>
    </row>
    <row r="469" spans="2:21" ht="13.5" thickBot="1" x14ac:dyDescent="0.25">
      <c r="B469" s="62" t="s">
        <v>1201</v>
      </c>
      <c r="C469" s="14" t="s">
        <v>1202</v>
      </c>
      <c r="D469" s="14" t="s">
        <v>1065</v>
      </c>
      <c r="E469" s="14" t="s">
        <v>1066</v>
      </c>
      <c r="F469" s="58" t="s">
        <v>2583</v>
      </c>
      <c r="G469" s="14" t="s">
        <v>1125</v>
      </c>
      <c r="H469" s="14" t="s">
        <v>1074</v>
      </c>
      <c r="I469" s="14" t="s">
        <v>208</v>
      </c>
      <c r="J469" s="58" t="s">
        <v>2583</v>
      </c>
      <c r="K469" s="24">
        <v>6.7830000000000004</v>
      </c>
      <c r="L469" s="14" t="s">
        <v>50</v>
      </c>
      <c r="M469" s="13">
        <v>2.75E-2</v>
      </c>
      <c r="N469" s="13">
        <v>5.919E-2</v>
      </c>
      <c r="O469" s="24">
        <v>27000</v>
      </c>
      <c r="P469" s="26">
        <v>81.635900000000007</v>
      </c>
      <c r="Q469" s="24">
        <v>0</v>
      </c>
      <c r="R469" s="24">
        <v>79.945220000000006</v>
      </c>
      <c r="S469" s="13">
        <v>6.7500000000000001E-5</v>
      </c>
      <c r="T469" s="13">
        <f t="shared" si="18"/>
        <v>9.9451384845064284E-5</v>
      </c>
      <c r="U469" s="66">
        <f>+R469/'סכום נכסי הקרן'!$C$42</f>
        <v>1.6700841740578907E-5</v>
      </c>
    </row>
    <row r="470" spans="2:21" ht="13.5" thickBot="1" x14ac:dyDescent="0.25">
      <c r="B470" s="62" t="s">
        <v>1203</v>
      </c>
      <c r="C470" s="14" t="s">
        <v>1204</v>
      </c>
      <c r="D470" s="14" t="s">
        <v>1065</v>
      </c>
      <c r="E470" s="14" t="s">
        <v>1066</v>
      </c>
      <c r="F470" s="58" t="s">
        <v>2583</v>
      </c>
      <c r="G470" s="14" t="s">
        <v>1177</v>
      </c>
      <c r="H470" s="14" t="s">
        <v>1074</v>
      </c>
      <c r="I470" s="14" t="s">
        <v>208</v>
      </c>
      <c r="J470" s="58" t="s">
        <v>2583</v>
      </c>
      <c r="K470" s="24">
        <v>3.5680000000000001</v>
      </c>
      <c r="L470" s="14" t="s">
        <v>50</v>
      </c>
      <c r="M470" s="13">
        <v>0.06</v>
      </c>
      <c r="N470" s="13">
        <v>5.7149999999999999E-2</v>
      </c>
      <c r="O470" s="24">
        <v>250000</v>
      </c>
      <c r="P470" s="26">
        <v>101.717</v>
      </c>
      <c r="Q470" s="24">
        <v>0</v>
      </c>
      <c r="R470" s="24">
        <v>922.31889999999999</v>
      </c>
      <c r="S470" s="13">
        <v>1.6666666599999999E-4</v>
      </c>
      <c r="T470" s="13">
        <f t="shared" si="18"/>
        <v>1.1473593027047314E-3</v>
      </c>
      <c r="U470" s="66">
        <f>+R470/'סכום נכסי הקרן'!$C$42</f>
        <v>1.926757094826285E-4</v>
      </c>
    </row>
    <row r="471" spans="2:21" ht="13.5" thickBot="1" x14ac:dyDescent="0.25">
      <c r="B471" s="62" t="s">
        <v>1205</v>
      </c>
      <c r="C471" s="14" t="s">
        <v>1206</v>
      </c>
      <c r="D471" s="14" t="s">
        <v>1065</v>
      </c>
      <c r="E471" s="14" t="s">
        <v>1066</v>
      </c>
      <c r="F471" s="58" t="s">
        <v>2583</v>
      </c>
      <c r="G471" s="14" t="s">
        <v>1081</v>
      </c>
      <c r="H471" s="14" t="s">
        <v>1207</v>
      </c>
      <c r="I471" s="14" t="s">
        <v>208</v>
      </c>
      <c r="J471" s="58" t="s">
        <v>2583</v>
      </c>
      <c r="K471" s="24">
        <v>2.2229999999999999</v>
      </c>
      <c r="L471" s="14" t="s">
        <v>50</v>
      </c>
      <c r="M471" s="13">
        <v>6.1249999999999999E-2</v>
      </c>
      <c r="N471" s="13">
        <v>6.0350000000000001E-2</v>
      </c>
      <c r="O471" s="24">
        <v>110000</v>
      </c>
      <c r="P471" s="26">
        <v>101.1497</v>
      </c>
      <c r="Q471" s="24">
        <v>0</v>
      </c>
      <c r="R471" s="24">
        <v>403.55696</v>
      </c>
      <c r="S471" s="13">
        <v>2.2000000000000001E-4</v>
      </c>
      <c r="T471" s="13">
        <f t="shared" si="18"/>
        <v>5.0202249159942531E-4</v>
      </c>
      <c r="U471" s="66">
        <f>+R471/'סכום נכסי הקרן'!$C$42</f>
        <v>8.4304489027225545E-5</v>
      </c>
    </row>
    <row r="472" spans="2:21" ht="13.5" thickBot="1" x14ac:dyDescent="0.25">
      <c r="B472" s="62" t="s">
        <v>1208</v>
      </c>
      <c r="C472" s="14" t="s">
        <v>1209</v>
      </c>
      <c r="D472" s="14" t="s">
        <v>1065</v>
      </c>
      <c r="E472" s="14" t="s">
        <v>1066</v>
      </c>
      <c r="F472" s="58" t="s">
        <v>2583</v>
      </c>
      <c r="G472" s="14" t="s">
        <v>1067</v>
      </c>
      <c r="H472" s="14" t="s">
        <v>1210</v>
      </c>
      <c r="I472" s="14" t="s">
        <v>202</v>
      </c>
      <c r="J472" s="58" t="s">
        <v>2583</v>
      </c>
      <c r="K472" s="24">
        <v>5.2619999999999996</v>
      </c>
      <c r="L472" s="14" t="s">
        <v>51</v>
      </c>
      <c r="M472" s="13">
        <v>7.3749999999999996E-2</v>
      </c>
      <c r="N472" s="13">
        <v>6.7129999999999995E-2</v>
      </c>
      <c r="O472" s="24">
        <v>240000</v>
      </c>
      <c r="P472" s="26">
        <v>107.17449999999999</v>
      </c>
      <c r="Q472" s="24">
        <v>0</v>
      </c>
      <c r="R472" s="24">
        <v>1031.8589400000001</v>
      </c>
      <c r="S472" s="13">
        <v>1.92E-4</v>
      </c>
      <c r="T472" s="13">
        <f t="shared" si="18"/>
        <v>1.2836264700723831E-3</v>
      </c>
      <c r="U472" s="66">
        <f>+R472/'סכום נכסי הקרן'!$C$42</f>
        <v>2.1555901472960495E-4</v>
      </c>
    </row>
    <row r="473" spans="2:21" ht="13.5" thickBot="1" x14ac:dyDescent="0.25">
      <c r="B473" s="62" t="s">
        <v>1211</v>
      </c>
      <c r="C473" s="14" t="s">
        <v>1212</v>
      </c>
      <c r="D473" s="14" t="s">
        <v>1065</v>
      </c>
      <c r="E473" s="14" t="s">
        <v>1066</v>
      </c>
      <c r="F473" s="58" t="s">
        <v>2583</v>
      </c>
      <c r="G473" s="14" t="s">
        <v>1144</v>
      </c>
      <c r="H473" s="14" t="s">
        <v>1210</v>
      </c>
      <c r="I473" s="14" t="s">
        <v>202</v>
      </c>
      <c r="J473" s="58" t="s">
        <v>2583</v>
      </c>
      <c r="K473" s="24">
        <v>3.3170000000000002</v>
      </c>
      <c r="L473" s="14" t="s">
        <v>51</v>
      </c>
      <c r="M473" s="13">
        <v>4.8669999999999998E-2</v>
      </c>
      <c r="N473" s="13">
        <v>3.9719999999999998E-2</v>
      </c>
      <c r="O473" s="24">
        <v>250000</v>
      </c>
      <c r="P473" s="26">
        <v>104.9456</v>
      </c>
      <c r="Q473" s="24">
        <v>0</v>
      </c>
      <c r="R473" s="24">
        <v>1052.4994200000001</v>
      </c>
      <c r="S473" s="13">
        <v>2.5000000000000001E-4</v>
      </c>
      <c r="T473" s="13">
        <f t="shared" si="18"/>
        <v>1.3093031061472713E-3</v>
      </c>
      <c r="U473" s="66">
        <f>+R473/'סכום נכסי הקרן'!$C$42</f>
        <v>2.198708846566573E-4</v>
      </c>
    </row>
    <row r="474" spans="2:21" ht="13.5" thickBot="1" x14ac:dyDescent="0.25">
      <c r="B474" s="62" t="s">
        <v>1213</v>
      </c>
      <c r="C474" s="14" t="s">
        <v>1214</v>
      </c>
      <c r="D474" s="14" t="s">
        <v>1065</v>
      </c>
      <c r="E474" s="14" t="s">
        <v>1066</v>
      </c>
      <c r="F474" s="58" t="s">
        <v>2583</v>
      </c>
      <c r="G474" s="14" t="s">
        <v>1153</v>
      </c>
      <c r="H474" s="14" t="s">
        <v>1210</v>
      </c>
      <c r="I474" s="14" t="s">
        <v>202</v>
      </c>
      <c r="J474" s="58" t="s">
        <v>2583</v>
      </c>
      <c r="K474" s="24">
        <v>5.173</v>
      </c>
      <c r="L474" s="14" t="s">
        <v>50</v>
      </c>
      <c r="M474" s="13">
        <v>7.1999999999999995E-2</v>
      </c>
      <c r="N474" s="13">
        <v>5.9319999999999998E-2</v>
      </c>
      <c r="O474" s="24">
        <v>60000</v>
      </c>
      <c r="P474" s="26">
        <v>107.157</v>
      </c>
      <c r="Q474" s="24">
        <v>0</v>
      </c>
      <c r="R474" s="24">
        <v>233.19506000000001</v>
      </c>
      <c r="S474" s="13">
        <v>7.05882352941176E-5</v>
      </c>
      <c r="T474" s="13">
        <f t="shared" si="18"/>
        <v>2.9009328707867529E-4</v>
      </c>
      <c r="U474" s="66">
        <f>+R474/'סכום נכסי הקרן'!$C$42</f>
        <v>4.871528018491666E-5</v>
      </c>
    </row>
    <row r="475" spans="2:21" ht="13.5" thickBot="1" x14ac:dyDescent="0.25">
      <c r="B475" s="62" t="s">
        <v>1215</v>
      </c>
      <c r="C475" s="14" t="s">
        <v>1216</v>
      </c>
      <c r="D475" s="14" t="s">
        <v>1065</v>
      </c>
      <c r="E475" s="14" t="s">
        <v>1066</v>
      </c>
      <c r="F475" s="58" t="s">
        <v>2583</v>
      </c>
      <c r="G475" s="14" t="s">
        <v>1144</v>
      </c>
      <c r="H475" s="14" t="s">
        <v>1210</v>
      </c>
      <c r="I475" s="14" t="s">
        <v>202</v>
      </c>
      <c r="J475" s="58" t="s">
        <v>2583</v>
      </c>
      <c r="K475" s="24">
        <v>4.899</v>
      </c>
      <c r="L475" s="14" t="s">
        <v>50</v>
      </c>
      <c r="M475" s="13">
        <v>7.3499999999999996E-2</v>
      </c>
      <c r="N475" s="13">
        <v>5.8999999999999997E-2</v>
      </c>
      <c r="O475" s="24">
        <v>300000</v>
      </c>
      <c r="P475" s="26">
        <v>109.7908</v>
      </c>
      <c r="Q475" s="24">
        <v>0</v>
      </c>
      <c r="R475" s="24">
        <v>1194.6336899999999</v>
      </c>
      <c r="S475" s="13">
        <v>2.6086956500000002E-4</v>
      </c>
      <c r="T475" s="13">
        <f t="shared" si="18"/>
        <v>1.4861173044876128E-3</v>
      </c>
      <c r="U475" s="66">
        <f>+R475/'סכום נכסי הקרן'!$C$42</f>
        <v>2.4956324086235302E-4</v>
      </c>
    </row>
    <row r="476" spans="2:21" ht="13.5" thickBot="1" x14ac:dyDescent="0.25">
      <c r="B476" s="62" t="s">
        <v>1217</v>
      </c>
      <c r="C476" s="14" t="s">
        <v>1218</v>
      </c>
      <c r="D476" s="14" t="s">
        <v>1135</v>
      </c>
      <c r="E476" s="14" t="s">
        <v>1066</v>
      </c>
      <c r="F476" s="58" t="s">
        <v>2583</v>
      </c>
      <c r="G476" s="14" t="s">
        <v>1125</v>
      </c>
      <c r="H476" s="14" t="s">
        <v>1207</v>
      </c>
      <c r="I476" s="14" t="s">
        <v>208</v>
      </c>
      <c r="J476" s="58" t="s">
        <v>2583</v>
      </c>
      <c r="K476" s="24">
        <v>2.472</v>
      </c>
      <c r="L476" s="14" t="s">
        <v>51</v>
      </c>
      <c r="M476" s="13">
        <v>2.9499999999999998E-2</v>
      </c>
      <c r="N476" s="13">
        <v>0.1108</v>
      </c>
      <c r="O476" s="24">
        <v>625000</v>
      </c>
      <c r="P476" s="26">
        <v>83.880499999999998</v>
      </c>
      <c r="Q476" s="24">
        <v>0</v>
      </c>
      <c r="R476" s="24">
        <v>2103.09384</v>
      </c>
      <c r="S476" s="13">
        <v>1.5625000000000001E-3</v>
      </c>
      <c r="T476" s="13">
        <f t="shared" si="18"/>
        <v>2.6162364034663238E-3</v>
      </c>
      <c r="U476" s="66">
        <f>+R476/'סכום נכסי הקרן'!$C$42</f>
        <v>4.3934380801536824E-4</v>
      </c>
    </row>
    <row r="477" spans="2:21" ht="13.5" thickBot="1" x14ac:dyDescent="0.25">
      <c r="B477" s="62" t="s">
        <v>1219</v>
      </c>
      <c r="C477" s="14" t="s">
        <v>1220</v>
      </c>
      <c r="D477" s="14" t="s">
        <v>1065</v>
      </c>
      <c r="E477" s="14" t="s">
        <v>1066</v>
      </c>
      <c r="F477" s="58" t="s">
        <v>2583</v>
      </c>
      <c r="G477" s="14" t="s">
        <v>1125</v>
      </c>
      <c r="H477" s="14" t="s">
        <v>1207</v>
      </c>
      <c r="I477" s="14" t="s">
        <v>208</v>
      </c>
      <c r="J477" s="58" t="s">
        <v>2583</v>
      </c>
      <c r="K477" s="24">
        <v>1.204</v>
      </c>
      <c r="L477" s="14" t="s">
        <v>51</v>
      </c>
      <c r="M477" s="13">
        <v>0.03</v>
      </c>
      <c r="N477" s="13">
        <v>0.10992</v>
      </c>
      <c r="O477" s="24">
        <v>2790000</v>
      </c>
      <c r="P477" s="26">
        <v>93.480099999999993</v>
      </c>
      <c r="Q477" s="24">
        <v>0</v>
      </c>
      <c r="R477" s="24">
        <v>10462.63306</v>
      </c>
      <c r="S477" s="13">
        <v>5.0727272719999997E-3</v>
      </c>
      <c r="T477" s="13">
        <f t="shared" si="18"/>
        <v>1.3015454169026646E-2</v>
      </c>
      <c r="U477" s="66">
        <f>+R477/'סכום נכסי הקרן'!$C$42</f>
        <v>2.1856813818863568E-3</v>
      </c>
    </row>
    <row r="478" spans="2:21" ht="13.5" thickBot="1" x14ac:dyDescent="0.25">
      <c r="B478" s="62" t="s">
        <v>1221</v>
      </c>
      <c r="C478" s="14" t="s">
        <v>1222</v>
      </c>
      <c r="D478" s="14" t="s">
        <v>1065</v>
      </c>
      <c r="E478" s="14" t="s">
        <v>1066</v>
      </c>
      <c r="F478" s="58" t="s">
        <v>2583</v>
      </c>
      <c r="G478" s="14" t="s">
        <v>1067</v>
      </c>
      <c r="H478" s="14" t="s">
        <v>1210</v>
      </c>
      <c r="I478" s="14" t="s">
        <v>202</v>
      </c>
      <c r="J478" s="58" t="s">
        <v>2583</v>
      </c>
      <c r="K478" s="24">
        <v>4.1310000000000002</v>
      </c>
      <c r="L478" s="14" t="s">
        <v>50</v>
      </c>
      <c r="M478" s="13">
        <v>7.4999999999999997E-2</v>
      </c>
      <c r="N478" s="13">
        <v>7.5230000000000005E-2</v>
      </c>
      <c r="O478" s="24">
        <v>270000</v>
      </c>
      <c r="P478" s="26">
        <v>101.13420000000001</v>
      </c>
      <c r="Q478" s="24">
        <v>0</v>
      </c>
      <c r="R478" s="24">
        <v>990.39711</v>
      </c>
      <c r="S478" s="13">
        <v>2.7E-4</v>
      </c>
      <c r="T478" s="13">
        <f t="shared" si="18"/>
        <v>1.2320481967033107E-3</v>
      </c>
      <c r="U478" s="66">
        <f>+R478/'סכום נכסי הקרן'!$C$42</f>
        <v>2.0689749048707001E-4</v>
      </c>
    </row>
    <row r="479" spans="2:21" ht="13.5" thickBot="1" x14ac:dyDescent="0.25">
      <c r="B479" s="62" t="s">
        <v>1223</v>
      </c>
      <c r="C479" s="14" t="s">
        <v>1224</v>
      </c>
      <c r="D479" s="14" t="s">
        <v>1065</v>
      </c>
      <c r="E479" s="14" t="s">
        <v>1066</v>
      </c>
      <c r="F479" s="58" t="s">
        <v>2583</v>
      </c>
      <c r="G479" s="14" t="s">
        <v>1125</v>
      </c>
      <c r="H479" s="14" t="s">
        <v>1210</v>
      </c>
      <c r="I479" s="14" t="s">
        <v>202</v>
      </c>
      <c r="J479" s="58" t="s">
        <v>2583</v>
      </c>
      <c r="K479" s="24">
        <v>1.06</v>
      </c>
      <c r="L479" s="14" t="s">
        <v>51</v>
      </c>
      <c r="M479" s="13">
        <v>0.02</v>
      </c>
      <c r="N479" s="13">
        <v>7.5670000000000001E-2</v>
      </c>
      <c r="O479" s="24">
        <v>1820000</v>
      </c>
      <c r="P479" s="26">
        <v>95.201999999999998</v>
      </c>
      <c r="Q479" s="24">
        <v>0</v>
      </c>
      <c r="R479" s="24">
        <v>6950.80465</v>
      </c>
      <c r="S479" s="13">
        <v>6.066666666E-3</v>
      </c>
      <c r="T479" s="13">
        <f t="shared" si="18"/>
        <v>8.6467602219371248E-3</v>
      </c>
      <c r="U479" s="66">
        <f>+R479/'סכום נכסי הקרן'!$C$42</f>
        <v>1.4520478951628372E-3</v>
      </c>
    </row>
    <row r="480" spans="2:21" ht="13.5" thickBot="1" x14ac:dyDescent="0.25">
      <c r="B480" s="62" t="s">
        <v>1225</v>
      </c>
      <c r="C480" s="14" t="s">
        <v>1226</v>
      </c>
      <c r="D480" s="14" t="s">
        <v>1065</v>
      </c>
      <c r="E480" s="14" t="s">
        <v>1066</v>
      </c>
      <c r="F480" s="58" t="s">
        <v>2583</v>
      </c>
      <c r="G480" s="14" t="s">
        <v>1067</v>
      </c>
      <c r="H480" s="14" t="s">
        <v>1210</v>
      </c>
      <c r="I480" s="14" t="s">
        <v>202</v>
      </c>
      <c r="J480" s="58" t="s">
        <v>2583</v>
      </c>
      <c r="K480" s="24">
        <v>3.9430000000000001</v>
      </c>
      <c r="L480" s="14" t="s">
        <v>50</v>
      </c>
      <c r="M480" s="13">
        <v>7.6249999999999998E-2</v>
      </c>
      <c r="N480" s="13">
        <v>7.6789999999999997E-2</v>
      </c>
      <c r="O480" s="24">
        <v>115000</v>
      </c>
      <c r="P480" s="26">
        <v>99.740099999999998</v>
      </c>
      <c r="Q480" s="24">
        <v>0</v>
      </c>
      <c r="R480" s="24">
        <v>416.02094</v>
      </c>
      <c r="S480" s="13">
        <v>2.3000000000000001E-4</v>
      </c>
      <c r="T480" s="13">
        <f t="shared" si="18"/>
        <v>5.1752760962500807E-4</v>
      </c>
      <c r="U480" s="66">
        <f>+R480/'סכום נכסי הקרן'!$C$42</f>
        <v>8.6908258926635926E-5</v>
      </c>
    </row>
    <row r="481" spans="2:21" ht="13.5" thickBot="1" x14ac:dyDescent="0.25">
      <c r="B481" s="62" t="s">
        <v>1227</v>
      </c>
      <c r="C481" s="14" t="s">
        <v>1228</v>
      </c>
      <c r="D481" s="14" t="s">
        <v>1065</v>
      </c>
      <c r="E481" s="14" t="s">
        <v>1066</v>
      </c>
      <c r="F481" s="58" t="s">
        <v>2583</v>
      </c>
      <c r="G481" s="14" t="s">
        <v>1067</v>
      </c>
      <c r="H481" s="14" t="s">
        <v>1082</v>
      </c>
      <c r="I481" s="14" t="s">
        <v>208</v>
      </c>
      <c r="J481" s="58" t="s">
        <v>2583</v>
      </c>
      <c r="K481" s="24">
        <v>3.944</v>
      </c>
      <c r="L481" s="14" t="s">
        <v>52</v>
      </c>
      <c r="M481" s="13">
        <v>8.5000000000000006E-2</v>
      </c>
      <c r="N481" s="13">
        <v>8.4709999999999994E-2</v>
      </c>
      <c r="O481" s="24">
        <v>60000</v>
      </c>
      <c r="P481" s="26">
        <v>101.3475</v>
      </c>
      <c r="Q481" s="24">
        <v>0</v>
      </c>
      <c r="R481" s="24">
        <v>280.99</v>
      </c>
      <c r="S481" s="13">
        <v>8.0000000000000007E-5</v>
      </c>
      <c r="T481" s="13">
        <f t="shared" si="18"/>
        <v>3.4954991214752564E-4</v>
      </c>
      <c r="U481" s="66">
        <f>+R481/'סכום נכסי הקרן'!$C$42</f>
        <v>5.8699813706001025E-5</v>
      </c>
    </row>
    <row r="482" spans="2:21" ht="13.5" thickBot="1" x14ac:dyDescent="0.25">
      <c r="B482" s="62" t="s">
        <v>1229</v>
      </c>
      <c r="C482" s="14" t="s">
        <v>1230</v>
      </c>
      <c r="D482" s="14" t="s">
        <v>1065</v>
      </c>
      <c r="E482" s="14" t="s">
        <v>1066</v>
      </c>
      <c r="F482" s="58" t="s">
        <v>2583</v>
      </c>
      <c r="G482" s="14" t="s">
        <v>1125</v>
      </c>
      <c r="H482" s="14" t="s">
        <v>1231</v>
      </c>
      <c r="I482" s="14" t="s">
        <v>202</v>
      </c>
      <c r="J482" s="58" t="s">
        <v>2583</v>
      </c>
      <c r="K482" s="24">
        <v>3.496</v>
      </c>
      <c r="L482" s="14" t="s">
        <v>51</v>
      </c>
      <c r="M482" s="13">
        <v>2.6249999999999999E-2</v>
      </c>
      <c r="N482" s="13">
        <v>0.10044</v>
      </c>
      <c r="O482" s="24">
        <v>950000</v>
      </c>
      <c r="P482" s="26">
        <v>78.943700000000007</v>
      </c>
      <c r="Q482" s="24">
        <v>0</v>
      </c>
      <c r="R482" s="24">
        <v>3008.5601999999999</v>
      </c>
      <c r="S482" s="13">
        <v>3.1666666660000002E-3</v>
      </c>
      <c r="T482" s="13">
        <f t="shared" si="18"/>
        <v>3.7426312452419736E-3</v>
      </c>
      <c r="U482" s="66">
        <f>+R482/'סכום נכסי הקרן'!$C$42</f>
        <v>6.2849896175411646E-4</v>
      </c>
    </row>
    <row r="483" spans="2:21" ht="13.5" thickBot="1" x14ac:dyDescent="0.25">
      <c r="B483" s="62" t="s">
        <v>1232</v>
      </c>
      <c r="C483" s="14" t="s">
        <v>1233</v>
      </c>
      <c r="D483" s="14" t="s">
        <v>1065</v>
      </c>
      <c r="E483" s="14" t="s">
        <v>1066</v>
      </c>
      <c r="F483" s="58" t="s">
        <v>2583</v>
      </c>
      <c r="G483" s="14" t="s">
        <v>1125</v>
      </c>
      <c r="H483" s="14" t="s">
        <v>1231</v>
      </c>
      <c r="I483" s="14" t="s">
        <v>202</v>
      </c>
      <c r="J483" s="58" t="s">
        <v>2583</v>
      </c>
      <c r="K483" s="24">
        <v>1.6459999999999999</v>
      </c>
      <c r="L483" s="14" t="s">
        <v>51</v>
      </c>
      <c r="M483" s="13">
        <v>0.03</v>
      </c>
      <c r="N483" s="13">
        <v>9.8790000000000003E-2</v>
      </c>
      <c r="O483" s="24">
        <v>137500</v>
      </c>
      <c r="P483" s="26">
        <v>92.901799999999994</v>
      </c>
      <c r="Q483" s="24">
        <v>0</v>
      </c>
      <c r="R483" s="24">
        <v>512.44168000000002</v>
      </c>
      <c r="S483" s="13">
        <v>2.7500000000000002E-4</v>
      </c>
      <c r="T483" s="13">
        <f t="shared" si="18"/>
        <v>6.3747444473016997E-4</v>
      </c>
      <c r="U483" s="66">
        <f>+R483/'סכום נכסי הקרן'!$C$42</f>
        <v>1.0705089558770843E-4</v>
      </c>
    </row>
    <row r="484" spans="2:21" ht="13.5" thickBot="1" x14ac:dyDescent="0.25">
      <c r="B484" s="62" t="s">
        <v>1234</v>
      </c>
      <c r="C484" s="14" t="s">
        <v>1235</v>
      </c>
      <c r="D484" s="14" t="s">
        <v>206</v>
      </c>
      <c r="E484" s="14" t="s">
        <v>1066</v>
      </c>
      <c r="F484" s="58" t="s">
        <v>2583</v>
      </c>
      <c r="G484" s="14" t="s">
        <v>1081</v>
      </c>
      <c r="H484" s="14" t="s">
        <v>1236</v>
      </c>
      <c r="I484" s="14" t="s">
        <v>208</v>
      </c>
      <c r="J484" s="58" t="s">
        <v>2583</v>
      </c>
      <c r="K484" s="24">
        <v>2.9929999999999999</v>
      </c>
      <c r="L484" s="14" t="s">
        <v>50</v>
      </c>
      <c r="M484" s="13">
        <v>6.5000000000000002E-2</v>
      </c>
      <c r="N484" s="13">
        <v>9.7059999999999994E-2</v>
      </c>
      <c r="O484" s="24">
        <v>4294000</v>
      </c>
      <c r="P484" s="26">
        <v>92.1905</v>
      </c>
      <c r="Q484" s="24">
        <v>0</v>
      </c>
      <c r="R484" s="24">
        <v>14358.06007</v>
      </c>
      <c r="S484" s="13">
        <v>9.5422222219999995E-3</v>
      </c>
      <c r="T484" s="13">
        <f t="shared" si="18"/>
        <v>1.7861342524920443E-2</v>
      </c>
      <c r="U484" s="66">
        <f>+R484/'סכום נכסי הקרן'!$C$42</f>
        <v>2.9994499850121781E-3</v>
      </c>
    </row>
    <row r="485" spans="2:21" ht="13.5" thickBot="1" x14ac:dyDescent="0.25">
      <c r="B485" s="62" t="s">
        <v>1237</v>
      </c>
      <c r="C485" s="14" t="s">
        <v>1238</v>
      </c>
      <c r="D485" s="14" t="s">
        <v>1065</v>
      </c>
      <c r="E485" s="14" t="s">
        <v>1066</v>
      </c>
      <c r="F485" s="58" t="s">
        <v>2583</v>
      </c>
      <c r="G485" s="14" t="s">
        <v>1081</v>
      </c>
      <c r="H485" s="14" t="s">
        <v>1236</v>
      </c>
      <c r="I485" s="14" t="s">
        <v>208</v>
      </c>
      <c r="J485" s="58" t="s">
        <v>2583</v>
      </c>
      <c r="K485" s="24">
        <v>1.6830000000000001</v>
      </c>
      <c r="L485" s="14" t="s">
        <v>50</v>
      </c>
      <c r="M485" s="13">
        <v>8.2500000000000004E-2</v>
      </c>
      <c r="N485" s="13">
        <v>7.5609999999999997E-2</v>
      </c>
      <c r="O485" s="24">
        <v>748312.55</v>
      </c>
      <c r="P485" s="26">
        <v>102.43429999999999</v>
      </c>
      <c r="Q485" s="24">
        <v>0</v>
      </c>
      <c r="R485" s="24">
        <v>2780.1996800000002</v>
      </c>
      <c r="S485" s="13">
        <v>2.3025001530000001E-3</v>
      </c>
      <c r="T485" s="13">
        <f t="shared" si="18"/>
        <v>3.4585520975713687E-3</v>
      </c>
      <c r="U485" s="66">
        <f>+R485/'סכום נכסי הקרן'!$C$42</f>
        <v>5.807936342271386E-4</v>
      </c>
    </row>
    <row r="486" spans="2:21" x14ac:dyDescent="0.2">
      <c r="B486" s="76" t="s">
        <v>1239</v>
      </c>
      <c r="C486" s="77" t="s">
        <v>1240</v>
      </c>
      <c r="D486" s="77" t="s">
        <v>1065</v>
      </c>
      <c r="E486" s="77" t="s">
        <v>1066</v>
      </c>
      <c r="F486" s="73" t="s">
        <v>2583</v>
      </c>
      <c r="G486" s="77" t="s">
        <v>1081</v>
      </c>
      <c r="H486" s="77" t="s">
        <v>1241</v>
      </c>
      <c r="I486" s="77" t="s">
        <v>202</v>
      </c>
      <c r="J486" s="73" t="s">
        <v>2583</v>
      </c>
      <c r="K486" s="78">
        <v>2.226</v>
      </c>
      <c r="L486" s="77" t="s">
        <v>50</v>
      </c>
      <c r="M486" s="79">
        <v>0.09</v>
      </c>
      <c r="N486" s="79">
        <v>9.5560000000000006E-2</v>
      </c>
      <c r="O486" s="78">
        <v>930722</v>
      </c>
      <c r="P486" s="84">
        <v>102.96899999999999</v>
      </c>
      <c r="Q486" s="78">
        <v>0</v>
      </c>
      <c r="R486" s="78">
        <v>3475.95408</v>
      </c>
      <c r="S486" s="79">
        <v>1.4891552000000001E-3</v>
      </c>
      <c r="T486" s="79">
        <f t="shared" si="18"/>
        <v>4.3240664909528215E-3</v>
      </c>
      <c r="U486" s="80">
        <f>+R486/'סכום נכסי הקרן'!$C$42</f>
        <v>7.26139211169843E-4</v>
      </c>
    </row>
    <row r="487" spans="2:21" ht="12.75" hidden="1" customHeight="1" x14ac:dyDescent="0.2"/>
    <row r="488" spans="2:21" ht="12.75" hidden="1" customHeight="1" x14ac:dyDescent="0.2"/>
    <row r="489" spans="2:21" ht="12.75" hidden="1" customHeight="1" x14ac:dyDescent="0.2"/>
    <row r="490" spans="2:21" ht="12.75" hidden="1" customHeight="1" x14ac:dyDescent="0.2"/>
    <row r="491" spans="2:21" ht="12.75" hidden="1" customHeight="1" x14ac:dyDescent="0.2"/>
    <row r="492" spans="2:21" ht="12.75" hidden="1" customHeight="1" x14ac:dyDescent="0.2"/>
    <row r="493" spans="2:21" ht="12.75" hidden="1" customHeight="1" x14ac:dyDescent="0.2"/>
    <row r="494" spans="2:21" ht="12.75" hidden="1" customHeight="1" x14ac:dyDescent="0.2"/>
    <row r="495" spans="2:21" ht="12.75" hidden="1" customHeight="1" x14ac:dyDescent="0.2"/>
    <row r="496" spans="2:21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35.285156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8" width="15" bestFit="1" customWidth="1"/>
    <col min="9" max="9" width="13.7109375" bestFit="1" customWidth="1"/>
    <col min="10" max="10" width="12.42578125" bestFit="1" customWidth="1"/>
    <col min="11" max="11" width="22.5703125" bestFit="1" customWidth="1"/>
    <col min="12" max="12" width="1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12532</v>
      </c>
    </row>
    <row r="5" spans="2:15" ht="12.75" customHeight="1" x14ac:dyDescent="0.2"/>
    <row r="6" spans="2:15" ht="12.75" customHeight="1" thickBot="1" x14ac:dyDescent="0.25">
      <c r="B6" s="67" t="s">
        <v>1242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  <c r="N6" s="69" t="s">
        <v>2594</v>
      </c>
      <c r="O6" s="69" t="s">
        <v>2595</v>
      </c>
    </row>
    <row r="7" spans="2:15" ht="12.75" customHeight="1" thickBot="1" x14ac:dyDescent="0.25">
      <c r="B7" s="75" t="s">
        <v>1243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  <c r="N7" s="81" t="s">
        <v>2583</v>
      </c>
      <c r="O7" s="81" t="s">
        <v>2583</v>
      </c>
    </row>
    <row r="8" spans="2:15" ht="12.75" customHeight="1" x14ac:dyDescent="0.2">
      <c r="B8" s="60" t="s">
        <v>71</v>
      </c>
      <c r="C8" s="4" t="s">
        <v>72</v>
      </c>
      <c r="D8" s="4" t="s">
        <v>136</v>
      </c>
      <c r="E8" s="4" t="s">
        <v>220</v>
      </c>
      <c r="F8" s="4" t="s">
        <v>73</v>
      </c>
      <c r="G8" s="4" t="s">
        <v>221</v>
      </c>
      <c r="H8" s="4" t="s">
        <v>76</v>
      </c>
      <c r="I8" s="4" t="s">
        <v>139</v>
      </c>
      <c r="J8" s="4" t="s">
        <v>140</v>
      </c>
      <c r="K8" s="4" t="s">
        <v>1244</v>
      </c>
      <c r="L8" s="4" t="s">
        <v>79</v>
      </c>
      <c r="M8" s="4" t="s">
        <v>142</v>
      </c>
      <c r="N8" s="4" t="s">
        <v>80</v>
      </c>
      <c r="O8" s="63" t="s">
        <v>223</v>
      </c>
    </row>
    <row r="9" spans="2:15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57" t="s">
        <v>2583</v>
      </c>
      <c r="H9" s="57" t="s">
        <v>2583</v>
      </c>
      <c r="I9" s="6" t="s">
        <v>146</v>
      </c>
      <c r="J9" s="6" t="s">
        <v>147</v>
      </c>
      <c r="K9" s="6" t="s">
        <v>11</v>
      </c>
      <c r="L9" s="6" t="s">
        <v>11</v>
      </c>
      <c r="M9" s="6" t="s">
        <v>12</v>
      </c>
      <c r="N9" s="6" t="s">
        <v>12</v>
      </c>
      <c r="O9" s="64" t="s">
        <v>12</v>
      </c>
    </row>
    <row r="10" spans="2:15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4" t="s">
        <v>150</v>
      </c>
    </row>
    <row r="11" spans="2:15" ht="12.75" customHeight="1" x14ac:dyDescent="0.2">
      <c r="B11" s="61" t="s">
        <v>1245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58" t="s">
        <v>2583</v>
      </c>
      <c r="J11" s="58" t="s">
        <v>2583</v>
      </c>
      <c r="K11" s="58" t="s">
        <v>2583</v>
      </c>
      <c r="L11" s="23">
        <v>898188.89208000002</v>
      </c>
      <c r="M11" s="58" t="s">
        <v>2583</v>
      </c>
      <c r="N11" s="20">
        <v>1</v>
      </c>
      <c r="O11" s="65">
        <v>0.18757693540699999</v>
      </c>
    </row>
    <row r="12" spans="2:15" ht="12.75" customHeight="1" x14ac:dyDescent="0.2">
      <c r="B12" s="61" t="s">
        <v>1246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58" t="s">
        <v>2583</v>
      </c>
      <c r="J12" s="58" t="s">
        <v>2583</v>
      </c>
      <c r="K12" s="58" t="s">
        <v>2583</v>
      </c>
      <c r="L12" s="23">
        <v>813405.69484000001</v>
      </c>
      <c r="M12" s="58" t="s">
        <v>2583</v>
      </c>
      <c r="N12" s="20">
        <v>0.90560649548399996</v>
      </c>
      <c r="O12" s="65">
        <v>0.16987089110799999</v>
      </c>
    </row>
    <row r="13" spans="2:15" ht="12.75" customHeight="1" x14ac:dyDescent="0.2">
      <c r="B13" s="61" t="s">
        <v>1247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58" t="s">
        <v>2583</v>
      </c>
      <c r="J13" s="58" t="s">
        <v>2583</v>
      </c>
      <c r="K13" s="58" t="s">
        <v>2583</v>
      </c>
      <c r="L13" s="23">
        <v>432975.33208999998</v>
      </c>
      <c r="M13" s="58" t="s">
        <v>2583</v>
      </c>
      <c r="N13" s="20">
        <v>0.48205375941200002</v>
      </c>
      <c r="O13" s="65">
        <v>9.0422166892E-2</v>
      </c>
    </row>
    <row r="14" spans="2:15" ht="12.75" customHeight="1" x14ac:dyDescent="0.2">
      <c r="B14" s="62" t="s">
        <v>1248</v>
      </c>
      <c r="C14" s="14" t="s">
        <v>1249</v>
      </c>
      <c r="D14" s="14" t="s">
        <v>160</v>
      </c>
      <c r="E14" s="14" t="s">
        <v>232</v>
      </c>
      <c r="F14" s="22">
        <v>1682</v>
      </c>
      <c r="G14" s="14" t="s">
        <v>307</v>
      </c>
      <c r="H14" s="14" t="s">
        <v>49</v>
      </c>
      <c r="I14" s="24">
        <v>307918.05</v>
      </c>
      <c r="J14" s="27">
        <v>2400</v>
      </c>
      <c r="K14" s="24">
        <v>0</v>
      </c>
      <c r="L14" s="24">
        <v>7390.0331999999999</v>
      </c>
      <c r="M14" s="13">
        <v>1.3719529569999999E-3</v>
      </c>
      <c r="N14" s="13">
        <v>8.2277049570000007E-3</v>
      </c>
      <c r="O14" s="66">
        <v>1.543327681E-3</v>
      </c>
    </row>
    <row r="15" spans="2:15" ht="12.75" customHeight="1" x14ac:dyDescent="0.2">
      <c r="B15" s="62" t="s">
        <v>1250</v>
      </c>
      <c r="C15" s="14" t="s">
        <v>1251</v>
      </c>
      <c r="D15" s="14" t="s">
        <v>160</v>
      </c>
      <c r="E15" s="14" t="s">
        <v>232</v>
      </c>
      <c r="F15" s="22">
        <v>720</v>
      </c>
      <c r="G15" s="14" t="s">
        <v>634</v>
      </c>
      <c r="H15" s="14" t="s">
        <v>49</v>
      </c>
      <c r="I15" s="24">
        <v>37800</v>
      </c>
      <c r="J15" s="27">
        <v>7120</v>
      </c>
      <c r="K15" s="24">
        <v>0</v>
      </c>
      <c r="L15" s="24">
        <v>2691.36</v>
      </c>
      <c r="M15" s="13">
        <v>3.2072443900000002E-4</v>
      </c>
      <c r="N15" s="13">
        <v>2.9964298420000002E-3</v>
      </c>
      <c r="O15" s="66">
        <v>5.6206112600000002E-4</v>
      </c>
    </row>
    <row r="16" spans="2:15" ht="12.75" customHeight="1" x14ac:dyDescent="0.2">
      <c r="B16" s="62" t="s">
        <v>1252</v>
      </c>
      <c r="C16" s="14" t="s">
        <v>1253</v>
      </c>
      <c r="D16" s="14" t="s">
        <v>160</v>
      </c>
      <c r="E16" s="14" t="s">
        <v>232</v>
      </c>
      <c r="F16" s="22">
        <v>1581</v>
      </c>
      <c r="G16" s="14" t="s">
        <v>634</v>
      </c>
      <c r="H16" s="14" t="s">
        <v>49</v>
      </c>
      <c r="I16" s="24">
        <v>451593</v>
      </c>
      <c r="J16" s="27">
        <v>1336</v>
      </c>
      <c r="K16" s="24">
        <v>0</v>
      </c>
      <c r="L16" s="24">
        <v>6033.2824799999999</v>
      </c>
      <c r="M16" s="13">
        <v>8.2424080799999998E-4</v>
      </c>
      <c r="N16" s="13">
        <v>6.7171644329999999E-3</v>
      </c>
      <c r="O16" s="66">
        <v>1.2599851180000001E-3</v>
      </c>
    </row>
    <row r="17" spans="2:15" ht="12.75" customHeight="1" x14ac:dyDescent="0.2">
      <c r="B17" s="62" t="s">
        <v>1254</v>
      </c>
      <c r="C17" s="14" t="s">
        <v>1255</v>
      </c>
      <c r="D17" s="14" t="s">
        <v>160</v>
      </c>
      <c r="E17" s="14" t="s">
        <v>232</v>
      </c>
      <c r="F17" s="22">
        <v>767</v>
      </c>
      <c r="G17" s="14" t="s">
        <v>366</v>
      </c>
      <c r="H17" s="14" t="s">
        <v>49</v>
      </c>
      <c r="I17" s="24">
        <v>525746</v>
      </c>
      <c r="J17" s="27">
        <v>3807</v>
      </c>
      <c r="K17" s="24">
        <v>0</v>
      </c>
      <c r="L17" s="24">
        <v>20015.15022</v>
      </c>
      <c r="M17" s="13">
        <v>2.0772731250000001E-3</v>
      </c>
      <c r="N17" s="13">
        <v>2.2283898627999999E-2</v>
      </c>
      <c r="O17" s="66">
        <v>4.1799454129999997E-3</v>
      </c>
    </row>
    <row r="18" spans="2:15" ht="12.75" customHeight="1" x14ac:dyDescent="0.2">
      <c r="B18" s="62" t="s">
        <v>1256</v>
      </c>
      <c r="C18" s="14" t="s">
        <v>1257</v>
      </c>
      <c r="D18" s="14" t="s">
        <v>160</v>
      </c>
      <c r="E18" s="14" t="s">
        <v>232</v>
      </c>
      <c r="F18" s="22">
        <v>585</v>
      </c>
      <c r="G18" s="14" t="s">
        <v>366</v>
      </c>
      <c r="H18" s="14" t="s">
        <v>49</v>
      </c>
      <c r="I18" s="24">
        <v>119459</v>
      </c>
      <c r="J18" s="27">
        <v>2893</v>
      </c>
      <c r="K18" s="24">
        <v>0</v>
      </c>
      <c r="L18" s="24">
        <v>3455.9488700000002</v>
      </c>
      <c r="M18" s="13">
        <v>5.7234497100000004E-4</v>
      </c>
      <c r="N18" s="13">
        <v>3.8476860490000001E-3</v>
      </c>
      <c r="O18" s="66">
        <v>7.2173715699999999E-4</v>
      </c>
    </row>
    <row r="19" spans="2:15" ht="12.75" customHeight="1" x14ac:dyDescent="0.2">
      <c r="B19" s="62" t="s">
        <v>1258</v>
      </c>
      <c r="C19" s="14" t="s">
        <v>1259</v>
      </c>
      <c r="D19" s="14" t="s">
        <v>160</v>
      </c>
      <c r="E19" s="14" t="s">
        <v>232</v>
      </c>
      <c r="F19" s="22">
        <v>1040</v>
      </c>
      <c r="G19" s="14" t="s">
        <v>681</v>
      </c>
      <c r="H19" s="14" t="s">
        <v>49</v>
      </c>
      <c r="I19" s="24">
        <v>19732</v>
      </c>
      <c r="J19" s="27">
        <v>77500</v>
      </c>
      <c r="K19" s="24">
        <v>35.78398</v>
      </c>
      <c r="L19" s="24">
        <v>15328.083979999999</v>
      </c>
      <c r="M19" s="13">
        <v>4.4387606400000002E-4</v>
      </c>
      <c r="N19" s="13">
        <v>1.7065546139E-2</v>
      </c>
      <c r="O19" s="66">
        <v>3.201102845E-3</v>
      </c>
    </row>
    <row r="20" spans="2:15" ht="12.75" customHeight="1" x14ac:dyDescent="0.2">
      <c r="B20" s="62" t="s">
        <v>1260</v>
      </c>
      <c r="C20" s="14" t="s">
        <v>1261</v>
      </c>
      <c r="D20" s="14" t="s">
        <v>160</v>
      </c>
      <c r="E20" s="14" t="s">
        <v>232</v>
      </c>
      <c r="F20" s="22">
        <v>1068</v>
      </c>
      <c r="G20" s="14" t="s">
        <v>498</v>
      </c>
      <c r="H20" s="14" t="s">
        <v>49</v>
      </c>
      <c r="I20" s="24">
        <v>93700.3</v>
      </c>
      <c r="J20" s="27">
        <v>1027</v>
      </c>
      <c r="K20" s="24">
        <v>0</v>
      </c>
      <c r="L20" s="24">
        <v>962.30208000000005</v>
      </c>
      <c r="M20" s="13">
        <v>1.7131917599999999E-4</v>
      </c>
      <c r="N20" s="13">
        <v>1.0713805169999999E-3</v>
      </c>
      <c r="O20" s="66">
        <v>2.00966274E-4</v>
      </c>
    </row>
    <row r="21" spans="2:15" ht="12.75" customHeight="1" x14ac:dyDescent="0.2">
      <c r="B21" s="62" t="s">
        <v>1260</v>
      </c>
      <c r="C21" s="14" t="s">
        <v>1262</v>
      </c>
      <c r="D21" s="14" t="s">
        <v>160</v>
      </c>
      <c r="E21" s="14" t="s">
        <v>232</v>
      </c>
      <c r="F21" s="22">
        <v>1068</v>
      </c>
      <c r="G21" s="14" t="s">
        <v>498</v>
      </c>
      <c r="H21" s="14" t="s">
        <v>49</v>
      </c>
      <c r="I21" s="24">
        <v>800000</v>
      </c>
      <c r="J21" s="26">
        <v>1011.287</v>
      </c>
      <c r="K21" s="24">
        <v>0</v>
      </c>
      <c r="L21" s="24">
        <v>8090.2960000000003</v>
      </c>
      <c r="M21" s="13">
        <v>1.462699063E-3</v>
      </c>
      <c r="N21" s="13">
        <v>9.0073436339999993E-3</v>
      </c>
      <c r="O21" s="66">
        <v>1.689569915E-3</v>
      </c>
    </row>
    <row r="22" spans="2:15" ht="12.75" customHeight="1" x14ac:dyDescent="0.2">
      <c r="B22" s="62" t="s">
        <v>1263</v>
      </c>
      <c r="C22" s="14" t="s">
        <v>1264</v>
      </c>
      <c r="D22" s="14" t="s">
        <v>160</v>
      </c>
      <c r="E22" s="14" t="s">
        <v>232</v>
      </c>
      <c r="F22" s="22">
        <v>662</v>
      </c>
      <c r="G22" s="14" t="s">
        <v>249</v>
      </c>
      <c r="H22" s="14" t="s">
        <v>49</v>
      </c>
      <c r="I22" s="24">
        <v>1887459</v>
      </c>
      <c r="J22" s="27">
        <v>3290</v>
      </c>
      <c r="K22" s="24">
        <v>0</v>
      </c>
      <c r="L22" s="24">
        <v>62097.401100000003</v>
      </c>
      <c r="M22" s="13">
        <v>1.411429948E-3</v>
      </c>
      <c r="N22" s="13">
        <v>6.9136238098E-2</v>
      </c>
      <c r="O22" s="66">
        <v>1.2968363667999999E-2</v>
      </c>
    </row>
    <row r="23" spans="2:15" ht="12.75" customHeight="1" x14ac:dyDescent="0.2">
      <c r="B23" s="62" t="s">
        <v>1265</v>
      </c>
      <c r="C23" s="14" t="s">
        <v>1266</v>
      </c>
      <c r="D23" s="14" t="s">
        <v>160</v>
      </c>
      <c r="E23" s="14" t="s">
        <v>232</v>
      </c>
      <c r="F23" s="22">
        <v>691</v>
      </c>
      <c r="G23" s="14" t="s">
        <v>249</v>
      </c>
      <c r="H23" s="14" t="s">
        <v>49</v>
      </c>
      <c r="I23" s="24">
        <v>2097951</v>
      </c>
      <c r="J23" s="27">
        <v>1835</v>
      </c>
      <c r="K23" s="24">
        <v>0</v>
      </c>
      <c r="L23" s="24">
        <v>38497.400849999998</v>
      </c>
      <c r="M23" s="13">
        <v>1.6959837080000001E-3</v>
      </c>
      <c r="N23" s="13">
        <v>4.2861141112999997E-2</v>
      </c>
      <c r="O23" s="66">
        <v>8.039761498E-3</v>
      </c>
    </row>
    <row r="24" spans="2:15" ht="12.75" customHeight="1" x14ac:dyDescent="0.2">
      <c r="B24" s="62" t="s">
        <v>1267</v>
      </c>
      <c r="C24" s="14" t="s">
        <v>1268</v>
      </c>
      <c r="D24" s="14" t="s">
        <v>160</v>
      </c>
      <c r="E24" s="14" t="s">
        <v>232</v>
      </c>
      <c r="F24" s="22">
        <v>593</v>
      </c>
      <c r="G24" s="14" t="s">
        <v>249</v>
      </c>
      <c r="H24" s="14" t="s">
        <v>49</v>
      </c>
      <c r="I24" s="24">
        <v>82835</v>
      </c>
      <c r="J24" s="27">
        <v>14990</v>
      </c>
      <c r="K24" s="24">
        <v>0</v>
      </c>
      <c r="L24" s="24">
        <v>12416.9665</v>
      </c>
      <c r="M24" s="13">
        <v>8.2562510599999998E-4</v>
      </c>
      <c r="N24" s="13">
        <v>1.3824448965E-2</v>
      </c>
      <c r="O24" s="66">
        <v>2.59314777E-3</v>
      </c>
    </row>
    <row r="25" spans="2:15" ht="12.75" customHeight="1" x14ac:dyDescent="0.2">
      <c r="B25" s="62" t="s">
        <v>1269</v>
      </c>
      <c r="C25" s="14" t="s">
        <v>1270</v>
      </c>
      <c r="D25" s="14" t="s">
        <v>160</v>
      </c>
      <c r="E25" s="14" t="s">
        <v>232</v>
      </c>
      <c r="F25" s="22">
        <v>604</v>
      </c>
      <c r="G25" s="14" t="s">
        <v>249</v>
      </c>
      <c r="H25" s="14" t="s">
        <v>49</v>
      </c>
      <c r="I25" s="24">
        <v>2106160</v>
      </c>
      <c r="J25" s="27">
        <v>2950</v>
      </c>
      <c r="K25" s="24">
        <v>0</v>
      </c>
      <c r="L25" s="24">
        <v>62131.72</v>
      </c>
      <c r="M25" s="13">
        <v>1.383032852E-3</v>
      </c>
      <c r="N25" s="13">
        <v>6.9174447097999997E-2</v>
      </c>
      <c r="O25" s="66">
        <v>1.2975530795000001E-2</v>
      </c>
    </row>
    <row r="26" spans="2:15" ht="12.75" customHeight="1" x14ac:dyDescent="0.2">
      <c r="B26" s="62" t="s">
        <v>1271</v>
      </c>
      <c r="C26" s="14" t="s">
        <v>1272</v>
      </c>
      <c r="D26" s="14" t="s">
        <v>160</v>
      </c>
      <c r="E26" s="14" t="s">
        <v>232</v>
      </c>
      <c r="F26" s="22">
        <v>695</v>
      </c>
      <c r="G26" s="14" t="s">
        <v>249</v>
      </c>
      <c r="H26" s="14" t="s">
        <v>49</v>
      </c>
      <c r="I26" s="24">
        <v>208398</v>
      </c>
      <c r="J26" s="27">
        <v>14260</v>
      </c>
      <c r="K26" s="24">
        <v>0</v>
      </c>
      <c r="L26" s="24">
        <v>29717.554800000002</v>
      </c>
      <c r="M26" s="13">
        <v>8.0807759300000005E-4</v>
      </c>
      <c r="N26" s="13">
        <v>3.3086085857E-2</v>
      </c>
      <c r="O26" s="66">
        <v>6.2061865889999996E-3</v>
      </c>
    </row>
    <row r="27" spans="2:15" ht="12.75" customHeight="1" x14ac:dyDescent="0.2">
      <c r="B27" s="62" t="s">
        <v>1273</v>
      </c>
      <c r="C27" s="14" t="s">
        <v>1274</v>
      </c>
      <c r="D27" s="14" t="s">
        <v>160</v>
      </c>
      <c r="E27" s="14" t="s">
        <v>232</v>
      </c>
      <c r="F27" s="22">
        <v>576</v>
      </c>
      <c r="G27" s="14" t="s">
        <v>517</v>
      </c>
      <c r="H27" s="14" t="s">
        <v>49</v>
      </c>
      <c r="I27" s="24">
        <v>4077</v>
      </c>
      <c r="J27" s="27">
        <v>91410</v>
      </c>
      <c r="K27" s="24">
        <v>0</v>
      </c>
      <c r="L27" s="24">
        <v>3726.7856999999999</v>
      </c>
      <c r="M27" s="13">
        <v>5.3276609400000001E-4</v>
      </c>
      <c r="N27" s="13">
        <v>4.1492226549999997E-3</v>
      </c>
      <c r="O27" s="66">
        <v>7.7829847000000004E-4</v>
      </c>
    </row>
    <row r="28" spans="2:15" ht="12.75" customHeight="1" x14ac:dyDescent="0.2">
      <c r="B28" s="62" t="s">
        <v>1275</v>
      </c>
      <c r="C28" s="14" t="s">
        <v>1276</v>
      </c>
      <c r="D28" s="14" t="s">
        <v>160</v>
      </c>
      <c r="E28" s="14" t="s">
        <v>232</v>
      </c>
      <c r="F28" s="22">
        <v>1762</v>
      </c>
      <c r="G28" s="14" t="s">
        <v>712</v>
      </c>
      <c r="H28" s="14" t="s">
        <v>49</v>
      </c>
      <c r="I28" s="24">
        <v>55</v>
      </c>
      <c r="J28" s="27">
        <v>4850</v>
      </c>
      <c r="K28" s="24">
        <v>0</v>
      </c>
      <c r="L28" s="24">
        <v>2.6675</v>
      </c>
      <c r="M28" s="13">
        <v>3.1057758474835E-7</v>
      </c>
      <c r="N28" s="13">
        <v>2.9698652739099E-6</v>
      </c>
      <c r="O28" s="66">
        <v>5.5707822665442796E-7</v>
      </c>
    </row>
    <row r="29" spans="2:15" ht="12.75" customHeight="1" x14ac:dyDescent="0.2">
      <c r="B29" s="62" t="s">
        <v>1277</v>
      </c>
      <c r="C29" s="14" t="s">
        <v>1278</v>
      </c>
      <c r="D29" s="14" t="s">
        <v>160</v>
      </c>
      <c r="E29" s="14" t="s">
        <v>232</v>
      </c>
      <c r="F29" s="22">
        <v>475</v>
      </c>
      <c r="G29" s="14" t="s">
        <v>712</v>
      </c>
      <c r="H29" s="14" t="s">
        <v>49</v>
      </c>
      <c r="I29" s="24">
        <v>518154</v>
      </c>
      <c r="J29" s="27">
        <v>1040</v>
      </c>
      <c r="K29" s="24">
        <v>0</v>
      </c>
      <c r="L29" s="24">
        <v>5388.8015999999998</v>
      </c>
      <c r="M29" s="13">
        <v>4.4142742800000001E-4</v>
      </c>
      <c r="N29" s="13">
        <v>5.9996306419999998E-3</v>
      </c>
      <c r="O29" s="66">
        <v>1.125392329E-3</v>
      </c>
    </row>
    <row r="30" spans="2:15" ht="12.75" customHeight="1" x14ac:dyDescent="0.2">
      <c r="B30" s="62" t="s">
        <v>1279</v>
      </c>
      <c r="C30" s="14" t="s">
        <v>1280</v>
      </c>
      <c r="D30" s="14" t="s">
        <v>160</v>
      </c>
      <c r="E30" s="14" t="s">
        <v>232</v>
      </c>
      <c r="F30" s="22">
        <v>281</v>
      </c>
      <c r="G30" s="14" t="s">
        <v>429</v>
      </c>
      <c r="H30" s="14" t="s">
        <v>49</v>
      </c>
      <c r="I30" s="24">
        <v>734074</v>
      </c>
      <c r="J30" s="27">
        <v>1818</v>
      </c>
      <c r="K30" s="24">
        <v>0</v>
      </c>
      <c r="L30" s="24">
        <v>13345.465319999999</v>
      </c>
      <c r="M30" s="13">
        <v>5.6930113300000004E-4</v>
      </c>
      <c r="N30" s="13">
        <v>1.485819457E-2</v>
      </c>
      <c r="O30" s="66">
        <v>2.7870546029999999E-3</v>
      </c>
    </row>
    <row r="31" spans="2:15" ht="12.75" customHeight="1" x14ac:dyDescent="0.2">
      <c r="B31" s="62" t="s">
        <v>1281</v>
      </c>
      <c r="C31" s="14" t="s">
        <v>1282</v>
      </c>
      <c r="D31" s="14" t="s">
        <v>160</v>
      </c>
      <c r="E31" s="14" t="s">
        <v>232</v>
      </c>
      <c r="F31" s="22">
        <v>2028</v>
      </c>
      <c r="G31" s="14" t="s">
        <v>1028</v>
      </c>
      <c r="H31" s="14" t="s">
        <v>49</v>
      </c>
      <c r="I31" s="24">
        <v>84056</v>
      </c>
      <c r="J31" s="27">
        <v>11090</v>
      </c>
      <c r="K31" s="24">
        <v>0</v>
      </c>
      <c r="L31" s="24">
        <v>9321.8104000000003</v>
      </c>
      <c r="M31" s="13">
        <v>7.6088139699999997E-4</v>
      </c>
      <c r="N31" s="13">
        <v>1.0378452107000001E-2</v>
      </c>
      <c r="O31" s="66">
        <v>1.9467582399999999E-3</v>
      </c>
    </row>
    <row r="32" spans="2:15" ht="12.75" customHeight="1" x14ac:dyDescent="0.2">
      <c r="B32" s="62" t="s">
        <v>1283</v>
      </c>
      <c r="C32" s="14" t="s">
        <v>1284</v>
      </c>
      <c r="D32" s="14" t="s">
        <v>160</v>
      </c>
      <c r="E32" s="14" t="s">
        <v>232</v>
      </c>
      <c r="F32" s="22">
        <v>2177</v>
      </c>
      <c r="G32" s="14" t="s">
        <v>1028</v>
      </c>
      <c r="H32" s="14" t="s">
        <v>49</v>
      </c>
      <c r="I32" s="24">
        <v>12718</v>
      </c>
      <c r="J32" s="27">
        <v>50140</v>
      </c>
      <c r="K32" s="24">
        <v>0</v>
      </c>
      <c r="L32" s="24">
        <v>6376.8051999999998</v>
      </c>
      <c r="M32" s="13">
        <v>4.3952706500000001E-4</v>
      </c>
      <c r="N32" s="13">
        <v>7.099625987E-3</v>
      </c>
      <c r="O32" s="66">
        <v>1.331726085E-3</v>
      </c>
    </row>
    <row r="33" spans="2:15" ht="12.75" customHeight="1" x14ac:dyDescent="0.2">
      <c r="B33" s="62" t="s">
        <v>1285</v>
      </c>
      <c r="C33" s="14" t="s">
        <v>1286</v>
      </c>
      <c r="D33" s="14" t="s">
        <v>160</v>
      </c>
      <c r="E33" s="14" t="s">
        <v>232</v>
      </c>
      <c r="F33" s="22">
        <v>2174</v>
      </c>
      <c r="G33" s="14" t="s">
        <v>1028</v>
      </c>
      <c r="H33" s="14" t="s">
        <v>49</v>
      </c>
      <c r="I33" s="24">
        <v>40896</v>
      </c>
      <c r="J33" s="27">
        <v>25190</v>
      </c>
      <c r="K33" s="24">
        <v>0</v>
      </c>
      <c r="L33" s="24">
        <v>10301.7024</v>
      </c>
      <c r="M33" s="13">
        <v>9.2392186999999996E-4</v>
      </c>
      <c r="N33" s="13">
        <v>1.1469416389E-2</v>
      </c>
      <c r="O33" s="66">
        <v>2.1513979770000002E-3</v>
      </c>
    </row>
    <row r="34" spans="2:15" ht="12.75" customHeight="1" x14ac:dyDescent="0.2">
      <c r="B34" s="62" t="s">
        <v>1287</v>
      </c>
      <c r="C34" s="14" t="s">
        <v>1288</v>
      </c>
      <c r="D34" s="14" t="s">
        <v>160</v>
      </c>
      <c r="E34" s="14" t="s">
        <v>232</v>
      </c>
      <c r="F34" s="22">
        <v>746</v>
      </c>
      <c r="G34" s="14" t="s">
        <v>686</v>
      </c>
      <c r="H34" s="14" t="s">
        <v>49</v>
      </c>
      <c r="I34" s="24">
        <v>94570</v>
      </c>
      <c r="J34" s="27">
        <v>6850</v>
      </c>
      <c r="K34" s="24">
        <v>0</v>
      </c>
      <c r="L34" s="24">
        <v>6478.0450000000001</v>
      </c>
      <c r="M34" s="13">
        <v>8.1150246199999997E-4</v>
      </c>
      <c r="N34" s="13">
        <v>7.2123414760000004E-3</v>
      </c>
      <c r="O34" s="66">
        <v>1.352868911E-3</v>
      </c>
    </row>
    <row r="35" spans="2:15" ht="12.75" customHeight="1" x14ac:dyDescent="0.2">
      <c r="B35" s="62" t="s">
        <v>1289</v>
      </c>
      <c r="C35" s="14" t="s">
        <v>1290</v>
      </c>
      <c r="D35" s="14" t="s">
        <v>160</v>
      </c>
      <c r="E35" s="14" t="s">
        <v>232</v>
      </c>
      <c r="F35" s="22">
        <v>1633</v>
      </c>
      <c r="G35" s="14" t="s">
        <v>845</v>
      </c>
      <c r="H35" s="14" t="s">
        <v>49</v>
      </c>
      <c r="I35" s="24">
        <v>347000</v>
      </c>
      <c r="J35" s="27">
        <v>2365</v>
      </c>
      <c r="K35" s="24">
        <v>0</v>
      </c>
      <c r="L35" s="24">
        <v>8206.5499999999993</v>
      </c>
      <c r="M35" s="13">
        <v>9.7120199400000003E-4</v>
      </c>
      <c r="N35" s="13">
        <v>9.1367752059999998E-3</v>
      </c>
      <c r="O35" s="66">
        <v>1.7138482919999999E-3</v>
      </c>
    </row>
    <row r="36" spans="2:15" ht="12.75" customHeight="1" x14ac:dyDescent="0.2">
      <c r="B36" s="62" t="s">
        <v>1291</v>
      </c>
      <c r="C36" s="14" t="s">
        <v>1292</v>
      </c>
      <c r="D36" s="14" t="s">
        <v>160</v>
      </c>
      <c r="E36" s="14" t="s">
        <v>232</v>
      </c>
      <c r="F36" s="22">
        <v>1300</v>
      </c>
      <c r="G36" s="14" t="s">
        <v>233</v>
      </c>
      <c r="H36" s="14" t="s">
        <v>49</v>
      </c>
      <c r="I36" s="24">
        <v>238854</v>
      </c>
      <c r="J36" s="27">
        <v>6200</v>
      </c>
      <c r="K36" s="24">
        <v>0</v>
      </c>
      <c r="L36" s="24">
        <v>14808.948</v>
      </c>
      <c r="M36" s="13">
        <v>1.9300169860000001E-3</v>
      </c>
      <c r="N36" s="13">
        <v>1.6487565288000001E-2</v>
      </c>
      <c r="O36" s="66">
        <v>3.0926869689999999E-3</v>
      </c>
    </row>
    <row r="37" spans="2:15" ht="12.75" customHeight="1" x14ac:dyDescent="0.2">
      <c r="B37" s="62" t="s">
        <v>1293</v>
      </c>
      <c r="C37" s="14" t="s">
        <v>1294</v>
      </c>
      <c r="D37" s="14" t="s">
        <v>160</v>
      </c>
      <c r="E37" s="14" t="s">
        <v>232</v>
      </c>
      <c r="F37" s="22">
        <v>1328</v>
      </c>
      <c r="G37" s="14" t="s">
        <v>233</v>
      </c>
      <c r="H37" s="14" t="s">
        <v>49</v>
      </c>
      <c r="I37" s="24">
        <v>192848</v>
      </c>
      <c r="J37" s="27">
        <v>2000</v>
      </c>
      <c r="K37" s="24">
        <v>0</v>
      </c>
      <c r="L37" s="24">
        <v>3856.96</v>
      </c>
      <c r="M37" s="13">
        <v>4.10028896E-4</v>
      </c>
      <c r="N37" s="13">
        <v>4.2941524139999999E-3</v>
      </c>
      <c r="O37" s="66">
        <v>8.0548394999999996E-4</v>
      </c>
    </row>
    <row r="38" spans="2:15" ht="12.75" customHeight="1" x14ac:dyDescent="0.2">
      <c r="B38" s="62" t="s">
        <v>1295</v>
      </c>
      <c r="C38" s="14" t="s">
        <v>1296</v>
      </c>
      <c r="D38" s="14" t="s">
        <v>160</v>
      </c>
      <c r="E38" s="14" t="s">
        <v>232</v>
      </c>
      <c r="F38" s="22">
        <v>226</v>
      </c>
      <c r="G38" s="14" t="s">
        <v>233</v>
      </c>
      <c r="H38" s="14" t="s">
        <v>49</v>
      </c>
      <c r="I38" s="24">
        <v>1645476.2</v>
      </c>
      <c r="J38" s="27">
        <v>1070</v>
      </c>
      <c r="K38" s="24">
        <v>0</v>
      </c>
      <c r="L38" s="24">
        <v>17606.59534</v>
      </c>
      <c r="M38" s="13">
        <v>2.1783206540000001E-3</v>
      </c>
      <c r="N38" s="13">
        <v>1.9602330306000001E-2</v>
      </c>
      <c r="O38" s="66">
        <v>3.6769450449999999E-3</v>
      </c>
    </row>
    <row r="39" spans="2:15" ht="12.75" customHeight="1" x14ac:dyDescent="0.2">
      <c r="B39" s="62" t="s">
        <v>1297</v>
      </c>
      <c r="C39" s="14" t="s">
        <v>1298</v>
      </c>
      <c r="D39" s="14" t="s">
        <v>160</v>
      </c>
      <c r="E39" s="14" t="s">
        <v>232</v>
      </c>
      <c r="F39" s="22">
        <v>323</v>
      </c>
      <c r="G39" s="14" t="s">
        <v>233</v>
      </c>
      <c r="H39" s="14" t="s">
        <v>49</v>
      </c>
      <c r="I39" s="24">
        <v>35500</v>
      </c>
      <c r="J39" s="27">
        <v>28100</v>
      </c>
      <c r="K39" s="24">
        <v>0</v>
      </c>
      <c r="L39" s="24">
        <v>9975.5</v>
      </c>
      <c r="M39" s="13">
        <v>7.4731277300000003E-4</v>
      </c>
      <c r="N39" s="13">
        <v>1.1106238439999999E-2</v>
      </c>
      <c r="O39" s="66">
        <v>2.0832741700000002E-3</v>
      </c>
    </row>
    <row r="40" spans="2:15" ht="12.75" customHeight="1" x14ac:dyDescent="0.2">
      <c r="B40" s="62" t="s">
        <v>1299</v>
      </c>
      <c r="C40" s="14" t="s">
        <v>1300</v>
      </c>
      <c r="D40" s="14" t="s">
        <v>160</v>
      </c>
      <c r="E40" s="14" t="s">
        <v>232</v>
      </c>
      <c r="F40" s="22">
        <v>629</v>
      </c>
      <c r="G40" s="14" t="s">
        <v>1301</v>
      </c>
      <c r="H40" s="14" t="s">
        <v>49</v>
      </c>
      <c r="I40" s="24">
        <v>357245</v>
      </c>
      <c r="J40" s="27">
        <v>3815</v>
      </c>
      <c r="K40" s="24">
        <v>0</v>
      </c>
      <c r="L40" s="24">
        <v>13628.89675</v>
      </c>
      <c r="M40" s="13">
        <v>3.1872048999999998E-4</v>
      </c>
      <c r="N40" s="13">
        <v>1.5173753393999999E-2</v>
      </c>
      <c r="O40" s="66">
        <v>2.84624616E-3</v>
      </c>
    </row>
    <row r="41" spans="2:15" ht="12.75" customHeight="1" x14ac:dyDescent="0.2">
      <c r="B41" s="62" t="s">
        <v>1302</v>
      </c>
      <c r="C41" s="14" t="s">
        <v>1303</v>
      </c>
      <c r="D41" s="14" t="s">
        <v>160</v>
      </c>
      <c r="E41" s="14" t="s">
        <v>232</v>
      </c>
      <c r="F41" s="22">
        <v>273</v>
      </c>
      <c r="G41" s="14" t="s">
        <v>1304</v>
      </c>
      <c r="H41" s="14" t="s">
        <v>49</v>
      </c>
      <c r="I41" s="24">
        <v>29513</v>
      </c>
      <c r="J41" s="27">
        <v>72500</v>
      </c>
      <c r="K41" s="24">
        <v>0</v>
      </c>
      <c r="L41" s="24">
        <v>21396.924999999999</v>
      </c>
      <c r="M41" s="13">
        <v>4.6601601900000001E-4</v>
      </c>
      <c r="N41" s="13">
        <v>2.3822299727999999E-2</v>
      </c>
      <c r="O41" s="66">
        <v>4.4685139770000003E-3</v>
      </c>
    </row>
    <row r="42" spans="2:15" x14ac:dyDescent="0.2">
      <c r="B42" s="62" t="s">
        <v>1305</v>
      </c>
      <c r="C42" s="14" t="s">
        <v>1306</v>
      </c>
      <c r="D42" s="14" t="s">
        <v>160</v>
      </c>
      <c r="E42" s="14" t="s">
        <v>232</v>
      </c>
      <c r="F42" s="22">
        <v>230</v>
      </c>
      <c r="G42" s="14" t="s">
        <v>435</v>
      </c>
      <c r="H42" s="14" t="s">
        <v>49</v>
      </c>
      <c r="I42" s="24">
        <v>3984924</v>
      </c>
      <c r="J42" s="27">
        <v>495</v>
      </c>
      <c r="K42" s="24">
        <v>0</v>
      </c>
      <c r="L42" s="24">
        <v>19725.373800000001</v>
      </c>
      <c r="M42" s="13">
        <v>1.440251237E-3</v>
      </c>
      <c r="N42" s="13">
        <v>2.19612756E-2</v>
      </c>
      <c r="O42" s="66">
        <v>4.119428774E-3</v>
      </c>
    </row>
    <row r="43" spans="2:15" x14ac:dyDescent="0.2">
      <c r="B43" s="61" t="s">
        <v>1307</v>
      </c>
      <c r="C43" s="58" t="s">
        <v>2583</v>
      </c>
      <c r="D43" s="58" t="s">
        <v>2583</v>
      </c>
      <c r="E43" s="58" t="s">
        <v>2583</v>
      </c>
      <c r="F43" s="58" t="s">
        <v>2583</v>
      </c>
      <c r="G43" s="58" t="s">
        <v>2583</v>
      </c>
      <c r="H43" s="58" t="s">
        <v>2583</v>
      </c>
      <c r="I43" s="58" t="s">
        <v>2583</v>
      </c>
      <c r="J43" s="58" t="s">
        <v>2583</v>
      </c>
      <c r="K43" s="58" t="s">
        <v>2583</v>
      </c>
      <c r="L43" s="23">
        <v>257824.50513999999</v>
      </c>
      <c r="M43" s="58" t="s">
        <v>2583</v>
      </c>
      <c r="N43" s="20">
        <v>0.28704931380600002</v>
      </c>
      <c r="O43" s="65">
        <v>5.3843830593999997E-2</v>
      </c>
    </row>
    <row r="44" spans="2:15" x14ac:dyDescent="0.2">
      <c r="B44" s="62" t="s">
        <v>1308</v>
      </c>
      <c r="C44" s="14" t="s">
        <v>1309</v>
      </c>
      <c r="D44" s="14" t="s">
        <v>160</v>
      </c>
      <c r="E44" s="14" t="s">
        <v>232</v>
      </c>
      <c r="F44" s="22">
        <v>1219</v>
      </c>
      <c r="G44" s="14" t="s">
        <v>1310</v>
      </c>
      <c r="H44" s="14" t="s">
        <v>49</v>
      </c>
      <c r="I44" s="24">
        <v>15000</v>
      </c>
      <c r="J44" s="27">
        <v>5575</v>
      </c>
      <c r="K44" s="24">
        <v>0</v>
      </c>
      <c r="L44" s="24">
        <v>836.25</v>
      </c>
      <c r="M44" s="13">
        <v>6.0653289300000002E-4</v>
      </c>
      <c r="N44" s="13">
        <v>9.3104023799999997E-4</v>
      </c>
      <c r="O44" s="66">
        <v>1.74641674E-4</v>
      </c>
    </row>
    <row r="45" spans="2:15" x14ac:dyDescent="0.2">
      <c r="B45" s="62" t="s">
        <v>1311</v>
      </c>
      <c r="C45" s="14" t="s">
        <v>1312</v>
      </c>
      <c r="D45" s="14" t="s">
        <v>160</v>
      </c>
      <c r="E45" s="14" t="s">
        <v>232</v>
      </c>
      <c r="F45" s="22">
        <v>1916</v>
      </c>
      <c r="G45" s="14" t="s">
        <v>1310</v>
      </c>
      <c r="H45" s="14" t="s">
        <v>49</v>
      </c>
      <c r="I45" s="24">
        <v>552744</v>
      </c>
      <c r="J45" s="27">
        <v>3035</v>
      </c>
      <c r="K45" s="24">
        <v>0</v>
      </c>
      <c r="L45" s="24">
        <v>16775.7804</v>
      </c>
      <c r="M45" s="13">
        <v>7.0014591560000001E-3</v>
      </c>
      <c r="N45" s="13">
        <v>1.8677341199999999E-2</v>
      </c>
      <c r="O45" s="66">
        <v>3.5034384229999998E-3</v>
      </c>
    </row>
    <row r="46" spans="2:15" x14ac:dyDescent="0.2">
      <c r="B46" s="62" t="s">
        <v>1313</v>
      </c>
      <c r="C46" s="14" t="s">
        <v>1314</v>
      </c>
      <c r="D46" s="14" t="s">
        <v>160</v>
      </c>
      <c r="E46" s="14" t="s">
        <v>232</v>
      </c>
      <c r="F46" s="22">
        <v>259</v>
      </c>
      <c r="G46" s="14" t="s">
        <v>307</v>
      </c>
      <c r="H46" s="14" t="s">
        <v>49</v>
      </c>
      <c r="I46" s="24">
        <v>5791957</v>
      </c>
      <c r="J46" s="27">
        <v>124</v>
      </c>
      <c r="K46" s="24">
        <v>0</v>
      </c>
      <c r="L46" s="24">
        <v>7182.0266799999999</v>
      </c>
      <c r="M46" s="13">
        <v>1.8410318629999999E-3</v>
      </c>
      <c r="N46" s="13">
        <v>7.9961205739999992E-3</v>
      </c>
      <c r="O46" s="66">
        <v>1.499887792E-3</v>
      </c>
    </row>
    <row r="47" spans="2:15" x14ac:dyDescent="0.2">
      <c r="B47" s="62" t="s">
        <v>1315</v>
      </c>
      <c r="C47" s="14" t="s">
        <v>1316</v>
      </c>
      <c r="D47" s="14" t="s">
        <v>160</v>
      </c>
      <c r="E47" s="14" t="s">
        <v>232</v>
      </c>
      <c r="F47" s="22">
        <v>1361</v>
      </c>
      <c r="G47" s="14" t="s">
        <v>307</v>
      </c>
      <c r="H47" s="14" t="s">
        <v>49</v>
      </c>
      <c r="I47" s="24">
        <v>57640</v>
      </c>
      <c r="J47" s="27">
        <v>8280</v>
      </c>
      <c r="K47" s="24">
        <v>0</v>
      </c>
      <c r="L47" s="24">
        <v>4772.5919999999996</v>
      </c>
      <c r="M47" s="13">
        <v>4.613483489E-3</v>
      </c>
      <c r="N47" s="13">
        <v>5.3135727259999996E-3</v>
      </c>
      <c r="O47" s="66">
        <v>9.967036879999999E-4</v>
      </c>
    </row>
    <row r="48" spans="2:15" x14ac:dyDescent="0.2">
      <c r="B48" s="62" t="s">
        <v>1317</v>
      </c>
      <c r="C48" s="14" t="s">
        <v>1318</v>
      </c>
      <c r="D48" s="14" t="s">
        <v>160</v>
      </c>
      <c r="E48" s="14" t="s">
        <v>232</v>
      </c>
      <c r="F48" s="22">
        <v>1363</v>
      </c>
      <c r="G48" s="14" t="s">
        <v>307</v>
      </c>
      <c r="H48" s="14" t="s">
        <v>49</v>
      </c>
      <c r="I48" s="24">
        <v>57640</v>
      </c>
      <c r="J48" s="27">
        <v>29920</v>
      </c>
      <c r="K48" s="24">
        <v>406.15444000000002</v>
      </c>
      <c r="L48" s="24">
        <v>17652.042440000001</v>
      </c>
      <c r="M48" s="13">
        <v>5.4153922470000001E-3</v>
      </c>
      <c r="N48" s="13">
        <v>1.9652928904999999E-2</v>
      </c>
      <c r="O48" s="66">
        <v>3.6864361750000001E-3</v>
      </c>
    </row>
    <row r="49" spans="2:15" x14ac:dyDescent="0.2">
      <c r="B49" s="62" t="s">
        <v>1319</v>
      </c>
      <c r="C49" s="14" t="s">
        <v>1320</v>
      </c>
      <c r="D49" s="14" t="s">
        <v>160</v>
      </c>
      <c r="E49" s="14" t="s">
        <v>232</v>
      </c>
      <c r="F49" s="22">
        <v>1930</v>
      </c>
      <c r="G49" s="14" t="s">
        <v>307</v>
      </c>
      <c r="H49" s="14" t="s">
        <v>49</v>
      </c>
      <c r="I49" s="24">
        <v>2050000</v>
      </c>
      <c r="J49" s="26">
        <v>295.7</v>
      </c>
      <c r="K49" s="24">
        <v>0</v>
      </c>
      <c r="L49" s="24">
        <v>6061.85</v>
      </c>
      <c r="M49" s="13">
        <v>2.2360958570000001E-3</v>
      </c>
      <c r="N49" s="13">
        <v>6.7489701249999999E-3</v>
      </c>
      <c r="O49" s="66">
        <v>1.2659511330000001E-3</v>
      </c>
    </row>
    <row r="50" spans="2:15" x14ac:dyDescent="0.2">
      <c r="B50" s="62" t="s">
        <v>1321</v>
      </c>
      <c r="C50" s="14" t="s">
        <v>1322</v>
      </c>
      <c r="D50" s="14" t="s">
        <v>160</v>
      </c>
      <c r="E50" s="14" t="s">
        <v>232</v>
      </c>
      <c r="F50" s="22">
        <v>1831</v>
      </c>
      <c r="G50" s="14" t="s">
        <v>634</v>
      </c>
      <c r="H50" s="14" t="s">
        <v>49</v>
      </c>
      <c r="I50" s="24">
        <v>180775</v>
      </c>
      <c r="J50" s="27">
        <v>9675</v>
      </c>
      <c r="K50" s="24">
        <v>0</v>
      </c>
      <c r="L50" s="24">
        <v>17489.981250000001</v>
      </c>
      <c r="M50" s="13">
        <v>5.0864489509999996E-3</v>
      </c>
      <c r="N50" s="13">
        <v>1.9472497827000002E-2</v>
      </c>
      <c r="O50" s="66">
        <v>3.652591467E-3</v>
      </c>
    </row>
    <row r="51" spans="2:15" x14ac:dyDescent="0.2">
      <c r="B51" s="62" t="s">
        <v>1323</v>
      </c>
      <c r="C51" s="14" t="s">
        <v>1324</v>
      </c>
      <c r="D51" s="14" t="s">
        <v>160</v>
      </c>
      <c r="E51" s="14" t="s">
        <v>232</v>
      </c>
      <c r="F51" s="22">
        <v>224</v>
      </c>
      <c r="G51" s="14" t="s">
        <v>366</v>
      </c>
      <c r="H51" s="14" t="s">
        <v>49</v>
      </c>
      <c r="I51" s="24">
        <v>225853</v>
      </c>
      <c r="J51" s="27">
        <v>5850</v>
      </c>
      <c r="K51" s="24">
        <v>0</v>
      </c>
      <c r="L51" s="24">
        <v>13212.4005</v>
      </c>
      <c r="M51" s="13">
        <v>2.857764346E-3</v>
      </c>
      <c r="N51" s="13">
        <v>1.4710046645999999E-2</v>
      </c>
      <c r="O51" s="66">
        <v>2.7592654690000002E-3</v>
      </c>
    </row>
    <row r="52" spans="2:15" x14ac:dyDescent="0.2">
      <c r="B52" s="62" t="s">
        <v>1325</v>
      </c>
      <c r="C52" s="14" t="s">
        <v>1326</v>
      </c>
      <c r="D52" s="14" t="s">
        <v>160</v>
      </c>
      <c r="E52" s="14" t="s">
        <v>232</v>
      </c>
      <c r="F52" s="22">
        <v>566</v>
      </c>
      <c r="G52" s="14" t="s">
        <v>366</v>
      </c>
      <c r="H52" s="14" t="s">
        <v>49</v>
      </c>
      <c r="I52" s="24">
        <v>13090</v>
      </c>
      <c r="J52" s="27">
        <v>9332</v>
      </c>
      <c r="K52" s="24">
        <v>0</v>
      </c>
      <c r="L52" s="24">
        <v>1221.5588</v>
      </c>
      <c r="M52" s="13">
        <v>2.1152817199999999E-4</v>
      </c>
      <c r="N52" s="13">
        <v>1.360024389E-3</v>
      </c>
      <c r="O52" s="66">
        <v>2.5510920699999999E-4</v>
      </c>
    </row>
    <row r="53" spans="2:15" x14ac:dyDescent="0.2">
      <c r="B53" s="62" t="s">
        <v>1327</v>
      </c>
      <c r="C53" s="14" t="s">
        <v>1328</v>
      </c>
      <c r="D53" s="14" t="s">
        <v>160</v>
      </c>
      <c r="E53" s="14" t="s">
        <v>232</v>
      </c>
      <c r="F53" s="22">
        <v>373</v>
      </c>
      <c r="G53" s="14" t="s">
        <v>498</v>
      </c>
      <c r="H53" s="14" t="s">
        <v>49</v>
      </c>
      <c r="I53" s="24">
        <v>1251104</v>
      </c>
      <c r="J53" s="27">
        <v>1040</v>
      </c>
      <c r="K53" s="24">
        <v>0</v>
      </c>
      <c r="L53" s="24">
        <v>13011.481599999999</v>
      </c>
      <c r="M53" s="13">
        <v>4.5712446720000003E-3</v>
      </c>
      <c r="N53" s="13">
        <v>1.4486353275999999E-2</v>
      </c>
      <c r="O53" s="66">
        <v>2.7173057520000002E-3</v>
      </c>
    </row>
    <row r="54" spans="2:15" x14ac:dyDescent="0.2">
      <c r="B54" s="62" t="s">
        <v>1329</v>
      </c>
      <c r="C54" s="14" t="s">
        <v>1330</v>
      </c>
      <c r="D54" s="14" t="s">
        <v>160</v>
      </c>
      <c r="E54" s="14" t="s">
        <v>232</v>
      </c>
      <c r="F54" s="22">
        <v>715</v>
      </c>
      <c r="G54" s="14" t="s">
        <v>498</v>
      </c>
      <c r="H54" s="14" t="s">
        <v>49</v>
      </c>
      <c r="I54" s="24">
        <v>302444</v>
      </c>
      <c r="J54" s="27">
        <v>1488</v>
      </c>
      <c r="K54" s="24">
        <v>0</v>
      </c>
      <c r="L54" s="24">
        <v>4500.36672</v>
      </c>
      <c r="M54" s="13">
        <v>1.433506868E-3</v>
      </c>
      <c r="N54" s="13">
        <v>5.0104902870000004E-3</v>
      </c>
      <c r="O54" s="66">
        <v>9.3985241200000001E-4</v>
      </c>
    </row>
    <row r="55" spans="2:15" x14ac:dyDescent="0.2">
      <c r="B55" s="62" t="s">
        <v>1331</v>
      </c>
      <c r="C55" s="14" t="s">
        <v>1332</v>
      </c>
      <c r="D55" s="14" t="s">
        <v>160</v>
      </c>
      <c r="E55" s="14" t="s">
        <v>232</v>
      </c>
      <c r="F55" s="22">
        <v>1338</v>
      </c>
      <c r="G55" s="14" t="s">
        <v>498</v>
      </c>
      <c r="H55" s="14" t="s">
        <v>49</v>
      </c>
      <c r="I55" s="24">
        <v>3000</v>
      </c>
      <c r="J55" s="27">
        <v>19150</v>
      </c>
      <c r="K55" s="24">
        <v>0</v>
      </c>
      <c r="L55" s="24">
        <v>574.5</v>
      </c>
      <c r="M55" s="13">
        <v>2.37275395E-4</v>
      </c>
      <c r="N55" s="13">
        <v>6.3962046800000001E-4</v>
      </c>
      <c r="O55" s="66">
        <v>1.19978047E-4</v>
      </c>
    </row>
    <row r="56" spans="2:15" x14ac:dyDescent="0.2">
      <c r="B56" s="62" t="s">
        <v>1333</v>
      </c>
      <c r="C56" s="14" t="s">
        <v>1334</v>
      </c>
      <c r="D56" s="14" t="s">
        <v>160</v>
      </c>
      <c r="E56" s="14" t="s">
        <v>232</v>
      </c>
      <c r="F56" s="22">
        <v>1096</v>
      </c>
      <c r="G56" s="14" t="s">
        <v>498</v>
      </c>
      <c r="H56" s="14" t="s">
        <v>49</v>
      </c>
      <c r="I56" s="24">
        <v>28500</v>
      </c>
      <c r="J56" s="27">
        <v>10140</v>
      </c>
      <c r="K56" s="24">
        <v>0</v>
      </c>
      <c r="L56" s="24">
        <v>2889.9</v>
      </c>
      <c r="M56" s="13">
        <v>9.1078875199999997E-4</v>
      </c>
      <c r="N56" s="13">
        <v>3.2174746590000001E-3</v>
      </c>
      <c r="O56" s="66">
        <v>6.03524036E-4</v>
      </c>
    </row>
    <row r="57" spans="2:15" x14ac:dyDescent="0.2">
      <c r="B57" s="62" t="s">
        <v>1335</v>
      </c>
      <c r="C57" s="14" t="s">
        <v>1336</v>
      </c>
      <c r="D57" s="14" t="s">
        <v>160</v>
      </c>
      <c r="E57" s="14" t="s">
        <v>232</v>
      </c>
      <c r="F57" s="22">
        <v>434</v>
      </c>
      <c r="G57" s="14" t="s">
        <v>498</v>
      </c>
      <c r="H57" s="14" t="s">
        <v>49</v>
      </c>
      <c r="I57" s="24">
        <v>110000</v>
      </c>
      <c r="J57" s="26">
        <v>1042.9274</v>
      </c>
      <c r="K57" s="24">
        <v>0</v>
      </c>
      <c r="L57" s="24">
        <v>1147.2201399999999</v>
      </c>
      <c r="M57" s="13">
        <v>3.4101587399999999E-4</v>
      </c>
      <c r="N57" s="13">
        <v>1.277259327E-3</v>
      </c>
      <c r="O57" s="66">
        <v>2.3958439E-4</v>
      </c>
    </row>
    <row r="58" spans="2:15" x14ac:dyDescent="0.2">
      <c r="B58" s="62" t="s">
        <v>1337</v>
      </c>
      <c r="C58" s="14" t="s">
        <v>1338</v>
      </c>
      <c r="D58" s="14" t="s">
        <v>160</v>
      </c>
      <c r="E58" s="14" t="s">
        <v>232</v>
      </c>
      <c r="F58" s="22">
        <v>1330</v>
      </c>
      <c r="G58" s="14" t="s">
        <v>498</v>
      </c>
      <c r="H58" s="14" t="s">
        <v>49</v>
      </c>
      <c r="I58" s="24">
        <v>3200</v>
      </c>
      <c r="J58" s="27">
        <v>8105</v>
      </c>
      <c r="K58" s="24">
        <v>0</v>
      </c>
      <c r="L58" s="24">
        <v>259.36</v>
      </c>
      <c r="M58" s="13">
        <v>1.5188514799999999E-4</v>
      </c>
      <c r="N58" s="13">
        <v>2.88758859E-4</v>
      </c>
      <c r="O58" s="66">
        <v>5.4164501917560403E-5</v>
      </c>
    </row>
    <row r="59" spans="2:15" x14ac:dyDescent="0.2">
      <c r="B59" s="62" t="s">
        <v>1339</v>
      </c>
      <c r="C59" s="14" t="s">
        <v>1340</v>
      </c>
      <c r="D59" s="14" t="s">
        <v>160</v>
      </c>
      <c r="E59" s="14" t="s">
        <v>232</v>
      </c>
      <c r="F59" s="22">
        <v>763</v>
      </c>
      <c r="G59" s="14" t="s">
        <v>249</v>
      </c>
      <c r="H59" s="14" t="s">
        <v>49</v>
      </c>
      <c r="I59" s="24">
        <v>11400</v>
      </c>
      <c r="J59" s="27">
        <v>16000</v>
      </c>
      <c r="K59" s="24">
        <v>0</v>
      </c>
      <c r="L59" s="24">
        <v>1824</v>
      </c>
      <c r="M59" s="13">
        <v>3.2155574300000002E-4</v>
      </c>
      <c r="N59" s="13">
        <v>2.0307532360000001E-3</v>
      </c>
      <c r="O59" s="66">
        <v>3.8092246799999998E-4</v>
      </c>
    </row>
    <row r="60" spans="2:15" x14ac:dyDescent="0.2">
      <c r="B60" s="62" t="s">
        <v>1341</v>
      </c>
      <c r="C60" s="14" t="s">
        <v>1342</v>
      </c>
      <c r="D60" s="14" t="s">
        <v>160</v>
      </c>
      <c r="E60" s="14" t="s">
        <v>232</v>
      </c>
      <c r="F60" s="22">
        <v>232</v>
      </c>
      <c r="G60" s="14" t="s">
        <v>712</v>
      </c>
      <c r="H60" s="14" t="s">
        <v>49</v>
      </c>
      <c r="I60" s="24">
        <v>2814254</v>
      </c>
      <c r="J60" s="26">
        <v>150.69999999999999</v>
      </c>
      <c r="K60" s="24">
        <v>0</v>
      </c>
      <c r="L60" s="24">
        <v>4241.0807800000002</v>
      </c>
      <c r="M60" s="13">
        <v>1.0863928519999999E-3</v>
      </c>
      <c r="N60" s="13">
        <v>4.721813882E-3</v>
      </c>
      <c r="O60" s="66">
        <v>8.8570337699999996E-4</v>
      </c>
    </row>
    <row r="61" spans="2:15" x14ac:dyDescent="0.2">
      <c r="B61" s="62" t="s">
        <v>1343</v>
      </c>
      <c r="C61" s="14" t="s">
        <v>1344</v>
      </c>
      <c r="D61" s="14" t="s">
        <v>160</v>
      </c>
      <c r="E61" s="14" t="s">
        <v>232</v>
      </c>
      <c r="F61" s="22">
        <v>1688</v>
      </c>
      <c r="G61" s="14" t="s">
        <v>712</v>
      </c>
      <c r="H61" s="14" t="s">
        <v>49</v>
      </c>
      <c r="I61" s="24">
        <v>52075</v>
      </c>
      <c r="J61" s="27">
        <v>3253</v>
      </c>
      <c r="K61" s="24">
        <v>0</v>
      </c>
      <c r="L61" s="24">
        <v>1693.9997499999999</v>
      </c>
      <c r="M61" s="13">
        <v>5.5307301899999999E-4</v>
      </c>
      <c r="N61" s="13">
        <v>1.8860172560000001E-3</v>
      </c>
      <c r="O61" s="66">
        <v>3.53773337E-4</v>
      </c>
    </row>
    <row r="62" spans="2:15" x14ac:dyDescent="0.2">
      <c r="B62" s="62" t="s">
        <v>1345</v>
      </c>
      <c r="C62" s="14" t="s">
        <v>1346</v>
      </c>
      <c r="D62" s="14" t="s">
        <v>160</v>
      </c>
      <c r="E62" s="14" t="s">
        <v>232</v>
      </c>
      <c r="F62" s="22">
        <v>394</v>
      </c>
      <c r="G62" s="14" t="s">
        <v>712</v>
      </c>
      <c r="H62" s="14" t="s">
        <v>49</v>
      </c>
      <c r="I62" s="24">
        <v>1936656</v>
      </c>
      <c r="J62" s="26">
        <v>299.60000000000002</v>
      </c>
      <c r="K62" s="24">
        <v>0</v>
      </c>
      <c r="L62" s="24">
        <v>5802.22138</v>
      </c>
      <c r="M62" s="13">
        <v>1.723201104E-3</v>
      </c>
      <c r="N62" s="13">
        <v>6.4599121969999996E-3</v>
      </c>
      <c r="O62" s="66">
        <v>1.2117305330000001E-3</v>
      </c>
    </row>
    <row r="63" spans="2:15" x14ac:dyDescent="0.2">
      <c r="B63" s="62" t="s">
        <v>1347</v>
      </c>
      <c r="C63" s="14" t="s">
        <v>1348</v>
      </c>
      <c r="D63" s="14" t="s">
        <v>160</v>
      </c>
      <c r="E63" s="14" t="s">
        <v>232</v>
      </c>
      <c r="F63" s="22">
        <v>1036</v>
      </c>
      <c r="G63" s="14" t="s">
        <v>579</v>
      </c>
      <c r="H63" s="14" t="s">
        <v>49</v>
      </c>
      <c r="I63" s="24">
        <v>132724</v>
      </c>
      <c r="J63" s="27">
        <v>6944</v>
      </c>
      <c r="K63" s="24">
        <v>0</v>
      </c>
      <c r="L63" s="24">
        <v>9216.3545599999998</v>
      </c>
      <c r="M63" s="13">
        <v>7.6816325500000003E-3</v>
      </c>
      <c r="N63" s="13">
        <v>1.0261042684E-2</v>
      </c>
      <c r="O63" s="66">
        <v>1.9247349399999999E-3</v>
      </c>
    </row>
    <row r="64" spans="2:15" x14ac:dyDescent="0.2">
      <c r="B64" s="62" t="s">
        <v>1349</v>
      </c>
      <c r="C64" s="14" t="s">
        <v>1350</v>
      </c>
      <c r="D64" s="14" t="s">
        <v>160</v>
      </c>
      <c r="E64" s="14" t="s">
        <v>232</v>
      </c>
      <c r="F64" s="22">
        <v>1621</v>
      </c>
      <c r="G64" s="14" t="s">
        <v>579</v>
      </c>
      <c r="H64" s="14" t="s">
        <v>49</v>
      </c>
      <c r="I64" s="24">
        <v>15815</v>
      </c>
      <c r="J64" s="27">
        <v>39900</v>
      </c>
      <c r="K64" s="24">
        <v>0</v>
      </c>
      <c r="L64" s="24">
        <v>6310.1850000000004</v>
      </c>
      <c r="M64" s="13">
        <v>9.6267171099999999E-4</v>
      </c>
      <c r="N64" s="13">
        <v>7.0254542840000002E-3</v>
      </c>
      <c r="O64" s="66">
        <v>1.3178131840000001E-3</v>
      </c>
    </row>
    <row r="65" spans="2:15" x14ac:dyDescent="0.2">
      <c r="B65" s="62" t="s">
        <v>1351</v>
      </c>
      <c r="C65" s="14" t="s">
        <v>1352</v>
      </c>
      <c r="D65" s="14" t="s">
        <v>160</v>
      </c>
      <c r="E65" s="14" t="s">
        <v>232</v>
      </c>
      <c r="F65" s="22">
        <v>288</v>
      </c>
      <c r="G65" s="14" t="s">
        <v>465</v>
      </c>
      <c r="H65" s="14" t="s">
        <v>49</v>
      </c>
      <c r="I65" s="24">
        <v>3000</v>
      </c>
      <c r="J65" s="27">
        <v>10760</v>
      </c>
      <c r="K65" s="24">
        <v>0</v>
      </c>
      <c r="L65" s="24">
        <v>322.8</v>
      </c>
      <c r="M65" s="13">
        <v>2.4607209400000002E-4</v>
      </c>
      <c r="N65" s="13">
        <v>3.59389882E-4</v>
      </c>
      <c r="O65" s="66">
        <v>6.7413252695051299E-5</v>
      </c>
    </row>
    <row r="66" spans="2:15" x14ac:dyDescent="0.2">
      <c r="B66" s="62" t="s">
        <v>1353</v>
      </c>
      <c r="C66" s="14" t="s">
        <v>1354</v>
      </c>
      <c r="D66" s="14" t="s">
        <v>160</v>
      </c>
      <c r="E66" s="14" t="s">
        <v>232</v>
      </c>
      <c r="F66" s="22">
        <v>1585</v>
      </c>
      <c r="G66" s="14" t="s">
        <v>465</v>
      </c>
      <c r="H66" s="14" t="s">
        <v>49</v>
      </c>
      <c r="I66" s="24">
        <v>266476</v>
      </c>
      <c r="J66" s="27">
        <v>1562</v>
      </c>
      <c r="K66" s="24">
        <v>0</v>
      </c>
      <c r="L66" s="24">
        <v>4162.3551200000002</v>
      </c>
      <c r="M66" s="13">
        <v>2.9133869249999998E-3</v>
      </c>
      <c r="N66" s="13">
        <v>4.6341645460000001E-3</v>
      </c>
      <c r="O66" s="66">
        <v>8.6926238299999997E-4</v>
      </c>
    </row>
    <row r="67" spans="2:15" x14ac:dyDescent="0.2">
      <c r="B67" s="62" t="s">
        <v>1355</v>
      </c>
      <c r="C67" s="14" t="s">
        <v>1356</v>
      </c>
      <c r="D67" s="14" t="s">
        <v>160</v>
      </c>
      <c r="E67" s="14" t="s">
        <v>232</v>
      </c>
      <c r="F67" s="22">
        <v>258</v>
      </c>
      <c r="G67" s="14" t="s">
        <v>465</v>
      </c>
      <c r="H67" s="14" t="s">
        <v>49</v>
      </c>
      <c r="I67" s="24">
        <v>100</v>
      </c>
      <c r="J67" s="27">
        <v>26550</v>
      </c>
      <c r="K67" s="24">
        <v>0</v>
      </c>
      <c r="L67" s="24">
        <v>26.55</v>
      </c>
      <c r="M67" s="13">
        <v>1.1646865636284001E-5</v>
      </c>
      <c r="N67" s="13">
        <v>2.95594837946796E-5</v>
      </c>
      <c r="O67" s="66">
        <v>5.5446773824461297E-6</v>
      </c>
    </row>
    <row r="68" spans="2:15" x14ac:dyDescent="0.2">
      <c r="B68" s="62" t="s">
        <v>1357</v>
      </c>
      <c r="C68" s="14" t="s">
        <v>1358</v>
      </c>
      <c r="D68" s="14" t="s">
        <v>160</v>
      </c>
      <c r="E68" s="14" t="s">
        <v>232</v>
      </c>
      <c r="F68" s="22">
        <v>1616</v>
      </c>
      <c r="G68" s="14" t="s">
        <v>845</v>
      </c>
      <c r="H68" s="14" t="s">
        <v>49</v>
      </c>
      <c r="I68" s="24">
        <v>576417</v>
      </c>
      <c r="J68" s="27">
        <v>1064</v>
      </c>
      <c r="K68" s="24">
        <v>0</v>
      </c>
      <c r="L68" s="24">
        <v>6133.0768799999996</v>
      </c>
      <c r="M68" s="13">
        <v>4.6076491800000003E-3</v>
      </c>
      <c r="N68" s="13">
        <v>6.8282706830000003E-3</v>
      </c>
      <c r="O68" s="66">
        <v>1.280826088E-3</v>
      </c>
    </row>
    <row r="69" spans="2:15" x14ac:dyDescent="0.2">
      <c r="B69" s="62" t="s">
        <v>1359</v>
      </c>
      <c r="C69" s="14" t="s">
        <v>1360</v>
      </c>
      <c r="D69" s="14" t="s">
        <v>160</v>
      </c>
      <c r="E69" s="14" t="s">
        <v>232</v>
      </c>
      <c r="F69" s="22">
        <v>1896</v>
      </c>
      <c r="G69" s="14" t="s">
        <v>845</v>
      </c>
      <c r="H69" s="14" t="s">
        <v>49</v>
      </c>
      <c r="I69" s="24">
        <v>67352</v>
      </c>
      <c r="J69" s="26">
        <v>459.3</v>
      </c>
      <c r="K69" s="24">
        <v>0</v>
      </c>
      <c r="L69" s="24">
        <v>309.34773999999999</v>
      </c>
      <c r="M69" s="13">
        <v>2.3425967700000001E-4</v>
      </c>
      <c r="N69" s="13">
        <v>3.4441278699999999E-4</v>
      </c>
      <c r="O69" s="66">
        <v>6.4603895189786398E-5</v>
      </c>
    </row>
    <row r="70" spans="2:15" x14ac:dyDescent="0.2">
      <c r="B70" s="62" t="s">
        <v>1361</v>
      </c>
      <c r="C70" s="14" t="s">
        <v>1362</v>
      </c>
      <c r="D70" s="14" t="s">
        <v>160</v>
      </c>
      <c r="E70" s="14" t="s">
        <v>232</v>
      </c>
      <c r="F70" s="22">
        <v>126</v>
      </c>
      <c r="G70" s="14" t="s">
        <v>339</v>
      </c>
      <c r="H70" s="14" t="s">
        <v>49</v>
      </c>
      <c r="I70" s="24">
        <v>81111.179999999993</v>
      </c>
      <c r="J70" s="27">
        <v>-1210</v>
      </c>
      <c r="K70" s="24">
        <v>0</v>
      </c>
      <c r="L70" s="24">
        <v>-981.44528000000003</v>
      </c>
      <c r="M70" s="13">
        <v>4.3572792300000001E-4</v>
      </c>
      <c r="N70" s="13">
        <v>-1.0926936279999999E-3</v>
      </c>
      <c r="O70" s="66">
        <v>-2.04964122E-4</v>
      </c>
    </row>
    <row r="71" spans="2:15" x14ac:dyDescent="0.2">
      <c r="B71" s="62" t="s">
        <v>1363</v>
      </c>
      <c r="C71" s="14" t="s">
        <v>1364</v>
      </c>
      <c r="D71" s="14" t="s">
        <v>160</v>
      </c>
      <c r="E71" s="14" t="s">
        <v>232</v>
      </c>
      <c r="F71" s="22">
        <v>431</v>
      </c>
      <c r="G71" s="14" t="s">
        <v>233</v>
      </c>
      <c r="H71" s="14" t="s">
        <v>49</v>
      </c>
      <c r="I71" s="24">
        <v>10000</v>
      </c>
      <c r="J71" s="27">
        <v>24370</v>
      </c>
      <c r="K71" s="24">
        <v>0</v>
      </c>
      <c r="L71" s="24">
        <v>2437</v>
      </c>
      <c r="M71" s="13">
        <v>1.7259409439999999E-3</v>
      </c>
      <c r="N71" s="13">
        <v>2.7132377399999999E-3</v>
      </c>
      <c r="O71" s="66">
        <v>5.0894082000000002E-4</v>
      </c>
    </row>
    <row r="72" spans="2:15" x14ac:dyDescent="0.2">
      <c r="B72" s="62" t="s">
        <v>1365</v>
      </c>
      <c r="C72" s="14" t="s">
        <v>1366</v>
      </c>
      <c r="D72" s="14" t="s">
        <v>160</v>
      </c>
      <c r="E72" s="14" t="s">
        <v>232</v>
      </c>
      <c r="F72" s="22">
        <v>390</v>
      </c>
      <c r="G72" s="14" t="s">
        <v>233</v>
      </c>
      <c r="H72" s="14" t="s">
        <v>49</v>
      </c>
      <c r="I72" s="24">
        <v>3200</v>
      </c>
      <c r="J72" s="27">
        <v>3024</v>
      </c>
      <c r="K72" s="24">
        <v>0</v>
      </c>
      <c r="L72" s="24">
        <v>96.768000000000001</v>
      </c>
      <c r="M72" s="13">
        <v>1.7805230277491401E-5</v>
      </c>
      <c r="N72" s="13">
        <v>1.07736803E-4</v>
      </c>
      <c r="O72" s="66">
        <v>2.02089393952749E-5</v>
      </c>
    </row>
    <row r="73" spans="2:15" x14ac:dyDescent="0.2">
      <c r="B73" s="62" t="s">
        <v>1367</v>
      </c>
      <c r="C73" s="14" t="s">
        <v>1368</v>
      </c>
      <c r="D73" s="14" t="s">
        <v>160</v>
      </c>
      <c r="E73" s="14" t="s">
        <v>232</v>
      </c>
      <c r="F73" s="22">
        <v>416</v>
      </c>
      <c r="G73" s="14" t="s">
        <v>233</v>
      </c>
      <c r="H73" s="14" t="s">
        <v>49</v>
      </c>
      <c r="I73" s="24">
        <v>90962</v>
      </c>
      <c r="J73" s="27">
        <v>15730</v>
      </c>
      <c r="K73" s="24">
        <v>0</v>
      </c>
      <c r="L73" s="24">
        <v>14308.3226</v>
      </c>
      <c r="M73" s="13">
        <v>5.1339858430000003E-3</v>
      </c>
      <c r="N73" s="13">
        <v>1.5930193220999998E-2</v>
      </c>
      <c r="O73" s="66">
        <v>2.9881368239999999E-3</v>
      </c>
    </row>
    <row r="74" spans="2:15" x14ac:dyDescent="0.2">
      <c r="B74" s="62" t="s">
        <v>1369</v>
      </c>
      <c r="C74" s="14" t="s">
        <v>1370</v>
      </c>
      <c r="D74" s="14" t="s">
        <v>160</v>
      </c>
      <c r="E74" s="14" t="s">
        <v>232</v>
      </c>
      <c r="F74" s="22">
        <v>613</v>
      </c>
      <c r="G74" s="14" t="s">
        <v>233</v>
      </c>
      <c r="H74" s="14" t="s">
        <v>49</v>
      </c>
      <c r="I74" s="24">
        <v>3063</v>
      </c>
      <c r="J74" s="27">
        <v>76070</v>
      </c>
      <c r="K74" s="24">
        <v>0</v>
      </c>
      <c r="L74" s="24">
        <v>2330.0241000000001</v>
      </c>
      <c r="M74" s="13">
        <v>5.8446390699999997E-4</v>
      </c>
      <c r="N74" s="13">
        <v>2.5941359550000001E-3</v>
      </c>
      <c r="O74" s="66">
        <v>4.8660007199999999E-4</v>
      </c>
    </row>
    <row r="75" spans="2:15" x14ac:dyDescent="0.2">
      <c r="B75" s="62" t="s">
        <v>1371</v>
      </c>
      <c r="C75" s="14" t="s">
        <v>1372</v>
      </c>
      <c r="D75" s="14" t="s">
        <v>160</v>
      </c>
      <c r="E75" s="14" t="s">
        <v>232</v>
      </c>
      <c r="F75" s="22">
        <v>1450</v>
      </c>
      <c r="G75" s="14" t="s">
        <v>233</v>
      </c>
      <c r="H75" s="14" t="s">
        <v>49</v>
      </c>
      <c r="I75" s="24">
        <v>9900</v>
      </c>
      <c r="J75" s="27">
        <v>8550</v>
      </c>
      <c r="K75" s="24">
        <v>0</v>
      </c>
      <c r="L75" s="24">
        <v>846.45</v>
      </c>
      <c r="M75" s="13">
        <v>2.7048410200000001E-4</v>
      </c>
      <c r="N75" s="13">
        <v>9.4239642400000001E-4</v>
      </c>
      <c r="O75" s="66">
        <v>1.76771833E-4</v>
      </c>
    </row>
    <row r="76" spans="2:15" x14ac:dyDescent="0.2">
      <c r="B76" s="62" t="s">
        <v>1373</v>
      </c>
      <c r="C76" s="14" t="s">
        <v>1374</v>
      </c>
      <c r="D76" s="14" t="s">
        <v>160</v>
      </c>
      <c r="E76" s="14" t="s">
        <v>232</v>
      </c>
      <c r="F76" s="22">
        <v>1514</v>
      </c>
      <c r="G76" s="14" t="s">
        <v>233</v>
      </c>
      <c r="H76" s="14" t="s">
        <v>49</v>
      </c>
      <c r="I76" s="24">
        <v>220137</v>
      </c>
      <c r="J76" s="26">
        <v>857.8</v>
      </c>
      <c r="K76" s="24">
        <v>0</v>
      </c>
      <c r="L76" s="24">
        <v>1888.33519</v>
      </c>
      <c r="M76" s="13">
        <v>1.0015184209999999E-3</v>
      </c>
      <c r="N76" s="13">
        <v>2.1023809199999998E-3</v>
      </c>
      <c r="O76" s="66">
        <v>3.9435817000000001E-4</v>
      </c>
    </row>
    <row r="77" spans="2:15" x14ac:dyDescent="0.2">
      <c r="B77" s="62" t="s">
        <v>1375</v>
      </c>
      <c r="C77" s="14" t="s">
        <v>1376</v>
      </c>
      <c r="D77" s="14" t="s">
        <v>160</v>
      </c>
      <c r="E77" s="14" t="s">
        <v>232</v>
      </c>
      <c r="F77" s="22">
        <v>1349</v>
      </c>
      <c r="G77" s="14" t="s">
        <v>233</v>
      </c>
      <c r="H77" s="14" t="s">
        <v>49</v>
      </c>
      <c r="I77" s="24">
        <v>7500</v>
      </c>
      <c r="J77" s="27">
        <v>23770</v>
      </c>
      <c r="K77" s="24">
        <v>61.47963</v>
      </c>
      <c r="L77" s="24">
        <v>1844.22963</v>
      </c>
      <c r="M77" s="13">
        <v>6.14796277E-4</v>
      </c>
      <c r="N77" s="13">
        <v>2.053275926E-3</v>
      </c>
      <c r="O77" s="66">
        <v>3.8514720500000001E-4</v>
      </c>
    </row>
    <row r="78" spans="2:15" x14ac:dyDescent="0.2">
      <c r="B78" s="62" t="s">
        <v>1377</v>
      </c>
      <c r="C78" s="14" t="s">
        <v>1378</v>
      </c>
      <c r="D78" s="14" t="s">
        <v>160</v>
      </c>
      <c r="E78" s="14" t="s">
        <v>232</v>
      </c>
      <c r="F78" s="22">
        <v>1357</v>
      </c>
      <c r="G78" s="14" t="s">
        <v>233</v>
      </c>
      <c r="H78" s="14" t="s">
        <v>49</v>
      </c>
      <c r="I78" s="24">
        <v>412861</v>
      </c>
      <c r="J78" s="27">
        <v>1700</v>
      </c>
      <c r="K78" s="24">
        <v>0</v>
      </c>
      <c r="L78" s="24">
        <v>7018.6369999999997</v>
      </c>
      <c r="M78" s="13">
        <v>2.1243128650000002E-3</v>
      </c>
      <c r="N78" s="13">
        <v>7.8142104200000003E-3</v>
      </c>
      <c r="O78" s="66">
        <v>1.465765643E-3</v>
      </c>
    </row>
    <row r="79" spans="2:15" x14ac:dyDescent="0.2">
      <c r="B79" s="62" t="s">
        <v>1379</v>
      </c>
      <c r="C79" s="14" t="s">
        <v>1380</v>
      </c>
      <c r="D79" s="14" t="s">
        <v>160</v>
      </c>
      <c r="E79" s="14" t="s">
        <v>232</v>
      </c>
      <c r="F79" s="22">
        <v>1212</v>
      </c>
      <c r="G79" s="14" t="s">
        <v>1381</v>
      </c>
      <c r="H79" s="14" t="s">
        <v>49</v>
      </c>
      <c r="I79" s="24">
        <v>5720</v>
      </c>
      <c r="J79" s="27">
        <v>4109</v>
      </c>
      <c r="K79" s="24">
        <v>0</v>
      </c>
      <c r="L79" s="24">
        <v>235.03479999999999</v>
      </c>
      <c r="M79" s="13">
        <v>5.2137138210531099E-5</v>
      </c>
      <c r="N79" s="13">
        <v>2.6167635999999999E-4</v>
      </c>
      <c r="O79" s="66">
        <v>4.90844497042467E-5</v>
      </c>
    </row>
    <row r="80" spans="2:15" x14ac:dyDescent="0.2">
      <c r="B80" s="62" t="s">
        <v>1382</v>
      </c>
      <c r="C80" s="14" t="s">
        <v>1383</v>
      </c>
      <c r="D80" s="14" t="s">
        <v>160</v>
      </c>
      <c r="E80" s="14" t="s">
        <v>232</v>
      </c>
      <c r="F80" s="22">
        <v>1786</v>
      </c>
      <c r="G80" s="14" t="s">
        <v>422</v>
      </c>
      <c r="H80" s="14" t="s">
        <v>49</v>
      </c>
      <c r="I80" s="24">
        <v>1665</v>
      </c>
      <c r="J80" s="27">
        <v>15690</v>
      </c>
      <c r="K80" s="24">
        <v>0</v>
      </c>
      <c r="L80" s="24">
        <v>261.23849999999999</v>
      </c>
      <c r="M80" s="13">
        <v>1.1492380500000001E-4</v>
      </c>
      <c r="N80" s="13">
        <v>2.9085028999999997E-4</v>
      </c>
      <c r="O80" s="66">
        <v>5.45568061157874E-5</v>
      </c>
    </row>
    <row r="81" spans="2:15" x14ac:dyDescent="0.2">
      <c r="B81" s="62" t="s">
        <v>1384</v>
      </c>
      <c r="C81" s="14" t="s">
        <v>1385</v>
      </c>
      <c r="D81" s="14" t="s">
        <v>160</v>
      </c>
      <c r="E81" s="14" t="s">
        <v>232</v>
      </c>
      <c r="F81" s="22">
        <v>1908</v>
      </c>
      <c r="G81" s="14" t="s">
        <v>422</v>
      </c>
      <c r="H81" s="14" t="s">
        <v>49</v>
      </c>
      <c r="I81" s="24">
        <v>258087</v>
      </c>
      <c r="J81" s="27">
        <v>7154</v>
      </c>
      <c r="K81" s="24">
        <v>0</v>
      </c>
      <c r="L81" s="24">
        <v>18463.543979999999</v>
      </c>
      <c r="M81" s="13">
        <v>5.3276513740000003E-3</v>
      </c>
      <c r="N81" s="13">
        <v>2.0556415407000001E-2</v>
      </c>
      <c r="O81" s="66">
        <v>3.8559094049999999E-3</v>
      </c>
    </row>
    <row r="82" spans="2:15" x14ac:dyDescent="0.2">
      <c r="B82" s="62" t="s">
        <v>1386</v>
      </c>
      <c r="C82" s="14" t="s">
        <v>1387</v>
      </c>
      <c r="D82" s="14" t="s">
        <v>160</v>
      </c>
      <c r="E82" s="14" t="s">
        <v>232</v>
      </c>
      <c r="F82" s="22">
        <v>1445</v>
      </c>
      <c r="G82" s="14" t="s">
        <v>422</v>
      </c>
      <c r="H82" s="14" t="s">
        <v>49</v>
      </c>
      <c r="I82" s="24">
        <v>21210</v>
      </c>
      <c r="J82" s="27">
        <v>20210</v>
      </c>
      <c r="K82" s="24">
        <v>0</v>
      </c>
      <c r="L82" s="24">
        <v>4286.5410000000002</v>
      </c>
      <c r="M82" s="13">
        <v>1.5396807519999999E-3</v>
      </c>
      <c r="N82" s="13">
        <v>4.7724270890000002E-3</v>
      </c>
      <c r="O82" s="66">
        <v>8.9519724700000002E-4</v>
      </c>
    </row>
    <row r="83" spans="2:15" x14ac:dyDescent="0.2">
      <c r="B83" s="62" t="s">
        <v>1388</v>
      </c>
      <c r="C83" s="14" t="s">
        <v>1389</v>
      </c>
      <c r="D83" s="14" t="s">
        <v>160</v>
      </c>
      <c r="E83" s="14" t="s">
        <v>232</v>
      </c>
      <c r="F83" s="22">
        <v>777</v>
      </c>
      <c r="G83" s="14" t="s">
        <v>422</v>
      </c>
      <c r="H83" s="14" t="s">
        <v>49</v>
      </c>
      <c r="I83" s="24">
        <v>280365</v>
      </c>
      <c r="J83" s="27">
        <v>1709</v>
      </c>
      <c r="K83" s="24">
        <v>0</v>
      </c>
      <c r="L83" s="24">
        <v>4791.4378500000003</v>
      </c>
      <c r="M83" s="13">
        <v>1.055330472E-3</v>
      </c>
      <c r="N83" s="13">
        <v>5.3345547820000004E-3</v>
      </c>
      <c r="O83" s="66">
        <v>1.000639437E-3</v>
      </c>
    </row>
    <row r="84" spans="2:15" x14ac:dyDescent="0.2">
      <c r="B84" s="62" t="s">
        <v>1390</v>
      </c>
      <c r="C84" s="14" t="s">
        <v>1391</v>
      </c>
      <c r="D84" s="14" t="s">
        <v>160</v>
      </c>
      <c r="E84" s="14" t="s">
        <v>232</v>
      </c>
      <c r="F84" s="22">
        <v>161</v>
      </c>
      <c r="G84" s="14" t="s">
        <v>768</v>
      </c>
      <c r="H84" s="14" t="s">
        <v>49</v>
      </c>
      <c r="I84" s="24">
        <v>277457</v>
      </c>
      <c r="J84" s="27">
        <v>4651</v>
      </c>
      <c r="K84" s="24">
        <v>0</v>
      </c>
      <c r="L84" s="24">
        <v>12904.52507</v>
      </c>
      <c r="M84" s="13">
        <v>3.879446972E-3</v>
      </c>
      <c r="N84" s="13">
        <v>1.4367273057E-2</v>
      </c>
      <c r="O84" s="66">
        <v>2.69496905E-3</v>
      </c>
    </row>
    <row r="85" spans="2:15" x14ac:dyDescent="0.2">
      <c r="B85" s="62" t="s">
        <v>1392</v>
      </c>
      <c r="C85" s="14" t="s">
        <v>1393</v>
      </c>
      <c r="D85" s="14" t="s">
        <v>160</v>
      </c>
      <c r="E85" s="14" t="s">
        <v>232</v>
      </c>
      <c r="F85" s="22">
        <v>1110</v>
      </c>
      <c r="G85" s="14" t="s">
        <v>768</v>
      </c>
      <c r="H85" s="14" t="s">
        <v>49</v>
      </c>
      <c r="I85" s="24">
        <v>31576</v>
      </c>
      <c r="J85" s="27">
        <v>19210</v>
      </c>
      <c r="K85" s="24">
        <v>0</v>
      </c>
      <c r="L85" s="24">
        <v>6065.7496000000001</v>
      </c>
      <c r="M85" s="13">
        <v>1.341750121E-3</v>
      </c>
      <c r="N85" s="13">
        <v>6.7533117509999997E-3</v>
      </c>
      <c r="O85" s="66">
        <v>1.2667655220000001E-3</v>
      </c>
    </row>
    <row r="86" spans="2:15" x14ac:dyDescent="0.2">
      <c r="B86" s="62" t="s">
        <v>1394</v>
      </c>
      <c r="C86" s="14" t="s">
        <v>1395</v>
      </c>
      <c r="D86" s="14" t="s">
        <v>160</v>
      </c>
      <c r="E86" s="14" t="s">
        <v>232</v>
      </c>
      <c r="F86" s="22">
        <v>445</v>
      </c>
      <c r="G86" s="14" t="s">
        <v>768</v>
      </c>
      <c r="H86" s="14" t="s">
        <v>49</v>
      </c>
      <c r="I86" s="24">
        <v>66497</v>
      </c>
      <c r="J86" s="27">
        <v>6799</v>
      </c>
      <c r="K86" s="24">
        <v>0</v>
      </c>
      <c r="L86" s="24">
        <v>4521.1310299999996</v>
      </c>
      <c r="M86" s="13">
        <v>1.046832915E-3</v>
      </c>
      <c r="N86" s="13">
        <v>5.033608264E-3</v>
      </c>
      <c r="O86" s="66">
        <v>9.44188812E-4</v>
      </c>
    </row>
    <row r="87" spans="2:15" x14ac:dyDescent="0.2">
      <c r="B87" s="62" t="s">
        <v>1396</v>
      </c>
      <c r="C87" s="14" t="s">
        <v>1397</v>
      </c>
      <c r="D87" s="14" t="s">
        <v>160</v>
      </c>
      <c r="E87" s="14" t="s">
        <v>232</v>
      </c>
      <c r="F87" s="22">
        <v>256</v>
      </c>
      <c r="G87" s="14" t="s">
        <v>768</v>
      </c>
      <c r="H87" s="14" t="s">
        <v>49</v>
      </c>
      <c r="I87" s="24">
        <v>31547</v>
      </c>
      <c r="J87" s="27">
        <v>24050</v>
      </c>
      <c r="K87" s="24">
        <v>0</v>
      </c>
      <c r="L87" s="24">
        <v>7587.0535</v>
      </c>
      <c r="M87" s="13">
        <v>2.057502455E-3</v>
      </c>
      <c r="N87" s="13">
        <v>8.4470578140000002E-3</v>
      </c>
      <c r="O87" s="66">
        <v>1.5844732180000001E-3</v>
      </c>
    </row>
    <row r="88" spans="2:15" x14ac:dyDescent="0.2">
      <c r="B88" s="62" t="s">
        <v>1398</v>
      </c>
      <c r="C88" s="14" t="s">
        <v>1399</v>
      </c>
      <c r="D88" s="14" t="s">
        <v>160</v>
      </c>
      <c r="E88" s="14" t="s">
        <v>232</v>
      </c>
      <c r="F88" s="22">
        <v>2367</v>
      </c>
      <c r="G88" s="14" t="s">
        <v>1025</v>
      </c>
      <c r="H88" s="14" t="s">
        <v>49</v>
      </c>
      <c r="I88" s="24">
        <v>81438</v>
      </c>
      <c r="J88" s="26">
        <v>509.6</v>
      </c>
      <c r="K88" s="24">
        <v>0</v>
      </c>
      <c r="L88" s="24">
        <v>415.00805000000003</v>
      </c>
      <c r="M88" s="13">
        <v>4.12215546E-4</v>
      </c>
      <c r="N88" s="13">
        <v>4.6204985700000001E-4</v>
      </c>
      <c r="O88" s="66">
        <v>8.6669896360379496E-5</v>
      </c>
    </row>
    <row r="89" spans="2:15" x14ac:dyDescent="0.2">
      <c r="B89" s="62" t="s">
        <v>1400</v>
      </c>
      <c r="C89" s="14" t="s">
        <v>1401</v>
      </c>
      <c r="D89" s="14" t="s">
        <v>160</v>
      </c>
      <c r="E89" s="14" t="s">
        <v>232</v>
      </c>
      <c r="F89" s="22">
        <v>1773</v>
      </c>
      <c r="G89" s="14" t="s">
        <v>1025</v>
      </c>
      <c r="H89" s="14" t="s">
        <v>49</v>
      </c>
      <c r="I89" s="24">
        <v>4400</v>
      </c>
      <c r="J89" s="27">
        <v>1320</v>
      </c>
      <c r="K89" s="24">
        <v>0</v>
      </c>
      <c r="L89" s="24">
        <v>58.08</v>
      </c>
      <c r="M89" s="13">
        <v>2.1962654921198501E-5</v>
      </c>
      <c r="N89" s="13">
        <v>6.4663458335027999E-5</v>
      </c>
      <c r="O89" s="66">
        <v>1.21293733473624E-5</v>
      </c>
    </row>
    <row r="90" spans="2:15" x14ac:dyDescent="0.2">
      <c r="B90" s="62" t="s">
        <v>1402</v>
      </c>
      <c r="C90" s="14" t="s">
        <v>1403</v>
      </c>
      <c r="D90" s="14" t="s">
        <v>160</v>
      </c>
      <c r="E90" s="14" t="s">
        <v>232</v>
      </c>
      <c r="F90" s="22">
        <v>2026</v>
      </c>
      <c r="G90" s="14" t="s">
        <v>1304</v>
      </c>
      <c r="H90" s="14" t="s">
        <v>49</v>
      </c>
      <c r="I90" s="24">
        <v>30000</v>
      </c>
      <c r="J90" s="27">
        <v>3514</v>
      </c>
      <c r="K90" s="24">
        <v>0</v>
      </c>
      <c r="L90" s="24">
        <v>1054.2</v>
      </c>
      <c r="M90" s="13">
        <v>6.1108439799999995E-4</v>
      </c>
      <c r="N90" s="13">
        <v>1.173695209E-3</v>
      </c>
      <c r="O90" s="66">
        <v>2.2015815E-4</v>
      </c>
    </row>
    <row r="91" spans="2:15" x14ac:dyDescent="0.2">
      <c r="B91" s="62" t="s">
        <v>1404</v>
      </c>
      <c r="C91" s="14" t="s">
        <v>1405</v>
      </c>
      <c r="D91" s="14" t="s">
        <v>160</v>
      </c>
      <c r="E91" s="14" t="s">
        <v>232</v>
      </c>
      <c r="F91" s="22">
        <v>2066</v>
      </c>
      <c r="G91" s="14" t="s">
        <v>435</v>
      </c>
      <c r="H91" s="14" t="s">
        <v>49</v>
      </c>
      <c r="I91" s="24">
        <v>627214</v>
      </c>
      <c r="J91" s="27">
        <v>1494</v>
      </c>
      <c r="K91" s="24">
        <v>0</v>
      </c>
      <c r="L91" s="24">
        <v>9370.5771600000007</v>
      </c>
      <c r="M91" s="13">
        <v>3.7935442979999999E-3</v>
      </c>
      <c r="N91" s="13">
        <v>1.0432746655E-2</v>
      </c>
      <c r="O91" s="66">
        <v>1.9569426450000002E-3</v>
      </c>
    </row>
    <row r="92" spans="2:15" x14ac:dyDescent="0.2">
      <c r="B92" s="62" t="s">
        <v>1406</v>
      </c>
      <c r="C92" s="14" t="s">
        <v>1407</v>
      </c>
      <c r="D92" s="14" t="s">
        <v>160</v>
      </c>
      <c r="E92" s="14" t="s">
        <v>232</v>
      </c>
      <c r="F92" s="22">
        <v>2095</v>
      </c>
      <c r="G92" s="14" t="s">
        <v>435</v>
      </c>
      <c r="H92" s="14" t="s">
        <v>49</v>
      </c>
      <c r="I92" s="24">
        <v>578019</v>
      </c>
      <c r="J92" s="27">
        <v>1798</v>
      </c>
      <c r="K92" s="24">
        <v>0</v>
      </c>
      <c r="L92" s="24">
        <v>10392.78162</v>
      </c>
      <c r="M92" s="13">
        <v>3.1033847529999999E-3</v>
      </c>
      <c r="N92" s="13">
        <v>1.1570819580999999E-2</v>
      </c>
      <c r="O92" s="66">
        <v>2.1704188769999999E-3</v>
      </c>
    </row>
    <row r="93" spans="2:15" x14ac:dyDescent="0.2">
      <c r="B93" s="61" t="s">
        <v>1408</v>
      </c>
      <c r="C93" s="58" t="s">
        <v>2583</v>
      </c>
      <c r="D93" s="58" t="s">
        <v>2583</v>
      </c>
      <c r="E93" s="58" t="s">
        <v>2583</v>
      </c>
      <c r="F93" s="58" t="s">
        <v>2583</v>
      </c>
      <c r="G93" s="58" t="s">
        <v>2583</v>
      </c>
      <c r="H93" s="58" t="s">
        <v>2583</v>
      </c>
      <c r="I93" s="58" t="s">
        <v>2583</v>
      </c>
      <c r="J93" s="58" t="s">
        <v>2583</v>
      </c>
      <c r="K93" s="58" t="s">
        <v>2583</v>
      </c>
      <c r="L93" s="23">
        <v>122342.60761000001</v>
      </c>
      <c r="M93" s="58" t="s">
        <v>2583</v>
      </c>
      <c r="N93" s="20">
        <v>0.13621033246799999</v>
      </c>
      <c r="O93" s="65">
        <v>2.5549916735000001E-2</v>
      </c>
    </row>
    <row r="94" spans="2:15" x14ac:dyDescent="0.2">
      <c r="B94" s="62" t="s">
        <v>1409</v>
      </c>
      <c r="C94" s="14" t="s">
        <v>1410</v>
      </c>
      <c r="D94" s="14" t="s">
        <v>160</v>
      </c>
      <c r="E94" s="14" t="s">
        <v>232</v>
      </c>
      <c r="F94" s="22">
        <v>424</v>
      </c>
      <c r="G94" s="14" t="s">
        <v>1310</v>
      </c>
      <c r="H94" s="14" t="s">
        <v>49</v>
      </c>
      <c r="I94" s="24">
        <v>13956.76</v>
      </c>
      <c r="J94" s="26">
        <v>775.4</v>
      </c>
      <c r="K94" s="24">
        <v>0</v>
      </c>
      <c r="L94" s="24">
        <v>108.22072</v>
      </c>
      <c r="M94" s="13">
        <v>8.6466895810000007E-3</v>
      </c>
      <c r="N94" s="13">
        <v>1.20487706E-4</v>
      </c>
      <c r="O94" s="66">
        <v>2.2600714820943001E-5</v>
      </c>
    </row>
    <row r="95" spans="2:15" x14ac:dyDescent="0.2">
      <c r="B95" s="62" t="s">
        <v>1411</v>
      </c>
      <c r="C95" s="14" t="s">
        <v>1412</v>
      </c>
      <c r="D95" s="14" t="s">
        <v>160</v>
      </c>
      <c r="E95" s="14" t="s">
        <v>232</v>
      </c>
      <c r="F95" s="22">
        <v>1893</v>
      </c>
      <c r="G95" s="14" t="s">
        <v>1310</v>
      </c>
      <c r="H95" s="14" t="s">
        <v>49</v>
      </c>
      <c r="I95" s="24">
        <v>25694</v>
      </c>
      <c r="J95" s="27">
        <v>1057</v>
      </c>
      <c r="K95" s="24">
        <v>0</v>
      </c>
      <c r="L95" s="24">
        <v>271.58557999999999</v>
      </c>
      <c r="M95" s="13">
        <v>5.0558059119999998E-3</v>
      </c>
      <c r="N95" s="13">
        <v>3.0237022700000001E-4</v>
      </c>
      <c r="O95" s="66">
        <v>5.6717680709021301E-5</v>
      </c>
    </row>
    <row r="96" spans="2:15" x14ac:dyDescent="0.2">
      <c r="B96" s="62" t="s">
        <v>1413</v>
      </c>
      <c r="C96" s="14" t="s">
        <v>1414</v>
      </c>
      <c r="D96" s="14" t="s">
        <v>160</v>
      </c>
      <c r="E96" s="14" t="s">
        <v>232</v>
      </c>
      <c r="F96" s="22">
        <v>2304</v>
      </c>
      <c r="G96" s="14" t="s">
        <v>1310</v>
      </c>
      <c r="H96" s="14" t="s">
        <v>49</v>
      </c>
      <c r="I96" s="24">
        <v>92212</v>
      </c>
      <c r="J96" s="26">
        <v>123.9</v>
      </c>
      <c r="K96" s="24">
        <v>0</v>
      </c>
      <c r="L96" s="24">
        <v>114.25067</v>
      </c>
      <c r="M96" s="13">
        <v>5.6000046150000002E-3</v>
      </c>
      <c r="N96" s="13">
        <v>1.27201161E-4</v>
      </c>
      <c r="O96" s="66">
        <v>2.3860003987883901E-5</v>
      </c>
    </row>
    <row r="97" spans="2:15" x14ac:dyDescent="0.2">
      <c r="B97" s="62" t="s">
        <v>1415</v>
      </c>
      <c r="C97" s="14" t="s">
        <v>1416</v>
      </c>
      <c r="D97" s="14" t="s">
        <v>160</v>
      </c>
      <c r="E97" s="14" t="s">
        <v>232</v>
      </c>
      <c r="F97" s="22">
        <v>1848</v>
      </c>
      <c r="G97" s="14" t="s">
        <v>634</v>
      </c>
      <c r="H97" s="14" t="s">
        <v>49</v>
      </c>
      <c r="I97" s="24">
        <v>67800</v>
      </c>
      <c r="J97" s="26">
        <v>3037.1154000000001</v>
      </c>
      <c r="K97" s="24">
        <v>0</v>
      </c>
      <c r="L97" s="24">
        <v>2059.1642400000001</v>
      </c>
      <c r="M97" s="13">
        <v>4.1310978929999997E-3</v>
      </c>
      <c r="N97" s="13">
        <v>2.2925737090000002E-3</v>
      </c>
      <c r="O97" s="66">
        <v>4.3003395000000002E-4</v>
      </c>
    </row>
    <row r="98" spans="2:15" x14ac:dyDescent="0.2">
      <c r="B98" s="62" t="s">
        <v>1417</v>
      </c>
      <c r="C98" s="14" t="s">
        <v>1418</v>
      </c>
      <c r="D98" s="14" t="s">
        <v>160</v>
      </c>
      <c r="E98" s="14" t="s">
        <v>232</v>
      </c>
      <c r="F98" s="22">
        <v>1944</v>
      </c>
      <c r="G98" s="14" t="s">
        <v>524</v>
      </c>
      <c r="H98" s="14" t="s">
        <v>49</v>
      </c>
      <c r="I98" s="24">
        <v>101329</v>
      </c>
      <c r="J98" s="26">
        <v>535.79999999999995</v>
      </c>
      <c r="K98" s="24">
        <v>0</v>
      </c>
      <c r="L98" s="24">
        <v>542.92078000000004</v>
      </c>
      <c r="M98" s="13">
        <v>2.3281273939999999E-3</v>
      </c>
      <c r="N98" s="13">
        <v>6.0446169399999998E-4</v>
      </c>
      <c r="O98" s="66">
        <v>1.1338307200000001E-4</v>
      </c>
    </row>
    <row r="99" spans="2:15" x14ac:dyDescent="0.2">
      <c r="B99" s="62" t="s">
        <v>1419</v>
      </c>
      <c r="C99" s="14" t="s">
        <v>1420</v>
      </c>
      <c r="D99" s="14" t="s">
        <v>160</v>
      </c>
      <c r="E99" s="14" t="s">
        <v>232</v>
      </c>
      <c r="F99" s="22">
        <v>1550</v>
      </c>
      <c r="G99" s="14" t="s">
        <v>524</v>
      </c>
      <c r="H99" s="14" t="s">
        <v>49</v>
      </c>
      <c r="I99" s="24">
        <v>6294</v>
      </c>
      <c r="J99" s="26">
        <v>463.8</v>
      </c>
      <c r="K99" s="24">
        <v>0</v>
      </c>
      <c r="L99" s="24">
        <v>29.191569999999999</v>
      </c>
      <c r="M99" s="13">
        <v>2.4809210699999998E-3</v>
      </c>
      <c r="N99" s="13">
        <v>3.2500479862759199E-5</v>
      </c>
      <c r="O99" s="66">
        <v>6.0963404119432404E-6</v>
      </c>
    </row>
    <row r="100" spans="2:15" x14ac:dyDescent="0.2">
      <c r="B100" s="62" t="s">
        <v>1421</v>
      </c>
      <c r="C100" s="14" t="s">
        <v>1422</v>
      </c>
      <c r="D100" s="14" t="s">
        <v>160</v>
      </c>
      <c r="E100" s="14" t="s">
        <v>232</v>
      </c>
      <c r="F100" s="22">
        <v>265</v>
      </c>
      <c r="G100" s="14" t="s">
        <v>681</v>
      </c>
      <c r="H100" s="14" t="s">
        <v>49</v>
      </c>
      <c r="I100" s="24">
        <v>103250</v>
      </c>
      <c r="J100" s="27">
        <v>2481</v>
      </c>
      <c r="K100" s="24">
        <v>0</v>
      </c>
      <c r="L100" s="24">
        <v>2561.6325000000002</v>
      </c>
      <c r="M100" s="13">
        <v>4.1633375080000002E-3</v>
      </c>
      <c r="N100" s="13">
        <v>2.8519975279999998E-3</v>
      </c>
      <c r="O100" s="66">
        <v>5.3496895600000001E-4</v>
      </c>
    </row>
    <row r="101" spans="2:15" x14ac:dyDescent="0.2">
      <c r="B101" s="62" t="s">
        <v>1423</v>
      </c>
      <c r="C101" s="14" t="s">
        <v>1424</v>
      </c>
      <c r="D101" s="14" t="s">
        <v>160</v>
      </c>
      <c r="E101" s="14" t="s">
        <v>232</v>
      </c>
      <c r="F101" s="22">
        <v>2357</v>
      </c>
      <c r="G101" s="14" t="s">
        <v>681</v>
      </c>
      <c r="H101" s="14" t="s">
        <v>49</v>
      </c>
      <c r="I101" s="24">
        <v>111005</v>
      </c>
      <c r="J101" s="27">
        <v>1042</v>
      </c>
      <c r="K101" s="24">
        <v>0</v>
      </c>
      <c r="L101" s="24">
        <v>1156.6721</v>
      </c>
      <c r="M101" s="13">
        <v>1.814824707E-3</v>
      </c>
      <c r="N101" s="13">
        <v>1.287782681E-3</v>
      </c>
      <c r="O101" s="66">
        <v>2.41558328E-4</v>
      </c>
    </row>
    <row r="102" spans="2:15" x14ac:dyDescent="0.2">
      <c r="B102" s="62" t="s">
        <v>1425</v>
      </c>
      <c r="C102" s="14" t="s">
        <v>1426</v>
      </c>
      <c r="D102" s="14" t="s">
        <v>160</v>
      </c>
      <c r="E102" s="14" t="s">
        <v>232</v>
      </c>
      <c r="F102" s="22">
        <v>2404</v>
      </c>
      <c r="G102" s="14" t="s">
        <v>681</v>
      </c>
      <c r="H102" s="14" t="s">
        <v>49</v>
      </c>
      <c r="I102" s="24">
        <v>17734</v>
      </c>
      <c r="J102" s="27">
        <v>7039</v>
      </c>
      <c r="K102" s="24">
        <v>0</v>
      </c>
      <c r="L102" s="24">
        <v>1248.2962600000001</v>
      </c>
      <c r="M102" s="13">
        <v>6.8158602385066803E-5</v>
      </c>
      <c r="N102" s="13">
        <v>1.389792582E-3</v>
      </c>
      <c r="O102" s="66">
        <v>2.6069303300000002E-4</v>
      </c>
    </row>
    <row r="103" spans="2:15" x14ac:dyDescent="0.2">
      <c r="B103" s="62" t="s">
        <v>1427</v>
      </c>
      <c r="C103" s="14" t="s">
        <v>1428</v>
      </c>
      <c r="D103" s="14" t="s">
        <v>160</v>
      </c>
      <c r="E103" s="14" t="s">
        <v>232</v>
      </c>
      <c r="F103" s="22">
        <v>1532</v>
      </c>
      <c r="G103" s="14" t="s">
        <v>498</v>
      </c>
      <c r="H103" s="14" t="s">
        <v>49</v>
      </c>
      <c r="I103" s="24">
        <v>2949770</v>
      </c>
      <c r="J103" s="26">
        <v>46.7</v>
      </c>
      <c r="K103" s="24">
        <v>0</v>
      </c>
      <c r="L103" s="24">
        <v>1377.54259</v>
      </c>
      <c r="M103" s="13">
        <v>1.3679422755E-2</v>
      </c>
      <c r="N103" s="13">
        <v>1.5336891850000001E-3</v>
      </c>
      <c r="O103" s="66">
        <v>2.8768471699999997E-4</v>
      </c>
    </row>
    <row r="104" spans="2:15" x14ac:dyDescent="0.2">
      <c r="B104" s="62" t="s">
        <v>1429</v>
      </c>
      <c r="C104" s="14" t="s">
        <v>1430</v>
      </c>
      <c r="D104" s="14" t="s">
        <v>160</v>
      </c>
      <c r="E104" s="14" t="s">
        <v>232</v>
      </c>
      <c r="F104" s="22">
        <v>473</v>
      </c>
      <c r="G104" s="14" t="s">
        <v>498</v>
      </c>
      <c r="H104" s="14" t="s">
        <v>49</v>
      </c>
      <c r="I104" s="24">
        <v>4186557</v>
      </c>
      <c r="J104" s="27">
        <v>171</v>
      </c>
      <c r="K104" s="24">
        <v>0</v>
      </c>
      <c r="L104" s="24">
        <v>7159.0124699999997</v>
      </c>
      <c r="M104" s="13">
        <v>1.0519455394E-2</v>
      </c>
      <c r="N104" s="13">
        <v>7.9704976680000008E-3</v>
      </c>
      <c r="O104" s="66">
        <v>1.495081526E-3</v>
      </c>
    </row>
    <row r="105" spans="2:15" x14ac:dyDescent="0.2">
      <c r="B105" s="62" t="s">
        <v>1431</v>
      </c>
      <c r="C105" s="14" t="s">
        <v>1432</v>
      </c>
      <c r="D105" s="14" t="s">
        <v>160</v>
      </c>
      <c r="E105" s="14" t="s">
        <v>232</v>
      </c>
      <c r="F105" s="22">
        <v>1083</v>
      </c>
      <c r="G105" s="14" t="s">
        <v>498</v>
      </c>
      <c r="H105" s="14" t="s">
        <v>49</v>
      </c>
      <c r="I105" s="24">
        <v>866028</v>
      </c>
      <c r="J105" s="27">
        <v>420</v>
      </c>
      <c r="K105" s="24">
        <v>0</v>
      </c>
      <c r="L105" s="24">
        <v>3637.3175999999999</v>
      </c>
      <c r="M105" s="13">
        <v>4.687381212E-3</v>
      </c>
      <c r="N105" s="13">
        <v>4.0496132070000001E-3</v>
      </c>
      <c r="O105" s="66">
        <v>7.59614035E-4</v>
      </c>
    </row>
    <row r="106" spans="2:15" x14ac:dyDescent="0.2">
      <c r="B106" s="62" t="s">
        <v>1433</v>
      </c>
      <c r="C106" s="14" t="s">
        <v>1434</v>
      </c>
      <c r="D106" s="14" t="s">
        <v>160</v>
      </c>
      <c r="E106" s="14" t="s">
        <v>232</v>
      </c>
      <c r="F106" s="22">
        <v>136</v>
      </c>
      <c r="G106" s="14" t="s">
        <v>517</v>
      </c>
      <c r="H106" s="14" t="s">
        <v>49</v>
      </c>
      <c r="I106" s="24">
        <v>649288.01</v>
      </c>
      <c r="J106" s="26">
        <v>359.1</v>
      </c>
      <c r="K106" s="24">
        <v>0</v>
      </c>
      <c r="L106" s="24">
        <v>2331.5932400000002</v>
      </c>
      <c r="M106" s="13">
        <v>2.6089955219999999E-3</v>
      </c>
      <c r="N106" s="13">
        <v>2.5958829599999999E-3</v>
      </c>
      <c r="O106" s="66">
        <v>4.8692777000000002E-4</v>
      </c>
    </row>
    <row r="107" spans="2:15" x14ac:dyDescent="0.2">
      <c r="B107" s="62" t="s">
        <v>1435</v>
      </c>
      <c r="C107" s="14" t="s">
        <v>1436</v>
      </c>
      <c r="D107" s="14" t="s">
        <v>160</v>
      </c>
      <c r="E107" s="14" t="s">
        <v>232</v>
      </c>
      <c r="F107" s="22">
        <v>1914</v>
      </c>
      <c r="G107" s="14" t="s">
        <v>1437</v>
      </c>
      <c r="H107" s="14" t="s">
        <v>49</v>
      </c>
      <c r="I107" s="24">
        <v>40096</v>
      </c>
      <c r="J107" s="26">
        <v>498.8</v>
      </c>
      <c r="K107" s="24">
        <v>0</v>
      </c>
      <c r="L107" s="24">
        <v>199.99885</v>
      </c>
      <c r="M107" s="13">
        <v>8.7254368589999992E-3</v>
      </c>
      <c r="N107" s="13">
        <v>2.2266903000000001E-4</v>
      </c>
      <c r="O107" s="66">
        <v>4.1767574392099302E-5</v>
      </c>
    </row>
    <row r="108" spans="2:15" x14ac:dyDescent="0.2">
      <c r="B108" s="62" t="s">
        <v>1438</v>
      </c>
      <c r="C108" s="14" t="s">
        <v>1439</v>
      </c>
      <c r="D108" s="14" t="s">
        <v>160</v>
      </c>
      <c r="E108" s="14" t="s">
        <v>232</v>
      </c>
      <c r="F108" s="22">
        <v>1814</v>
      </c>
      <c r="G108" s="14" t="s">
        <v>1440</v>
      </c>
      <c r="H108" s="14" t="s">
        <v>49</v>
      </c>
      <c r="I108" s="24">
        <v>85218</v>
      </c>
      <c r="J108" s="27">
        <v>205</v>
      </c>
      <c r="K108" s="24">
        <v>0</v>
      </c>
      <c r="L108" s="24">
        <v>174.6969</v>
      </c>
      <c r="M108" s="13">
        <v>6.8891917579999998E-3</v>
      </c>
      <c r="N108" s="13">
        <v>1.9449906500000001E-4</v>
      </c>
      <c r="O108" s="66">
        <v>3.6483538614442702E-5</v>
      </c>
    </row>
    <row r="109" spans="2:15" x14ac:dyDescent="0.2">
      <c r="B109" s="62" t="s">
        <v>1441</v>
      </c>
      <c r="C109" s="14" t="s">
        <v>1442</v>
      </c>
      <c r="D109" s="14" t="s">
        <v>160</v>
      </c>
      <c r="E109" s="14" t="s">
        <v>232</v>
      </c>
      <c r="F109" s="22">
        <v>1991</v>
      </c>
      <c r="G109" s="14" t="s">
        <v>1443</v>
      </c>
      <c r="H109" s="14" t="s">
        <v>49</v>
      </c>
      <c r="I109" s="24">
        <v>86837</v>
      </c>
      <c r="J109" s="26">
        <v>66.099999999999994</v>
      </c>
      <c r="K109" s="24">
        <v>0</v>
      </c>
      <c r="L109" s="24">
        <v>57.399259999999998</v>
      </c>
      <c r="M109" s="13">
        <v>1.1431901741999999E-2</v>
      </c>
      <c r="N109" s="13">
        <v>6.3905555397235505E-5</v>
      </c>
      <c r="O109" s="66">
        <v>1.19872082369546E-5</v>
      </c>
    </row>
    <row r="110" spans="2:15" x14ac:dyDescent="0.2">
      <c r="B110" s="62" t="s">
        <v>1444</v>
      </c>
      <c r="C110" s="14" t="s">
        <v>1445</v>
      </c>
      <c r="D110" s="14" t="s">
        <v>160</v>
      </c>
      <c r="E110" s="14" t="s">
        <v>232</v>
      </c>
      <c r="F110" s="22">
        <v>813</v>
      </c>
      <c r="G110" s="14" t="s">
        <v>429</v>
      </c>
      <c r="H110" s="14" t="s">
        <v>49</v>
      </c>
      <c r="I110" s="24">
        <v>14015</v>
      </c>
      <c r="J110" s="27">
        <v>24970</v>
      </c>
      <c r="K110" s="24">
        <v>0</v>
      </c>
      <c r="L110" s="24">
        <v>3499.5455000000002</v>
      </c>
      <c r="M110" s="13">
        <v>1.1405436190000001E-3</v>
      </c>
      <c r="N110" s="13">
        <v>3.8962244249999998E-3</v>
      </c>
      <c r="O110" s="66">
        <v>7.3084183699999999E-4</v>
      </c>
    </row>
    <row r="111" spans="2:15" x14ac:dyDescent="0.2">
      <c r="B111" s="62" t="s">
        <v>1446</v>
      </c>
      <c r="C111" s="14" t="s">
        <v>1447</v>
      </c>
      <c r="D111" s="14" t="s">
        <v>160</v>
      </c>
      <c r="E111" s="14" t="s">
        <v>232</v>
      </c>
      <c r="F111" s="22">
        <v>1822</v>
      </c>
      <c r="G111" s="14" t="s">
        <v>429</v>
      </c>
      <c r="H111" s="14" t="s">
        <v>49</v>
      </c>
      <c r="I111" s="24">
        <v>548762</v>
      </c>
      <c r="J111" s="27">
        <v>1100</v>
      </c>
      <c r="K111" s="24">
        <v>92.432810000000003</v>
      </c>
      <c r="L111" s="24">
        <v>6128.8148099999999</v>
      </c>
      <c r="M111" s="13">
        <v>5.135159159E-3</v>
      </c>
      <c r="N111" s="13">
        <v>6.8235255009999997E-3</v>
      </c>
      <c r="O111" s="66">
        <v>1.279936002E-3</v>
      </c>
    </row>
    <row r="112" spans="2:15" x14ac:dyDescent="0.2">
      <c r="B112" s="62" t="s">
        <v>1448</v>
      </c>
      <c r="C112" s="14" t="s">
        <v>1449</v>
      </c>
      <c r="D112" s="14" t="s">
        <v>160</v>
      </c>
      <c r="E112" s="14" t="s">
        <v>232</v>
      </c>
      <c r="F112" s="22">
        <v>1998</v>
      </c>
      <c r="G112" s="14" t="s">
        <v>1450</v>
      </c>
      <c r="H112" s="14" t="s">
        <v>49</v>
      </c>
      <c r="I112" s="24">
        <v>58256</v>
      </c>
      <c r="J112" s="26">
        <v>371.2</v>
      </c>
      <c r="K112" s="24">
        <v>0</v>
      </c>
      <c r="L112" s="24">
        <v>216.24627000000001</v>
      </c>
      <c r="M112" s="13">
        <v>1.9578462809999998E-3</v>
      </c>
      <c r="N112" s="13">
        <v>2.4075812099999999E-4</v>
      </c>
      <c r="O112" s="66">
        <v>4.5160670520050502E-5</v>
      </c>
    </row>
    <row r="113" spans="2:15" x14ac:dyDescent="0.2">
      <c r="B113" s="62" t="s">
        <v>1451</v>
      </c>
      <c r="C113" s="14" t="s">
        <v>1452</v>
      </c>
      <c r="D113" s="14" t="s">
        <v>160</v>
      </c>
      <c r="E113" s="14" t="s">
        <v>232</v>
      </c>
      <c r="F113" s="22">
        <v>1032</v>
      </c>
      <c r="G113" s="14" t="s">
        <v>579</v>
      </c>
      <c r="H113" s="14" t="s">
        <v>49</v>
      </c>
      <c r="I113" s="24">
        <v>24331</v>
      </c>
      <c r="J113" s="27">
        <v>7000</v>
      </c>
      <c r="K113" s="24">
        <v>0</v>
      </c>
      <c r="L113" s="24">
        <v>1703.17</v>
      </c>
      <c r="M113" s="13">
        <v>4.1004849500000002E-4</v>
      </c>
      <c r="N113" s="13">
        <v>1.896226968E-3</v>
      </c>
      <c r="O113" s="66">
        <v>3.5568844300000002E-4</v>
      </c>
    </row>
    <row r="114" spans="2:15" x14ac:dyDescent="0.2">
      <c r="B114" s="62" t="s">
        <v>1453</v>
      </c>
      <c r="C114" s="14" t="s">
        <v>1454</v>
      </c>
      <c r="D114" s="14" t="s">
        <v>160</v>
      </c>
      <c r="E114" s="14" t="s">
        <v>232</v>
      </c>
      <c r="F114" s="22">
        <v>1790</v>
      </c>
      <c r="G114" s="14" t="s">
        <v>465</v>
      </c>
      <c r="H114" s="14" t="s">
        <v>49</v>
      </c>
      <c r="I114" s="24">
        <v>792838</v>
      </c>
      <c r="J114" s="26">
        <v>230.2</v>
      </c>
      <c r="K114" s="24">
        <v>0</v>
      </c>
      <c r="L114" s="24">
        <v>1825.1130800000001</v>
      </c>
      <c r="M114" s="13">
        <v>5.2946500480000004E-3</v>
      </c>
      <c r="N114" s="13">
        <v>2.0319924860000001E-3</v>
      </c>
      <c r="O114" s="66">
        <v>3.8115492299999997E-4</v>
      </c>
    </row>
    <row r="115" spans="2:15" x14ac:dyDescent="0.2">
      <c r="B115" s="62" t="s">
        <v>1455</v>
      </c>
      <c r="C115" s="14" t="s">
        <v>1456</v>
      </c>
      <c r="D115" s="14" t="s">
        <v>160</v>
      </c>
      <c r="E115" s="14" t="s">
        <v>232</v>
      </c>
      <c r="F115" s="22">
        <v>1741</v>
      </c>
      <c r="G115" s="14" t="s">
        <v>465</v>
      </c>
      <c r="H115" s="14" t="s">
        <v>49</v>
      </c>
      <c r="I115" s="24">
        <v>8375</v>
      </c>
      <c r="J115" s="27">
        <v>42370</v>
      </c>
      <c r="K115" s="24">
        <v>0</v>
      </c>
      <c r="L115" s="24">
        <v>3548.4875000000002</v>
      </c>
      <c r="M115" s="13">
        <v>6.8144833189999997E-3</v>
      </c>
      <c r="N115" s="13">
        <v>3.9507140770000003E-3</v>
      </c>
      <c r="O115" s="66">
        <v>7.4106283900000002E-4</v>
      </c>
    </row>
    <row r="116" spans="2:15" x14ac:dyDescent="0.2">
      <c r="B116" s="62" t="s">
        <v>1457</v>
      </c>
      <c r="C116" s="14" t="s">
        <v>1458</v>
      </c>
      <c r="D116" s="14" t="s">
        <v>160</v>
      </c>
      <c r="E116" s="14" t="s">
        <v>232</v>
      </c>
      <c r="F116" s="22">
        <v>1867</v>
      </c>
      <c r="G116" s="14" t="s">
        <v>465</v>
      </c>
      <c r="H116" s="14" t="s">
        <v>49</v>
      </c>
      <c r="I116" s="24">
        <v>61199</v>
      </c>
      <c r="J116" s="27">
        <v>2990</v>
      </c>
      <c r="K116" s="24">
        <v>0</v>
      </c>
      <c r="L116" s="24">
        <v>1829.8501000000001</v>
      </c>
      <c r="M116" s="13">
        <v>2.230518851E-3</v>
      </c>
      <c r="N116" s="13">
        <v>2.0372664540000002E-3</v>
      </c>
      <c r="O116" s="66">
        <v>3.8214419799999997E-4</v>
      </c>
    </row>
    <row r="117" spans="2:15" x14ac:dyDescent="0.2">
      <c r="B117" s="62" t="s">
        <v>1459</v>
      </c>
      <c r="C117" s="14" t="s">
        <v>1460</v>
      </c>
      <c r="D117" s="14" t="s">
        <v>160</v>
      </c>
      <c r="E117" s="14" t="s">
        <v>232</v>
      </c>
      <c r="F117" s="22">
        <v>1463</v>
      </c>
      <c r="G117" s="14" t="s">
        <v>465</v>
      </c>
      <c r="H117" s="14" t="s">
        <v>49</v>
      </c>
      <c r="I117" s="24">
        <v>96430</v>
      </c>
      <c r="J117" s="27">
        <v>4870</v>
      </c>
      <c r="K117" s="24">
        <v>0</v>
      </c>
      <c r="L117" s="24">
        <v>4696.1409999999996</v>
      </c>
      <c r="M117" s="13">
        <v>4.6192343509999997E-3</v>
      </c>
      <c r="N117" s="13">
        <v>5.2284558859999998E-3</v>
      </c>
      <c r="O117" s="66">
        <v>9.8073773200000008E-4</v>
      </c>
    </row>
    <row r="118" spans="2:15" x14ac:dyDescent="0.2">
      <c r="B118" s="62" t="s">
        <v>1461</v>
      </c>
      <c r="C118" s="14" t="s">
        <v>1462</v>
      </c>
      <c r="D118" s="14" t="s">
        <v>160</v>
      </c>
      <c r="E118" s="14" t="s">
        <v>232</v>
      </c>
      <c r="F118" s="22">
        <v>1872</v>
      </c>
      <c r="G118" s="14" t="s">
        <v>465</v>
      </c>
      <c r="H118" s="14" t="s">
        <v>49</v>
      </c>
      <c r="I118" s="24">
        <v>52800</v>
      </c>
      <c r="J118" s="26">
        <v>879.8</v>
      </c>
      <c r="K118" s="24">
        <v>0</v>
      </c>
      <c r="L118" s="24">
        <v>464.53440000000001</v>
      </c>
      <c r="M118" s="13">
        <v>3.6282834589999998E-3</v>
      </c>
      <c r="N118" s="13">
        <v>5.17190096E-4</v>
      </c>
      <c r="O118" s="66">
        <v>9.7012933372812998E-5</v>
      </c>
    </row>
    <row r="119" spans="2:15" x14ac:dyDescent="0.2">
      <c r="B119" s="62" t="s">
        <v>1463</v>
      </c>
      <c r="C119" s="14" t="s">
        <v>1464</v>
      </c>
      <c r="D119" s="14" t="s">
        <v>160</v>
      </c>
      <c r="E119" s="14" t="s">
        <v>232</v>
      </c>
      <c r="F119" s="22">
        <v>1054</v>
      </c>
      <c r="G119" s="14" t="s">
        <v>845</v>
      </c>
      <c r="H119" s="14" t="s">
        <v>49</v>
      </c>
      <c r="I119" s="24">
        <v>54420</v>
      </c>
      <c r="J119" s="27">
        <v>11590</v>
      </c>
      <c r="K119" s="24">
        <v>0</v>
      </c>
      <c r="L119" s="24">
        <v>6307.2780000000002</v>
      </c>
      <c r="M119" s="13">
        <v>6.1247325070000001E-3</v>
      </c>
      <c r="N119" s="13">
        <v>7.0222177709999998E-3</v>
      </c>
      <c r="O119" s="66">
        <v>1.3172060890000001E-3</v>
      </c>
    </row>
    <row r="120" spans="2:15" x14ac:dyDescent="0.2">
      <c r="B120" s="62" t="s">
        <v>1465</v>
      </c>
      <c r="C120" s="14" t="s">
        <v>1466</v>
      </c>
      <c r="D120" s="14" t="s">
        <v>160</v>
      </c>
      <c r="E120" s="14" t="s">
        <v>232</v>
      </c>
      <c r="F120" s="22">
        <v>384</v>
      </c>
      <c r="G120" s="14" t="s">
        <v>845</v>
      </c>
      <c r="H120" s="14" t="s">
        <v>49</v>
      </c>
      <c r="I120" s="24">
        <v>242269</v>
      </c>
      <c r="J120" s="27">
        <v>1263</v>
      </c>
      <c r="K120" s="24">
        <v>0</v>
      </c>
      <c r="L120" s="24">
        <v>3059.8574699999999</v>
      </c>
      <c r="M120" s="13">
        <v>6.6114526540000003E-3</v>
      </c>
      <c r="N120" s="13">
        <v>3.4066970729999999E-3</v>
      </c>
      <c r="O120" s="66">
        <v>6.3901779600000004E-4</v>
      </c>
    </row>
    <row r="121" spans="2:15" x14ac:dyDescent="0.2">
      <c r="B121" s="62" t="s">
        <v>1467</v>
      </c>
      <c r="C121" s="14" t="s">
        <v>1468</v>
      </c>
      <c r="D121" s="14" t="s">
        <v>160</v>
      </c>
      <c r="E121" s="14" t="s">
        <v>232</v>
      </c>
      <c r="F121" s="22">
        <v>1185</v>
      </c>
      <c r="G121" s="14" t="s">
        <v>845</v>
      </c>
      <c r="H121" s="14" t="s">
        <v>49</v>
      </c>
      <c r="I121" s="24">
        <v>724119</v>
      </c>
      <c r="J121" s="26">
        <v>233.7</v>
      </c>
      <c r="K121" s="24">
        <v>0</v>
      </c>
      <c r="L121" s="24">
        <v>1692.2661000000001</v>
      </c>
      <c r="M121" s="13">
        <v>9.8274467230000002E-3</v>
      </c>
      <c r="N121" s="13">
        <v>1.8840870940000001E-3</v>
      </c>
      <c r="O121" s="66">
        <v>3.5341128299999999E-4</v>
      </c>
    </row>
    <row r="122" spans="2:15" x14ac:dyDescent="0.2">
      <c r="B122" s="62" t="s">
        <v>1469</v>
      </c>
      <c r="C122" s="14" t="s">
        <v>1470</v>
      </c>
      <c r="D122" s="14" t="s">
        <v>160</v>
      </c>
      <c r="E122" s="14" t="s">
        <v>232</v>
      </c>
      <c r="F122" s="22">
        <v>797</v>
      </c>
      <c r="G122" s="14" t="s">
        <v>845</v>
      </c>
      <c r="H122" s="14" t="s">
        <v>49</v>
      </c>
      <c r="I122" s="24">
        <v>4200</v>
      </c>
      <c r="J122" s="27">
        <v>19800</v>
      </c>
      <c r="K122" s="24">
        <v>0</v>
      </c>
      <c r="L122" s="24">
        <v>831.6</v>
      </c>
      <c r="M122" s="13">
        <v>1.8739116249999999E-3</v>
      </c>
      <c r="N122" s="13">
        <v>9.2586315300000001E-4</v>
      </c>
      <c r="O122" s="66">
        <v>1.73670572E-4</v>
      </c>
    </row>
    <row r="123" spans="2:15" x14ac:dyDescent="0.2">
      <c r="B123" s="62" t="s">
        <v>1471</v>
      </c>
      <c r="C123" s="14" t="s">
        <v>1472</v>
      </c>
      <c r="D123" s="14" t="s">
        <v>160</v>
      </c>
      <c r="E123" s="14" t="s">
        <v>232</v>
      </c>
      <c r="F123" s="22">
        <v>387</v>
      </c>
      <c r="G123" s="14" t="s">
        <v>339</v>
      </c>
      <c r="H123" s="14" t="s">
        <v>49</v>
      </c>
      <c r="I123" s="24">
        <v>88019</v>
      </c>
      <c r="J123" s="27">
        <v>12750</v>
      </c>
      <c r="K123" s="24">
        <v>0</v>
      </c>
      <c r="L123" s="24">
        <v>11222.422500000001</v>
      </c>
      <c r="M123" s="13">
        <v>4.2194883699999998E-3</v>
      </c>
      <c r="N123" s="13">
        <v>1.2494501545E-2</v>
      </c>
      <c r="O123" s="66">
        <v>2.343680309E-3</v>
      </c>
    </row>
    <row r="124" spans="2:15" x14ac:dyDescent="0.2">
      <c r="B124" s="62" t="s">
        <v>1473</v>
      </c>
      <c r="C124" s="14" t="s">
        <v>1474</v>
      </c>
      <c r="D124" s="14" t="s">
        <v>160</v>
      </c>
      <c r="E124" s="14" t="s">
        <v>232</v>
      </c>
      <c r="F124" s="22">
        <v>366</v>
      </c>
      <c r="G124" s="14" t="s">
        <v>233</v>
      </c>
      <c r="H124" s="14" t="s">
        <v>49</v>
      </c>
      <c r="I124" s="24">
        <v>1713652</v>
      </c>
      <c r="J124" s="26">
        <v>254.5</v>
      </c>
      <c r="K124" s="24">
        <v>0</v>
      </c>
      <c r="L124" s="24">
        <v>4361.2443400000002</v>
      </c>
      <c r="M124" s="13">
        <v>5.4583838819999998E-3</v>
      </c>
      <c r="N124" s="13">
        <v>4.8555981689999998E-3</v>
      </c>
      <c r="O124" s="66">
        <v>9.1079822399999996E-4</v>
      </c>
    </row>
    <row r="125" spans="2:15" x14ac:dyDescent="0.2">
      <c r="B125" s="62" t="s">
        <v>1475</v>
      </c>
      <c r="C125" s="14" t="s">
        <v>1476</v>
      </c>
      <c r="D125" s="14" t="s">
        <v>160</v>
      </c>
      <c r="E125" s="14" t="s">
        <v>232</v>
      </c>
      <c r="F125" s="22">
        <v>1802</v>
      </c>
      <c r="G125" s="14" t="s">
        <v>233</v>
      </c>
      <c r="H125" s="14" t="s">
        <v>49</v>
      </c>
      <c r="I125" s="24">
        <v>317605</v>
      </c>
      <c r="J125" s="26">
        <v>963.7</v>
      </c>
      <c r="K125" s="24">
        <v>0</v>
      </c>
      <c r="L125" s="24">
        <v>3060.75938</v>
      </c>
      <c r="M125" s="13">
        <v>4.5415234769999998E-3</v>
      </c>
      <c r="N125" s="13">
        <v>3.407701216E-3</v>
      </c>
      <c r="O125" s="66">
        <v>6.3920614999999996E-4</v>
      </c>
    </row>
    <row r="126" spans="2:15" x14ac:dyDescent="0.2">
      <c r="B126" s="62" t="s">
        <v>1477</v>
      </c>
      <c r="C126" s="14" t="s">
        <v>1478</v>
      </c>
      <c r="D126" s="14" t="s">
        <v>160</v>
      </c>
      <c r="E126" s="14" t="s">
        <v>232</v>
      </c>
      <c r="F126" s="22">
        <v>1668</v>
      </c>
      <c r="G126" s="14" t="s">
        <v>233</v>
      </c>
      <c r="H126" s="14" t="s">
        <v>49</v>
      </c>
      <c r="I126" s="24">
        <v>722113.03</v>
      </c>
      <c r="J126" s="27">
        <v>380</v>
      </c>
      <c r="K126" s="24">
        <v>0</v>
      </c>
      <c r="L126" s="24">
        <v>2744.0295099999998</v>
      </c>
      <c r="M126" s="13">
        <v>5.5205055519999997E-3</v>
      </c>
      <c r="N126" s="13">
        <v>3.0550695220000002E-3</v>
      </c>
      <c r="O126" s="66">
        <v>5.7306057799999999E-4</v>
      </c>
    </row>
    <row r="127" spans="2:15" x14ac:dyDescent="0.2">
      <c r="B127" s="62" t="s">
        <v>1479</v>
      </c>
      <c r="C127" s="14" t="s">
        <v>1480</v>
      </c>
      <c r="D127" s="14" t="s">
        <v>160</v>
      </c>
      <c r="E127" s="14" t="s">
        <v>232</v>
      </c>
      <c r="F127" s="22">
        <v>1588</v>
      </c>
      <c r="G127" s="14" t="s">
        <v>233</v>
      </c>
      <c r="H127" s="14" t="s">
        <v>49</v>
      </c>
      <c r="I127" s="24">
        <v>270000</v>
      </c>
      <c r="J127" s="27">
        <v>309</v>
      </c>
      <c r="K127" s="24">
        <v>0</v>
      </c>
      <c r="L127" s="24">
        <v>834.3</v>
      </c>
      <c r="M127" s="13">
        <v>1.857310127E-3</v>
      </c>
      <c r="N127" s="13">
        <v>9.2886920199999998E-4</v>
      </c>
      <c r="O127" s="66">
        <v>1.7423443800000001E-4</v>
      </c>
    </row>
    <row r="128" spans="2:15" x14ac:dyDescent="0.2">
      <c r="B128" s="62" t="s">
        <v>1481</v>
      </c>
      <c r="C128" s="14" t="s">
        <v>1482</v>
      </c>
      <c r="D128" s="14" t="s">
        <v>160</v>
      </c>
      <c r="E128" s="14" t="s">
        <v>232</v>
      </c>
      <c r="F128" s="22">
        <v>1943</v>
      </c>
      <c r="G128" s="14" t="s">
        <v>1483</v>
      </c>
      <c r="H128" s="14" t="s">
        <v>49</v>
      </c>
      <c r="I128" s="24">
        <v>632270</v>
      </c>
      <c r="J128" s="26">
        <v>592.4</v>
      </c>
      <c r="K128" s="24">
        <v>0</v>
      </c>
      <c r="L128" s="24">
        <v>3745.5674800000002</v>
      </c>
      <c r="M128" s="13">
        <v>5.8864209640000003E-3</v>
      </c>
      <c r="N128" s="13">
        <v>4.1701333790000001E-3</v>
      </c>
      <c r="O128" s="66">
        <v>7.8222083900000004E-4</v>
      </c>
    </row>
    <row r="129" spans="2:15" x14ac:dyDescent="0.2">
      <c r="B129" s="62" t="s">
        <v>1484</v>
      </c>
      <c r="C129" s="14" t="s">
        <v>1485</v>
      </c>
      <c r="D129" s="14" t="s">
        <v>160</v>
      </c>
      <c r="E129" s="14" t="s">
        <v>232</v>
      </c>
      <c r="F129" s="22">
        <v>1821</v>
      </c>
      <c r="G129" s="14" t="s">
        <v>1483</v>
      </c>
      <c r="H129" s="14" t="s">
        <v>49</v>
      </c>
      <c r="I129" s="24">
        <v>25035</v>
      </c>
      <c r="J129" s="26">
        <v>658.3</v>
      </c>
      <c r="K129" s="24">
        <v>0</v>
      </c>
      <c r="L129" s="24">
        <v>164.80539999999999</v>
      </c>
      <c r="M129" s="13">
        <v>1.1414359250000001E-2</v>
      </c>
      <c r="N129" s="13">
        <v>1.83486348E-4</v>
      </c>
      <c r="O129" s="66">
        <v>3.4417806925988301E-5</v>
      </c>
    </row>
    <row r="130" spans="2:15" x14ac:dyDescent="0.2">
      <c r="B130" s="62" t="s">
        <v>1486</v>
      </c>
      <c r="C130" s="14" t="s">
        <v>1487</v>
      </c>
      <c r="D130" s="14" t="s">
        <v>160</v>
      </c>
      <c r="E130" s="14" t="s">
        <v>232</v>
      </c>
      <c r="F130" s="22">
        <v>1800</v>
      </c>
      <c r="G130" s="14" t="s">
        <v>1488</v>
      </c>
      <c r="H130" s="14" t="s">
        <v>49</v>
      </c>
      <c r="I130" s="24">
        <v>22168.22</v>
      </c>
      <c r="J130" s="26">
        <v>48.4</v>
      </c>
      <c r="K130" s="24">
        <v>0</v>
      </c>
      <c r="L130" s="24">
        <v>10.729419999999999</v>
      </c>
      <c r="M130" s="13">
        <v>3.1860398100000002E-4</v>
      </c>
      <c r="N130" s="13">
        <v>1.19456164450588E-5</v>
      </c>
      <c r="O130" s="66">
        <v>2.2407221243226101E-6</v>
      </c>
    </row>
    <row r="131" spans="2:15" x14ac:dyDescent="0.2">
      <c r="B131" s="62" t="s">
        <v>1489</v>
      </c>
      <c r="C131" s="14" t="s">
        <v>1490</v>
      </c>
      <c r="D131" s="14" t="s">
        <v>160</v>
      </c>
      <c r="E131" s="14" t="s">
        <v>232</v>
      </c>
      <c r="F131" s="22">
        <v>1074</v>
      </c>
      <c r="G131" s="14" t="s">
        <v>1491</v>
      </c>
      <c r="H131" s="14" t="s">
        <v>49</v>
      </c>
      <c r="I131" s="24">
        <v>181300</v>
      </c>
      <c r="J131" s="27">
        <v>645</v>
      </c>
      <c r="K131" s="24">
        <v>0</v>
      </c>
      <c r="L131" s="24">
        <v>1169.385</v>
      </c>
      <c r="M131" s="13">
        <v>3.836876416E-3</v>
      </c>
      <c r="N131" s="13">
        <v>1.301936608E-3</v>
      </c>
      <c r="O131" s="66">
        <v>2.4421327899999998E-4</v>
      </c>
    </row>
    <row r="132" spans="2:15" x14ac:dyDescent="0.2">
      <c r="B132" s="62" t="s">
        <v>1492</v>
      </c>
      <c r="C132" s="14" t="s">
        <v>1493</v>
      </c>
      <c r="D132" s="14" t="s">
        <v>160</v>
      </c>
      <c r="E132" s="14" t="s">
        <v>232</v>
      </c>
      <c r="F132" s="22">
        <v>1866</v>
      </c>
      <c r="G132" s="14" t="s">
        <v>1491</v>
      </c>
      <c r="H132" s="14" t="s">
        <v>49</v>
      </c>
      <c r="I132" s="24">
        <v>554328</v>
      </c>
      <c r="J132" s="26">
        <v>64.599999999999994</v>
      </c>
      <c r="K132" s="24">
        <v>0</v>
      </c>
      <c r="L132" s="24">
        <v>358.09589</v>
      </c>
      <c r="M132" s="13">
        <v>8.1977761559999997E-3</v>
      </c>
      <c r="N132" s="13">
        <v>3.9868661600000002E-4</v>
      </c>
      <c r="O132" s="66">
        <v>7.4784413635778496E-5</v>
      </c>
    </row>
    <row r="133" spans="2:15" x14ac:dyDescent="0.2">
      <c r="B133" s="62" t="s">
        <v>1494</v>
      </c>
      <c r="C133" s="14" t="s">
        <v>1495</v>
      </c>
      <c r="D133" s="14" t="s">
        <v>160</v>
      </c>
      <c r="E133" s="14" t="s">
        <v>232</v>
      </c>
      <c r="F133" s="22">
        <v>1864</v>
      </c>
      <c r="G133" s="14" t="s">
        <v>1381</v>
      </c>
      <c r="H133" s="14" t="s">
        <v>49</v>
      </c>
      <c r="I133" s="24">
        <v>127842</v>
      </c>
      <c r="J133" s="26">
        <v>565.20000000000005</v>
      </c>
      <c r="K133" s="24">
        <v>0</v>
      </c>
      <c r="L133" s="24">
        <v>722.56298000000004</v>
      </c>
      <c r="M133" s="13">
        <v>5.8448622089999997E-3</v>
      </c>
      <c r="N133" s="13">
        <v>8.0446661700000002E-4</v>
      </c>
      <c r="O133" s="66">
        <v>1.5089938200000001E-4</v>
      </c>
    </row>
    <row r="134" spans="2:15" x14ac:dyDescent="0.2">
      <c r="B134" s="62" t="s">
        <v>1496</v>
      </c>
      <c r="C134" s="14" t="s">
        <v>1497</v>
      </c>
      <c r="D134" s="14" t="s">
        <v>160</v>
      </c>
      <c r="E134" s="14" t="s">
        <v>232</v>
      </c>
      <c r="F134" s="22">
        <v>2391</v>
      </c>
      <c r="G134" s="14" t="s">
        <v>1381</v>
      </c>
      <c r="H134" s="14" t="s">
        <v>49</v>
      </c>
      <c r="I134" s="24">
        <v>301950</v>
      </c>
      <c r="J134" s="27">
        <v>425</v>
      </c>
      <c r="K134" s="24">
        <v>0</v>
      </c>
      <c r="L134" s="24">
        <v>1283.2874999999999</v>
      </c>
      <c r="M134" s="13">
        <v>1.9443593198999999E-2</v>
      </c>
      <c r="N134" s="13">
        <v>1.428750134E-3</v>
      </c>
      <c r="O134" s="66">
        <v>2.68000571E-4</v>
      </c>
    </row>
    <row r="135" spans="2:15" x14ac:dyDescent="0.2">
      <c r="B135" s="62" t="s">
        <v>1498</v>
      </c>
      <c r="C135" s="14" t="s">
        <v>1499</v>
      </c>
      <c r="D135" s="14" t="s">
        <v>160</v>
      </c>
      <c r="E135" s="14" t="s">
        <v>232</v>
      </c>
      <c r="F135" s="22">
        <v>1924</v>
      </c>
      <c r="G135" s="14" t="s">
        <v>1381</v>
      </c>
      <c r="H135" s="14" t="s">
        <v>49</v>
      </c>
      <c r="I135" s="24">
        <v>115000</v>
      </c>
      <c r="J135" s="26">
        <v>152.6</v>
      </c>
      <c r="K135" s="24">
        <v>0</v>
      </c>
      <c r="L135" s="24">
        <v>175.49</v>
      </c>
      <c r="M135" s="13">
        <v>1.3450349029999999E-2</v>
      </c>
      <c r="N135" s="13">
        <v>1.9538206400000001E-4</v>
      </c>
      <c r="O135" s="66">
        <v>3.6649168883068602E-5</v>
      </c>
    </row>
    <row r="136" spans="2:15" x14ac:dyDescent="0.2">
      <c r="B136" s="62" t="s">
        <v>1500</v>
      </c>
      <c r="C136" s="14" t="s">
        <v>1501</v>
      </c>
      <c r="D136" s="14" t="s">
        <v>160</v>
      </c>
      <c r="E136" s="14" t="s">
        <v>232</v>
      </c>
      <c r="F136" s="22">
        <v>1858</v>
      </c>
      <c r="G136" s="14" t="s">
        <v>422</v>
      </c>
      <c r="H136" s="14" t="s">
        <v>49</v>
      </c>
      <c r="I136" s="24">
        <v>18500</v>
      </c>
      <c r="J136" s="27">
        <v>4297</v>
      </c>
      <c r="K136" s="24">
        <v>0</v>
      </c>
      <c r="L136" s="24">
        <v>794.94500000000005</v>
      </c>
      <c r="M136" s="13">
        <v>7.3999999999999999E-4</v>
      </c>
      <c r="N136" s="13">
        <v>8.8505325199999998E-4</v>
      </c>
      <c r="O136" s="66">
        <v>1.6601557599999999E-4</v>
      </c>
    </row>
    <row r="137" spans="2:15" x14ac:dyDescent="0.2">
      <c r="B137" s="62" t="s">
        <v>1502</v>
      </c>
      <c r="C137" s="14" t="s">
        <v>1503</v>
      </c>
      <c r="D137" s="14" t="s">
        <v>160</v>
      </c>
      <c r="E137" s="14" t="s">
        <v>232</v>
      </c>
      <c r="F137" s="22">
        <v>1583</v>
      </c>
      <c r="G137" s="14" t="s">
        <v>422</v>
      </c>
      <c r="H137" s="14" t="s">
        <v>49</v>
      </c>
      <c r="I137" s="24">
        <v>133500</v>
      </c>
      <c r="J137" s="27">
        <v>3555</v>
      </c>
      <c r="K137" s="24">
        <v>0</v>
      </c>
      <c r="L137" s="24">
        <v>4745.9250000000002</v>
      </c>
      <c r="M137" s="13">
        <v>9.2954527269999993E-3</v>
      </c>
      <c r="N137" s="13">
        <v>5.2838829799999997E-3</v>
      </c>
      <c r="O137" s="66">
        <v>9.9113457599999994E-4</v>
      </c>
    </row>
    <row r="138" spans="2:15" x14ac:dyDescent="0.2">
      <c r="B138" s="62" t="s">
        <v>1504</v>
      </c>
      <c r="C138" s="14" t="s">
        <v>1505</v>
      </c>
      <c r="D138" s="14" t="s">
        <v>160</v>
      </c>
      <c r="E138" s="14" t="s">
        <v>232</v>
      </c>
      <c r="F138" s="22">
        <v>1948</v>
      </c>
      <c r="G138" s="14" t="s">
        <v>422</v>
      </c>
      <c r="H138" s="14" t="s">
        <v>49</v>
      </c>
      <c r="I138" s="24">
        <v>357539</v>
      </c>
      <c r="J138" s="26">
        <v>293.60000000000002</v>
      </c>
      <c r="K138" s="24">
        <v>0</v>
      </c>
      <c r="L138" s="24">
        <v>1049.7345</v>
      </c>
      <c r="M138" s="13">
        <v>2.8631551349999999E-3</v>
      </c>
      <c r="N138" s="13">
        <v>1.168723538E-3</v>
      </c>
      <c r="O138" s="66">
        <v>2.1922557899999999E-4</v>
      </c>
    </row>
    <row r="139" spans="2:15" x14ac:dyDescent="0.2">
      <c r="B139" s="62" t="s">
        <v>1506</v>
      </c>
      <c r="C139" s="14" t="s">
        <v>1507</v>
      </c>
      <c r="D139" s="14" t="s">
        <v>160</v>
      </c>
      <c r="E139" s="14" t="s">
        <v>232</v>
      </c>
      <c r="F139" s="22">
        <v>1738</v>
      </c>
      <c r="G139" s="14" t="s">
        <v>422</v>
      </c>
      <c r="H139" s="14" t="s">
        <v>49</v>
      </c>
      <c r="I139" s="24">
        <v>109612</v>
      </c>
      <c r="J139" s="26">
        <v>206.5</v>
      </c>
      <c r="K139" s="24">
        <v>0</v>
      </c>
      <c r="L139" s="24">
        <v>226.34878</v>
      </c>
      <c r="M139" s="13">
        <v>4.1557520609999997E-3</v>
      </c>
      <c r="N139" s="13">
        <v>2.52005766E-4</v>
      </c>
      <c r="O139" s="66">
        <v>4.7270469341253301E-5</v>
      </c>
    </row>
    <row r="140" spans="2:15" x14ac:dyDescent="0.2">
      <c r="B140" s="62" t="s">
        <v>1508</v>
      </c>
      <c r="C140" s="14" t="s">
        <v>1509</v>
      </c>
      <c r="D140" s="14" t="s">
        <v>160</v>
      </c>
      <c r="E140" s="14" t="s">
        <v>232</v>
      </c>
      <c r="F140" s="22">
        <v>1815</v>
      </c>
      <c r="G140" s="14" t="s">
        <v>422</v>
      </c>
      <c r="H140" s="14" t="s">
        <v>49</v>
      </c>
      <c r="I140" s="24">
        <v>1306673</v>
      </c>
      <c r="J140" s="27">
        <v>705</v>
      </c>
      <c r="K140" s="24">
        <v>0</v>
      </c>
      <c r="L140" s="24">
        <v>9212.0446499999998</v>
      </c>
      <c r="M140" s="13">
        <v>9.3784337049999996E-3</v>
      </c>
      <c r="N140" s="13">
        <v>1.0256244239E-2</v>
      </c>
      <c r="O140" s="66">
        <v>1.9238348629999999E-3</v>
      </c>
    </row>
    <row r="141" spans="2:15" x14ac:dyDescent="0.2">
      <c r="B141" s="62" t="s">
        <v>1510</v>
      </c>
      <c r="C141" s="14" t="s">
        <v>1511</v>
      </c>
      <c r="D141" s="14" t="s">
        <v>160</v>
      </c>
      <c r="E141" s="14" t="s">
        <v>232</v>
      </c>
      <c r="F141" s="22">
        <v>2369</v>
      </c>
      <c r="G141" s="14" t="s">
        <v>768</v>
      </c>
      <c r="H141" s="14" t="s">
        <v>49</v>
      </c>
      <c r="I141" s="24">
        <v>49236</v>
      </c>
      <c r="J141" s="27">
        <v>1477</v>
      </c>
      <c r="K141" s="24">
        <v>0</v>
      </c>
      <c r="L141" s="24">
        <v>727.21572000000003</v>
      </c>
      <c r="M141" s="13">
        <v>1.0515786329999999E-3</v>
      </c>
      <c r="N141" s="13">
        <v>8.0964675200000005E-4</v>
      </c>
      <c r="O141" s="66">
        <v>1.51871056E-4</v>
      </c>
    </row>
    <row r="142" spans="2:15" x14ac:dyDescent="0.2">
      <c r="B142" s="62" t="s">
        <v>1512</v>
      </c>
      <c r="C142" s="14" t="s">
        <v>1513</v>
      </c>
      <c r="D142" s="14" t="s">
        <v>160</v>
      </c>
      <c r="E142" s="14" t="s">
        <v>232</v>
      </c>
      <c r="F142" s="22">
        <v>1999</v>
      </c>
      <c r="G142" s="14" t="s">
        <v>1025</v>
      </c>
      <c r="H142" s="14" t="s">
        <v>49</v>
      </c>
      <c r="I142" s="24">
        <v>769200</v>
      </c>
      <c r="J142" s="26">
        <v>50.5</v>
      </c>
      <c r="K142" s="24">
        <v>0</v>
      </c>
      <c r="L142" s="24">
        <v>388.44600000000003</v>
      </c>
      <c r="M142" s="13">
        <v>6.3913585369999998E-3</v>
      </c>
      <c r="N142" s="13">
        <v>4.3247695800000002E-4</v>
      </c>
      <c r="O142" s="66">
        <v>8.1122702467106294E-5</v>
      </c>
    </row>
    <row r="143" spans="2:15" x14ac:dyDescent="0.2">
      <c r="B143" s="62" t="s">
        <v>1514</v>
      </c>
      <c r="C143" s="14" t="s">
        <v>1515</v>
      </c>
      <c r="D143" s="14" t="s">
        <v>160</v>
      </c>
      <c r="E143" s="14" t="s">
        <v>232</v>
      </c>
      <c r="F143" s="22">
        <v>1425</v>
      </c>
      <c r="G143" s="14" t="s">
        <v>296</v>
      </c>
      <c r="H143" s="14" t="s">
        <v>49</v>
      </c>
      <c r="I143" s="24">
        <v>52924</v>
      </c>
      <c r="J143" s="27">
        <v>1999</v>
      </c>
      <c r="K143" s="24">
        <v>0</v>
      </c>
      <c r="L143" s="24">
        <v>1057.9507599999999</v>
      </c>
      <c r="M143" s="13">
        <v>3.132088944E-3</v>
      </c>
      <c r="N143" s="13">
        <v>1.177871124E-3</v>
      </c>
      <c r="O143" s="66">
        <v>2.20941455E-4</v>
      </c>
    </row>
    <row r="144" spans="2:15" x14ac:dyDescent="0.2">
      <c r="B144" s="62" t="s">
        <v>1516</v>
      </c>
      <c r="C144" s="14" t="s">
        <v>1517</v>
      </c>
      <c r="D144" s="14" t="s">
        <v>160</v>
      </c>
      <c r="E144" s="14" t="s">
        <v>232</v>
      </c>
      <c r="F144" s="22">
        <v>1912</v>
      </c>
      <c r="G144" s="14" t="s">
        <v>296</v>
      </c>
      <c r="H144" s="14" t="s">
        <v>49</v>
      </c>
      <c r="I144" s="24">
        <v>12014</v>
      </c>
      <c r="J144" s="27">
        <v>1319</v>
      </c>
      <c r="K144" s="24">
        <v>0</v>
      </c>
      <c r="L144" s="24">
        <v>158.46466000000001</v>
      </c>
      <c r="M144" s="13">
        <v>5.4249735699999995E-4</v>
      </c>
      <c r="N144" s="13">
        <v>1.7642687500000001E-4</v>
      </c>
      <c r="O144" s="66">
        <v>3.3093612663616403E-5</v>
      </c>
    </row>
    <row r="145" spans="2:15" x14ac:dyDescent="0.2">
      <c r="B145" s="62" t="s">
        <v>1518</v>
      </c>
      <c r="C145" s="14" t="s">
        <v>1519</v>
      </c>
      <c r="D145" s="14" t="s">
        <v>160</v>
      </c>
      <c r="E145" s="14" t="s">
        <v>232</v>
      </c>
      <c r="F145" s="22">
        <v>1939</v>
      </c>
      <c r="G145" s="14" t="s">
        <v>296</v>
      </c>
      <c r="H145" s="14" t="s">
        <v>49</v>
      </c>
      <c r="I145" s="24">
        <v>17422.84</v>
      </c>
      <c r="J145" s="26">
        <v>323.2</v>
      </c>
      <c r="K145" s="24">
        <v>0</v>
      </c>
      <c r="L145" s="24">
        <v>56.31062</v>
      </c>
      <c r="M145" s="13">
        <v>3.235046892E-3</v>
      </c>
      <c r="N145" s="13">
        <v>6.2693516360013603E-5</v>
      </c>
      <c r="O145" s="66">
        <v>1.1759857668757801E-5</v>
      </c>
    </row>
    <row r="146" spans="2:15" x14ac:dyDescent="0.2">
      <c r="B146" s="62" t="s">
        <v>1518</v>
      </c>
      <c r="C146" s="14" t="s">
        <v>1520</v>
      </c>
      <c r="D146" s="14" t="s">
        <v>160</v>
      </c>
      <c r="E146" s="14" t="s">
        <v>232</v>
      </c>
      <c r="F146" s="22">
        <v>1939</v>
      </c>
      <c r="G146" s="14" t="s">
        <v>296</v>
      </c>
      <c r="H146" s="14" t="s">
        <v>49</v>
      </c>
      <c r="I146" s="24">
        <v>465528.87</v>
      </c>
      <c r="J146" s="26">
        <v>323.2</v>
      </c>
      <c r="K146" s="24">
        <v>0</v>
      </c>
      <c r="L146" s="24">
        <v>1504.5893100000001</v>
      </c>
      <c r="M146" s="13">
        <v>8.6438704832999994E-2</v>
      </c>
      <c r="N146" s="13">
        <v>1.6751368479999999E-3</v>
      </c>
      <c r="O146" s="66">
        <v>3.1421703600000001E-4</v>
      </c>
    </row>
    <row r="147" spans="2:15" x14ac:dyDescent="0.2">
      <c r="B147" s="62" t="s">
        <v>1521</v>
      </c>
      <c r="C147" s="14" t="s">
        <v>1522</v>
      </c>
      <c r="D147" s="14" t="s">
        <v>160</v>
      </c>
      <c r="E147" s="14" t="s">
        <v>232</v>
      </c>
      <c r="F147" s="22">
        <v>1706</v>
      </c>
      <c r="G147" s="14" t="s">
        <v>296</v>
      </c>
      <c r="H147" s="14" t="s">
        <v>49</v>
      </c>
      <c r="I147" s="24">
        <v>1076784</v>
      </c>
      <c r="J147" s="26">
        <v>449.6</v>
      </c>
      <c r="K147" s="24">
        <v>0</v>
      </c>
      <c r="L147" s="24">
        <v>4841.2208600000004</v>
      </c>
      <c r="M147" s="13">
        <v>1.1762081581E-2</v>
      </c>
      <c r="N147" s="13">
        <v>5.3899807740000003E-3</v>
      </c>
      <c r="O147" s="66">
        <v>1.011036075E-3</v>
      </c>
    </row>
    <row r="148" spans="2:15" x14ac:dyDescent="0.2">
      <c r="B148" s="62" t="s">
        <v>1523</v>
      </c>
      <c r="C148" s="14" t="s">
        <v>1524</v>
      </c>
      <c r="D148" s="14" t="s">
        <v>160</v>
      </c>
      <c r="E148" s="14" t="s">
        <v>232</v>
      </c>
      <c r="F148" s="22">
        <v>1664</v>
      </c>
      <c r="G148" s="14" t="s">
        <v>296</v>
      </c>
      <c r="H148" s="14" t="s">
        <v>49</v>
      </c>
      <c r="I148" s="24">
        <v>157232</v>
      </c>
      <c r="J148" s="26">
        <v>660.1</v>
      </c>
      <c r="K148" s="24">
        <v>0</v>
      </c>
      <c r="L148" s="24">
        <v>1037.88843</v>
      </c>
      <c r="M148" s="13">
        <v>1.5120574057E-2</v>
      </c>
      <c r="N148" s="13">
        <v>1.155534697E-3</v>
      </c>
      <c r="O148" s="66">
        <v>2.16751657E-4</v>
      </c>
    </row>
    <row r="149" spans="2:15" x14ac:dyDescent="0.2">
      <c r="B149" s="62" t="s">
        <v>1525</v>
      </c>
      <c r="C149" s="14" t="s">
        <v>1526</v>
      </c>
      <c r="D149" s="14" t="s">
        <v>160</v>
      </c>
      <c r="E149" s="14" t="s">
        <v>232</v>
      </c>
      <c r="F149" s="22">
        <v>1921</v>
      </c>
      <c r="G149" s="14" t="s">
        <v>1304</v>
      </c>
      <c r="H149" s="14" t="s">
        <v>49</v>
      </c>
      <c r="I149" s="24">
        <v>106670</v>
      </c>
      <c r="J149" s="26">
        <v>361.1</v>
      </c>
      <c r="K149" s="24">
        <v>0</v>
      </c>
      <c r="L149" s="24">
        <v>385.18536999999998</v>
      </c>
      <c r="M149" s="13">
        <v>8.4638578109999998E-3</v>
      </c>
      <c r="N149" s="13">
        <v>4.2884672999999999E-4</v>
      </c>
      <c r="O149" s="66">
        <v>8.0441755521210804E-5</v>
      </c>
    </row>
    <row r="150" spans="2:15" x14ac:dyDescent="0.2">
      <c r="B150" s="62" t="s">
        <v>1527</v>
      </c>
      <c r="C150" s="14" t="s">
        <v>1528</v>
      </c>
      <c r="D150" s="14" t="s">
        <v>160</v>
      </c>
      <c r="E150" s="14" t="s">
        <v>232</v>
      </c>
      <c r="F150" s="22">
        <v>383</v>
      </c>
      <c r="G150" s="14" t="s">
        <v>1304</v>
      </c>
      <c r="H150" s="14" t="s">
        <v>49</v>
      </c>
      <c r="I150" s="24">
        <v>91219</v>
      </c>
      <c r="J150" s="26">
        <v>65.8</v>
      </c>
      <c r="K150" s="24">
        <v>0</v>
      </c>
      <c r="L150" s="24">
        <v>60.022100000000002</v>
      </c>
      <c r="M150" s="13">
        <v>3.7892637780000001E-3</v>
      </c>
      <c r="N150" s="13">
        <v>6.6825698390683201E-5</v>
      </c>
      <c r="O150" s="66">
        <v>1.25349597106185E-5</v>
      </c>
    </row>
    <row r="151" spans="2:15" x14ac:dyDescent="0.2">
      <c r="B151" s="62" t="s">
        <v>1529</v>
      </c>
      <c r="C151" s="14" t="s">
        <v>1530</v>
      </c>
      <c r="D151" s="14" t="s">
        <v>160</v>
      </c>
      <c r="E151" s="14" t="s">
        <v>232</v>
      </c>
      <c r="F151" s="22">
        <v>1960</v>
      </c>
      <c r="G151" s="14" t="s">
        <v>1304</v>
      </c>
      <c r="H151" s="14" t="s">
        <v>49</v>
      </c>
      <c r="I151" s="24">
        <v>215190</v>
      </c>
      <c r="J151" s="26">
        <v>41.9</v>
      </c>
      <c r="K151" s="24">
        <v>0</v>
      </c>
      <c r="L151" s="24">
        <v>90.164609999999996</v>
      </c>
      <c r="M151" s="13">
        <v>1.1364973509000001E-2</v>
      </c>
      <c r="N151" s="13">
        <v>1.00384908E-4</v>
      </c>
      <c r="O151" s="66">
        <v>1.8829893550436E-5</v>
      </c>
    </row>
    <row r="152" spans="2:15" x14ac:dyDescent="0.2">
      <c r="B152" s="62" t="s">
        <v>1531</v>
      </c>
      <c r="C152" s="14" t="s">
        <v>1532</v>
      </c>
      <c r="D152" s="14" t="s">
        <v>160</v>
      </c>
      <c r="E152" s="14" t="s">
        <v>232</v>
      </c>
      <c r="F152" s="22">
        <v>1081</v>
      </c>
      <c r="G152" s="14" t="s">
        <v>1304</v>
      </c>
      <c r="H152" s="14" t="s">
        <v>49</v>
      </c>
      <c r="I152" s="24">
        <v>197071</v>
      </c>
      <c r="J152" s="26">
        <v>701.5</v>
      </c>
      <c r="K152" s="24">
        <v>0</v>
      </c>
      <c r="L152" s="24">
        <v>1382.4530600000001</v>
      </c>
      <c r="M152" s="13">
        <v>9.3012338950000002E-3</v>
      </c>
      <c r="N152" s="13">
        <v>1.5391562640000001E-3</v>
      </c>
      <c r="O152" s="66">
        <v>2.8871021499999997E-4</v>
      </c>
    </row>
    <row r="153" spans="2:15" x14ac:dyDescent="0.2">
      <c r="B153" s="62" t="s">
        <v>1533</v>
      </c>
      <c r="C153" s="14" t="s">
        <v>1534</v>
      </c>
      <c r="D153" s="14" t="s">
        <v>160</v>
      </c>
      <c r="E153" s="14" t="s">
        <v>232</v>
      </c>
      <c r="F153" s="22">
        <v>2353</v>
      </c>
      <c r="G153" s="14" t="s">
        <v>1304</v>
      </c>
      <c r="H153" s="14" t="s">
        <v>49</v>
      </c>
      <c r="I153" s="24">
        <v>39000</v>
      </c>
      <c r="J153" s="27">
        <v>7007</v>
      </c>
      <c r="K153" s="24">
        <v>0</v>
      </c>
      <c r="L153" s="24">
        <v>2732.73</v>
      </c>
      <c r="M153" s="13">
        <v>1.0705109904999999E-2</v>
      </c>
      <c r="N153" s="13">
        <v>3.0424891949999999E-3</v>
      </c>
      <c r="O153" s="66">
        <v>5.70700799E-4</v>
      </c>
    </row>
    <row r="154" spans="2:15" x14ac:dyDescent="0.2">
      <c r="B154" s="62" t="s">
        <v>1535</v>
      </c>
      <c r="C154" s="14" t="s">
        <v>1536</v>
      </c>
      <c r="D154" s="14" t="s">
        <v>160</v>
      </c>
      <c r="E154" s="14" t="s">
        <v>232</v>
      </c>
      <c r="F154" s="22">
        <v>1861</v>
      </c>
      <c r="G154" s="14" t="s">
        <v>1304</v>
      </c>
      <c r="H154" s="14" t="s">
        <v>49</v>
      </c>
      <c r="I154" s="24">
        <v>181650</v>
      </c>
      <c r="J154" s="26">
        <v>405.1</v>
      </c>
      <c r="K154" s="24">
        <v>0</v>
      </c>
      <c r="L154" s="24">
        <v>735.86415</v>
      </c>
      <c r="M154" s="13">
        <v>1.2822882149000001E-2</v>
      </c>
      <c r="N154" s="13">
        <v>8.1927549500000003E-4</v>
      </c>
      <c r="O154" s="66">
        <v>1.53677186E-4</v>
      </c>
    </row>
    <row r="155" spans="2:15" x14ac:dyDescent="0.2">
      <c r="B155" s="62" t="s">
        <v>1537</v>
      </c>
      <c r="C155" s="14" t="s">
        <v>1538</v>
      </c>
      <c r="D155" s="14" t="s">
        <v>160</v>
      </c>
      <c r="E155" s="14" t="s">
        <v>232</v>
      </c>
      <c r="F155" s="22">
        <v>1977</v>
      </c>
      <c r="G155" s="14" t="s">
        <v>1304</v>
      </c>
      <c r="H155" s="14" t="s">
        <v>49</v>
      </c>
      <c r="I155" s="24">
        <v>419229</v>
      </c>
      <c r="J155" s="26">
        <v>409.2</v>
      </c>
      <c r="K155" s="24">
        <v>0</v>
      </c>
      <c r="L155" s="24">
        <v>1715.48507</v>
      </c>
      <c r="M155" s="13">
        <v>1.1323925743E-2</v>
      </c>
      <c r="N155" s="13">
        <v>1.90993797E-3</v>
      </c>
      <c r="O155" s="66">
        <v>3.5826031100000001E-4</v>
      </c>
    </row>
    <row r="156" spans="2:15" x14ac:dyDescent="0.2">
      <c r="B156" s="62" t="s">
        <v>1539</v>
      </c>
      <c r="C156" s="14" t="s">
        <v>1540</v>
      </c>
      <c r="D156" s="14" t="s">
        <v>160</v>
      </c>
      <c r="E156" s="14" t="s">
        <v>232</v>
      </c>
      <c r="F156" s="22">
        <v>1860</v>
      </c>
      <c r="G156" s="14" t="s">
        <v>1304</v>
      </c>
      <c r="H156" s="14" t="s">
        <v>49</v>
      </c>
      <c r="I156" s="24">
        <v>31000</v>
      </c>
      <c r="J156" s="27">
        <v>2434</v>
      </c>
      <c r="K156" s="24">
        <v>0</v>
      </c>
      <c r="L156" s="24">
        <v>754.54</v>
      </c>
      <c r="M156" s="13">
        <v>9.497473365E-3</v>
      </c>
      <c r="N156" s="13">
        <v>8.4006828199999998E-4</v>
      </c>
      <c r="O156" s="66">
        <v>1.57577433E-4</v>
      </c>
    </row>
    <row r="157" spans="2:15" x14ac:dyDescent="0.2">
      <c r="B157" s="61" t="s">
        <v>1541</v>
      </c>
      <c r="C157" s="58" t="s">
        <v>2583</v>
      </c>
      <c r="D157" s="58" t="s">
        <v>2583</v>
      </c>
      <c r="E157" s="58" t="s">
        <v>2583</v>
      </c>
      <c r="F157" s="58" t="s">
        <v>2583</v>
      </c>
      <c r="G157" s="58" t="s">
        <v>2583</v>
      </c>
      <c r="H157" s="58" t="s">
        <v>2583</v>
      </c>
      <c r="I157" s="58" t="s">
        <v>2583</v>
      </c>
      <c r="J157" s="58" t="s">
        <v>2583</v>
      </c>
      <c r="K157" s="58" t="s">
        <v>2583</v>
      </c>
      <c r="L157" s="23">
        <v>263.25</v>
      </c>
      <c r="M157" s="58" t="s">
        <v>2583</v>
      </c>
      <c r="N157" s="20">
        <v>2.9308979599999998E-4</v>
      </c>
      <c r="O157" s="65">
        <v>5.4976885910694701E-5</v>
      </c>
    </row>
    <row r="158" spans="2:15" x14ac:dyDescent="0.2">
      <c r="B158" s="62" t="s">
        <v>1542</v>
      </c>
      <c r="C158" s="14" t="s">
        <v>1543</v>
      </c>
      <c r="D158" s="14" t="s">
        <v>160</v>
      </c>
      <c r="E158" s="14" t="s">
        <v>232</v>
      </c>
      <c r="F158" s="22">
        <v>1146</v>
      </c>
      <c r="G158" s="14" t="s">
        <v>1304</v>
      </c>
      <c r="H158" s="14" t="s">
        <v>49</v>
      </c>
      <c r="I158" s="24">
        <v>2500</v>
      </c>
      <c r="J158" s="27">
        <v>10530</v>
      </c>
      <c r="K158" s="24">
        <v>0</v>
      </c>
      <c r="L158" s="24">
        <v>263.25</v>
      </c>
      <c r="M158" s="13">
        <v>4.4857129235955197E-5</v>
      </c>
      <c r="N158" s="13">
        <v>2.9308979599999998E-4</v>
      </c>
      <c r="O158" s="66">
        <v>5.4976885910694701E-5</v>
      </c>
    </row>
    <row r="159" spans="2:15" x14ac:dyDescent="0.2">
      <c r="B159" s="61" t="s">
        <v>1544</v>
      </c>
      <c r="C159" s="58" t="s">
        <v>2583</v>
      </c>
      <c r="D159" s="58" t="s">
        <v>2583</v>
      </c>
      <c r="E159" s="58" t="s">
        <v>2583</v>
      </c>
      <c r="F159" s="58" t="s">
        <v>2583</v>
      </c>
      <c r="G159" s="58" t="s">
        <v>2583</v>
      </c>
      <c r="H159" s="58" t="s">
        <v>2583</v>
      </c>
      <c r="I159" s="58" t="s">
        <v>2583</v>
      </c>
      <c r="J159" s="58" t="s">
        <v>2583</v>
      </c>
      <c r="K159" s="58" t="s">
        <v>2583</v>
      </c>
      <c r="L159" s="58" t="s">
        <v>2583</v>
      </c>
      <c r="M159" s="58" t="s">
        <v>2583</v>
      </c>
      <c r="N159" s="58" t="s">
        <v>2583</v>
      </c>
      <c r="O159" s="72" t="s">
        <v>2583</v>
      </c>
    </row>
    <row r="160" spans="2:15" x14ac:dyDescent="0.2">
      <c r="B160" s="61" t="s">
        <v>1545</v>
      </c>
      <c r="C160" s="58" t="s">
        <v>2583</v>
      </c>
      <c r="D160" s="58" t="s">
        <v>2583</v>
      </c>
      <c r="E160" s="58" t="s">
        <v>2583</v>
      </c>
      <c r="F160" s="58" t="s">
        <v>2583</v>
      </c>
      <c r="G160" s="58" t="s">
        <v>2583</v>
      </c>
      <c r="H160" s="58" t="s">
        <v>2583</v>
      </c>
      <c r="I160" s="58" t="s">
        <v>2583</v>
      </c>
      <c r="J160" s="58" t="s">
        <v>2583</v>
      </c>
      <c r="K160" s="58" t="s">
        <v>2583</v>
      </c>
      <c r="L160" s="23">
        <v>84783.197239999994</v>
      </c>
      <c r="M160" s="58" t="s">
        <v>2583</v>
      </c>
      <c r="N160" s="20">
        <v>9.4393504515000004E-2</v>
      </c>
      <c r="O160" s="65">
        <v>1.7706044298999999E-2</v>
      </c>
    </row>
    <row r="161" spans="2:15" x14ac:dyDescent="0.2">
      <c r="B161" s="61" t="s">
        <v>1546</v>
      </c>
      <c r="C161" s="58" t="s">
        <v>2583</v>
      </c>
      <c r="D161" s="58" t="s">
        <v>2583</v>
      </c>
      <c r="E161" s="58" t="s">
        <v>2583</v>
      </c>
      <c r="F161" s="58" t="s">
        <v>2583</v>
      </c>
      <c r="G161" s="58" t="s">
        <v>2583</v>
      </c>
      <c r="H161" s="58" t="s">
        <v>2583</v>
      </c>
      <c r="I161" s="58" t="s">
        <v>2583</v>
      </c>
      <c r="J161" s="58" t="s">
        <v>2583</v>
      </c>
      <c r="K161" s="58" t="s">
        <v>2583</v>
      </c>
      <c r="L161" s="23">
        <v>29946.970659999999</v>
      </c>
      <c r="M161" s="58" t="s">
        <v>2583</v>
      </c>
      <c r="N161" s="20">
        <v>3.3341506361999999E-2</v>
      </c>
      <c r="O161" s="65">
        <v>6.254097585E-3</v>
      </c>
    </row>
    <row r="162" spans="2:15" x14ac:dyDescent="0.2">
      <c r="B162" s="62" t="s">
        <v>1547</v>
      </c>
      <c r="C162" s="14" t="s">
        <v>1548</v>
      </c>
      <c r="D162" s="14" t="s">
        <v>215</v>
      </c>
      <c r="E162" s="14" t="s">
        <v>1066</v>
      </c>
      <c r="F162" s="22">
        <v>993</v>
      </c>
      <c r="G162" s="14" t="s">
        <v>1144</v>
      </c>
      <c r="H162" s="14" t="s">
        <v>50</v>
      </c>
      <c r="I162" s="24">
        <v>5166.67</v>
      </c>
      <c r="J162" s="27">
        <v>514</v>
      </c>
      <c r="K162" s="24">
        <v>0</v>
      </c>
      <c r="L162" s="24">
        <v>96.321089999999998</v>
      </c>
      <c r="M162" s="13">
        <v>6.1236458099999996E-4</v>
      </c>
      <c r="N162" s="13">
        <v>1.07239235E-4</v>
      </c>
      <c r="O162" s="66">
        <v>2.01156071252564E-5</v>
      </c>
    </row>
    <row r="163" spans="2:15" x14ac:dyDescent="0.2">
      <c r="B163" s="62" t="s">
        <v>1549</v>
      </c>
      <c r="C163" s="14" t="s">
        <v>1550</v>
      </c>
      <c r="D163" s="14" t="s">
        <v>215</v>
      </c>
      <c r="E163" s="14" t="s">
        <v>1066</v>
      </c>
      <c r="F163" s="22">
        <v>993</v>
      </c>
      <c r="G163" s="14" t="s">
        <v>1551</v>
      </c>
      <c r="H163" s="14" t="s">
        <v>50</v>
      </c>
      <c r="I163" s="24">
        <v>13900</v>
      </c>
      <c r="J163" s="27">
        <v>1916</v>
      </c>
      <c r="K163" s="24">
        <v>0</v>
      </c>
      <c r="L163" s="24">
        <v>965.95714999999996</v>
      </c>
      <c r="M163" s="13">
        <v>2.7735778899999999E-4</v>
      </c>
      <c r="N163" s="13">
        <v>1.0754498949999999E-3</v>
      </c>
      <c r="O163" s="66">
        <v>2.01729595E-4</v>
      </c>
    </row>
    <row r="164" spans="2:15" x14ac:dyDescent="0.2">
      <c r="B164" s="62" t="s">
        <v>1552</v>
      </c>
      <c r="C164" s="14" t="s">
        <v>1553</v>
      </c>
      <c r="D164" s="14" t="s">
        <v>215</v>
      </c>
      <c r="E164" s="14" t="s">
        <v>1066</v>
      </c>
      <c r="F164" s="22">
        <v>993</v>
      </c>
      <c r="G164" s="14" t="s">
        <v>1554</v>
      </c>
      <c r="H164" s="14" t="s">
        <v>50</v>
      </c>
      <c r="I164" s="24">
        <v>15730</v>
      </c>
      <c r="J164" s="27">
        <v>2224</v>
      </c>
      <c r="K164" s="24">
        <v>0</v>
      </c>
      <c r="L164" s="24">
        <v>1268.8522700000001</v>
      </c>
      <c r="M164" s="13">
        <v>1.8933311799999999E-4</v>
      </c>
      <c r="N164" s="13">
        <v>1.4126786479999999E-3</v>
      </c>
      <c r="O164" s="66">
        <v>2.6498593099999999E-4</v>
      </c>
    </row>
    <row r="165" spans="2:15" x14ac:dyDescent="0.2">
      <c r="B165" s="62" t="s">
        <v>1555</v>
      </c>
      <c r="C165" s="14" t="s">
        <v>1556</v>
      </c>
      <c r="D165" s="14" t="s">
        <v>1557</v>
      </c>
      <c r="E165" s="14" t="s">
        <v>1066</v>
      </c>
      <c r="F165" s="22">
        <v>993</v>
      </c>
      <c r="G165" s="14" t="s">
        <v>1558</v>
      </c>
      <c r="H165" s="14" t="s">
        <v>61</v>
      </c>
      <c r="I165" s="24">
        <v>143666.66</v>
      </c>
      <c r="J165" s="27">
        <v>695</v>
      </c>
      <c r="K165" s="24">
        <v>0</v>
      </c>
      <c r="L165" s="24">
        <v>4306.95766</v>
      </c>
      <c r="M165" s="13">
        <v>8.7640344019999997E-3</v>
      </c>
      <c r="N165" s="13">
        <v>4.7951580090000003E-3</v>
      </c>
      <c r="O165" s="66">
        <v>8.9946104399999999E-4</v>
      </c>
    </row>
    <row r="166" spans="2:15" x14ac:dyDescent="0.2">
      <c r="B166" s="62" t="s">
        <v>1559</v>
      </c>
      <c r="C166" s="14" t="s">
        <v>1560</v>
      </c>
      <c r="D166" s="14" t="s">
        <v>215</v>
      </c>
      <c r="E166" s="14" t="s">
        <v>1066</v>
      </c>
      <c r="F166" s="22">
        <v>993</v>
      </c>
      <c r="G166" s="14" t="s">
        <v>1150</v>
      </c>
      <c r="H166" s="14" t="s">
        <v>50</v>
      </c>
      <c r="I166" s="24">
        <v>203443</v>
      </c>
      <c r="J166" s="27">
        <v>643</v>
      </c>
      <c r="K166" s="24">
        <v>0</v>
      </c>
      <c r="L166" s="24">
        <v>4744.6183000000001</v>
      </c>
      <c r="M166" s="13">
        <v>2.8908908419999998E-3</v>
      </c>
      <c r="N166" s="13">
        <v>5.2824281630000003E-3</v>
      </c>
      <c r="O166" s="66">
        <v>9.9086168600000008E-4</v>
      </c>
    </row>
    <row r="167" spans="2:15" x14ac:dyDescent="0.2">
      <c r="B167" s="62" t="s">
        <v>1561</v>
      </c>
      <c r="C167" s="14" t="s">
        <v>1562</v>
      </c>
      <c r="D167" s="14" t="s">
        <v>215</v>
      </c>
      <c r="E167" s="14" t="s">
        <v>1066</v>
      </c>
      <c r="F167" s="22">
        <v>994</v>
      </c>
      <c r="G167" s="14" t="s">
        <v>1150</v>
      </c>
      <c r="H167" s="14" t="s">
        <v>50</v>
      </c>
      <c r="I167" s="24">
        <v>46187.88</v>
      </c>
      <c r="J167" s="27">
        <v>4653</v>
      </c>
      <c r="K167" s="24">
        <v>0</v>
      </c>
      <c r="L167" s="24">
        <v>7794.8657000000003</v>
      </c>
      <c r="M167" s="58" t="s">
        <v>2583</v>
      </c>
      <c r="N167" s="13">
        <v>8.6784258499999992E-3</v>
      </c>
      <c r="O167" s="66">
        <v>1.6278725249999999E-3</v>
      </c>
    </row>
    <row r="168" spans="2:15" x14ac:dyDescent="0.2">
      <c r="B168" s="62" t="s">
        <v>1563</v>
      </c>
      <c r="C168" s="14" t="s">
        <v>1564</v>
      </c>
      <c r="D168" s="14" t="s">
        <v>1065</v>
      </c>
      <c r="E168" s="14" t="s">
        <v>1066</v>
      </c>
      <c r="F168" s="22">
        <v>993</v>
      </c>
      <c r="G168" s="14" t="s">
        <v>1150</v>
      </c>
      <c r="H168" s="14" t="s">
        <v>50</v>
      </c>
      <c r="I168" s="24">
        <v>133850</v>
      </c>
      <c r="J168" s="27">
        <v>533</v>
      </c>
      <c r="K168" s="24">
        <v>0</v>
      </c>
      <c r="L168" s="24">
        <v>2587.5761499999999</v>
      </c>
      <c r="M168" s="13">
        <v>1.710066628E-3</v>
      </c>
      <c r="N168" s="13">
        <v>2.8808819309999998E-3</v>
      </c>
      <c r="O168" s="66">
        <v>5.4038700300000002E-4</v>
      </c>
    </row>
    <row r="169" spans="2:15" x14ac:dyDescent="0.2">
      <c r="B169" s="62" t="s">
        <v>1565</v>
      </c>
      <c r="C169" s="14" t="s">
        <v>1566</v>
      </c>
      <c r="D169" s="14" t="s">
        <v>215</v>
      </c>
      <c r="E169" s="14" t="s">
        <v>1066</v>
      </c>
      <c r="F169" s="22">
        <v>993</v>
      </c>
      <c r="G169" s="14" t="s">
        <v>1150</v>
      </c>
      <c r="H169" s="14" t="s">
        <v>50</v>
      </c>
      <c r="I169" s="24">
        <v>14500</v>
      </c>
      <c r="J169" s="27">
        <v>433</v>
      </c>
      <c r="K169" s="24">
        <v>0</v>
      </c>
      <c r="L169" s="24">
        <v>227.72119000000001</v>
      </c>
      <c r="M169" s="13">
        <v>4.8618643741020201E-5</v>
      </c>
      <c r="N169" s="13">
        <v>2.5353374099999998E-4</v>
      </c>
      <c r="O169" s="66">
        <v>4.7557082173134398E-5</v>
      </c>
    </row>
    <row r="170" spans="2:15" x14ac:dyDescent="0.2">
      <c r="B170" s="62" t="s">
        <v>1567</v>
      </c>
      <c r="C170" s="14" t="s">
        <v>1568</v>
      </c>
      <c r="D170" s="14" t="s">
        <v>215</v>
      </c>
      <c r="E170" s="14" t="s">
        <v>1066</v>
      </c>
      <c r="F170" s="22">
        <v>993</v>
      </c>
      <c r="G170" s="14" t="s">
        <v>1569</v>
      </c>
      <c r="H170" s="14" t="s">
        <v>50</v>
      </c>
      <c r="I170" s="24">
        <v>167725.35999999999</v>
      </c>
      <c r="J170" s="27">
        <v>218</v>
      </c>
      <c r="K170" s="24">
        <v>0</v>
      </c>
      <c r="L170" s="24">
        <v>1326.18094</v>
      </c>
      <c r="M170" s="13">
        <v>2.1640887319999999E-3</v>
      </c>
      <c r="N170" s="13">
        <v>1.4765056120000001E-3</v>
      </c>
      <c r="O170" s="66">
        <v>2.7695839699999999E-4</v>
      </c>
    </row>
    <row r="171" spans="2:15" x14ac:dyDescent="0.2">
      <c r="B171" s="62" t="s">
        <v>1570</v>
      </c>
      <c r="C171" s="14" t="s">
        <v>1562</v>
      </c>
      <c r="D171" s="14" t="s">
        <v>215</v>
      </c>
      <c r="E171" s="14" t="s">
        <v>1066</v>
      </c>
      <c r="F171" s="22">
        <v>994</v>
      </c>
      <c r="G171" s="14" t="s">
        <v>1569</v>
      </c>
      <c r="H171" s="14" t="s">
        <v>50</v>
      </c>
      <c r="I171" s="24">
        <v>7600</v>
      </c>
      <c r="J171" s="27">
        <v>4653</v>
      </c>
      <c r="K171" s="24">
        <v>0</v>
      </c>
      <c r="L171" s="24">
        <v>1282.6087600000001</v>
      </c>
      <c r="M171" s="13">
        <v>1.6813291399999999E-4</v>
      </c>
      <c r="N171" s="13">
        <v>1.427994457E-3</v>
      </c>
      <c r="O171" s="66">
        <v>2.6785882400000001E-4</v>
      </c>
    </row>
    <row r="172" spans="2:15" x14ac:dyDescent="0.2">
      <c r="B172" s="62" t="s">
        <v>1571</v>
      </c>
      <c r="C172" s="14" t="s">
        <v>1572</v>
      </c>
      <c r="D172" s="14" t="s">
        <v>215</v>
      </c>
      <c r="E172" s="14" t="s">
        <v>1066</v>
      </c>
      <c r="F172" s="22">
        <v>993</v>
      </c>
      <c r="G172" s="14" t="s">
        <v>1117</v>
      </c>
      <c r="H172" s="14" t="s">
        <v>50</v>
      </c>
      <c r="I172" s="24">
        <v>53771</v>
      </c>
      <c r="J172" s="27">
        <v>2724</v>
      </c>
      <c r="K172" s="24">
        <v>32.764609999999998</v>
      </c>
      <c r="L172" s="24">
        <v>5345.3114500000001</v>
      </c>
      <c r="M172" s="13">
        <v>2.702932302E-3</v>
      </c>
      <c r="N172" s="13">
        <v>5.9512108160000004E-3</v>
      </c>
      <c r="O172" s="66">
        <v>1.1163098859999999E-3</v>
      </c>
    </row>
    <row r="173" spans="2:15" x14ac:dyDescent="0.2">
      <c r="B173" s="61" t="s">
        <v>1573</v>
      </c>
      <c r="C173" s="58" t="s">
        <v>2583</v>
      </c>
      <c r="D173" s="58" t="s">
        <v>2583</v>
      </c>
      <c r="E173" s="58" t="s">
        <v>2583</v>
      </c>
      <c r="F173" s="58" t="s">
        <v>2583</v>
      </c>
      <c r="G173" s="58" t="s">
        <v>2583</v>
      </c>
      <c r="H173" s="58" t="s">
        <v>2583</v>
      </c>
      <c r="I173" s="58" t="s">
        <v>2583</v>
      </c>
      <c r="J173" s="58" t="s">
        <v>2583</v>
      </c>
      <c r="K173" s="58" t="s">
        <v>2583</v>
      </c>
      <c r="L173" s="23">
        <v>54836.226580000002</v>
      </c>
      <c r="M173" s="58" t="s">
        <v>2583</v>
      </c>
      <c r="N173" s="20">
        <v>6.1051998151999999E-2</v>
      </c>
      <c r="O173" s="65">
        <v>1.1451946714000001E-2</v>
      </c>
    </row>
    <row r="174" spans="2:15" x14ac:dyDescent="0.2">
      <c r="B174" s="62" t="s">
        <v>1574</v>
      </c>
      <c r="C174" s="14" t="s">
        <v>1575</v>
      </c>
      <c r="D174" s="14" t="s">
        <v>215</v>
      </c>
      <c r="E174" s="14" t="s">
        <v>1066</v>
      </c>
      <c r="F174" s="22">
        <v>994</v>
      </c>
      <c r="G174" s="14" t="s">
        <v>1551</v>
      </c>
      <c r="H174" s="14" t="s">
        <v>50</v>
      </c>
      <c r="I174" s="24">
        <v>548.9</v>
      </c>
      <c r="J174" s="27">
        <v>921</v>
      </c>
      <c r="K174" s="24">
        <v>0</v>
      </c>
      <c r="L174" s="24">
        <v>18.335819999999998</v>
      </c>
      <c r="M174" s="13">
        <v>2.8162727244643398E-6</v>
      </c>
      <c r="N174" s="13">
        <v>2.0414213715712301E-5</v>
      </c>
      <c r="O174" s="66">
        <v>3.82923564755569E-6</v>
      </c>
    </row>
    <row r="175" spans="2:15" x14ac:dyDescent="0.2">
      <c r="B175" s="62" t="s">
        <v>1576</v>
      </c>
      <c r="C175" s="14" t="s">
        <v>1577</v>
      </c>
      <c r="D175" s="14" t="s">
        <v>1578</v>
      </c>
      <c r="E175" s="14" t="s">
        <v>1066</v>
      </c>
      <c r="F175" s="22">
        <v>994</v>
      </c>
      <c r="G175" s="14" t="s">
        <v>1551</v>
      </c>
      <c r="H175" s="14" t="s">
        <v>51</v>
      </c>
      <c r="I175" s="24">
        <v>10940</v>
      </c>
      <c r="J175" s="27">
        <v>28700</v>
      </c>
      <c r="K175" s="24">
        <v>0</v>
      </c>
      <c r="L175" s="24">
        <v>12595.541450000001</v>
      </c>
      <c r="M175" s="13">
        <v>2.5115447200000003E-4</v>
      </c>
      <c r="N175" s="13">
        <v>1.4023265663E-2</v>
      </c>
      <c r="O175" s="66">
        <v>2.6304411969999999E-3</v>
      </c>
    </row>
    <row r="176" spans="2:15" x14ac:dyDescent="0.2">
      <c r="B176" s="62" t="s">
        <v>1579</v>
      </c>
      <c r="C176" s="14" t="s">
        <v>1580</v>
      </c>
      <c r="D176" s="14" t="s">
        <v>200</v>
      </c>
      <c r="E176" s="14" t="s">
        <v>1066</v>
      </c>
      <c r="F176" s="22">
        <v>994</v>
      </c>
      <c r="G176" s="14" t="s">
        <v>1153</v>
      </c>
      <c r="H176" s="14" t="s">
        <v>52</v>
      </c>
      <c r="I176" s="24">
        <v>88069</v>
      </c>
      <c r="J176" s="27">
        <v>1200</v>
      </c>
      <c r="K176" s="24">
        <v>0</v>
      </c>
      <c r="L176" s="24">
        <v>4883.4965099999999</v>
      </c>
      <c r="M176" s="13">
        <v>2.0791214430000001E-3</v>
      </c>
      <c r="N176" s="13">
        <v>5.4370484339999999E-3</v>
      </c>
      <c r="O176" s="66">
        <v>1.019864883E-3</v>
      </c>
    </row>
    <row r="177" spans="2:15" x14ac:dyDescent="0.2">
      <c r="B177" s="62" t="s">
        <v>1581</v>
      </c>
      <c r="C177" s="14" t="s">
        <v>1582</v>
      </c>
      <c r="D177" s="14" t="s">
        <v>200</v>
      </c>
      <c r="E177" s="14" t="s">
        <v>1066</v>
      </c>
      <c r="F177" s="22">
        <v>994</v>
      </c>
      <c r="G177" s="14" t="s">
        <v>1081</v>
      </c>
      <c r="H177" s="14" t="s">
        <v>52</v>
      </c>
      <c r="I177" s="24">
        <v>25000</v>
      </c>
      <c r="J177" s="26">
        <v>144.19999999999999</v>
      </c>
      <c r="K177" s="24">
        <v>0</v>
      </c>
      <c r="L177" s="24">
        <v>166.58344</v>
      </c>
      <c r="M177" s="13">
        <v>2.4645783868772699E-5</v>
      </c>
      <c r="N177" s="13">
        <v>1.8546593199999999E-4</v>
      </c>
      <c r="O177" s="66">
        <v>3.4789131150963199E-5</v>
      </c>
    </row>
    <row r="178" spans="2:15" x14ac:dyDescent="0.2">
      <c r="B178" s="62" t="s">
        <v>1583</v>
      </c>
      <c r="C178" s="14" t="s">
        <v>1584</v>
      </c>
      <c r="D178" s="14" t="s">
        <v>215</v>
      </c>
      <c r="E178" s="14" t="s">
        <v>1066</v>
      </c>
      <c r="F178" s="22">
        <v>994</v>
      </c>
      <c r="G178" s="14" t="s">
        <v>1554</v>
      </c>
      <c r="H178" s="14" t="s">
        <v>50</v>
      </c>
      <c r="I178" s="24">
        <v>120000</v>
      </c>
      <c r="J178" s="27">
        <v>172</v>
      </c>
      <c r="K178" s="24">
        <v>0</v>
      </c>
      <c r="L178" s="24">
        <v>748.61279999999999</v>
      </c>
      <c r="M178" s="13">
        <v>4.4093865550000003E-3</v>
      </c>
      <c r="N178" s="13">
        <v>8.3346922499999995E-4</v>
      </c>
      <c r="O178" s="66">
        <v>1.56339603E-4</v>
      </c>
    </row>
    <row r="179" spans="2:15" x14ac:dyDescent="0.2">
      <c r="B179" s="62" t="s">
        <v>1585</v>
      </c>
      <c r="C179" s="14" t="s">
        <v>1586</v>
      </c>
      <c r="D179" s="14" t="s">
        <v>1587</v>
      </c>
      <c r="E179" s="14" t="s">
        <v>1066</v>
      </c>
      <c r="F179" s="22">
        <v>994</v>
      </c>
      <c r="G179" s="14" t="s">
        <v>1073</v>
      </c>
      <c r="H179" s="14" t="s">
        <v>53</v>
      </c>
      <c r="I179" s="24">
        <v>255.56</v>
      </c>
      <c r="J179" s="27">
        <v>376</v>
      </c>
      <c r="K179" s="24">
        <v>0</v>
      </c>
      <c r="L179" s="24">
        <v>2.6320199999999998</v>
      </c>
      <c r="M179" s="13">
        <v>1.50937868E-4</v>
      </c>
      <c r="N179" s="13">
        <v>2.9303635607258999E-6</v>
      </c>
      <c r="O179" s="66">
        <v>5.4966861635201004E-7</v>
      </c>
    </row>
    <row r="180" spans="2:15" x14ac:dyDescent="0.2">
      <c r="B180" s="62" t="s">
        <v>1588</v>
      </c>
      <c r="C180" s="14" t="s">
        <v>1589</v>
      </c>
      <c r="D180" s="14" t="s">
        <v>1065</v>
      </c>
      <c r="E180" s="14" t="s">
        <v>1066</v>
      </c>
      <c r="F180" s="22">
        <v>994</v>
      </c>
      <c r="G180" s="14" t="s">
        <v>1097</v>
      </c>
      <c r="H180" s="14" t="s">
        <v>50</v>
      </c>
      <c r="I180" s="24">
        <v>3350</v>
      </c>
      <c r="J180" s="27">
        <v>10097</v>
      </c>
      <c r="K180" s="24">
        <v>0</v>
      </c>
      <c r="L180" s="24">
        <v>1226.8309400000001</v>
      </c>
      <c r="M180" s="13">
        <v>1.47092545560902E-6</v>
      </c>
      <c r="N180" s="13">
        <v>1.365894135E-3</v>
      </c>
      <c r="O180" s="66">
        <v>2.5621023500000002E-4</v>
      </c>
    </row>
    <row r="181" spans="2:15" x14ac:dyDescent="0.2">
      <c r="B181" s="62" t="s">
        <v>1590</v>
      </c>
      <c r="C181" s="14" t="s">
        <v>1591</v>
      </c>
      <c r="D181" s="14" t="s">
        <v>1065</v>
      </c>
      <c r="E181" s="14" t="s">
        <v>1066</v>
      </c>
      <c r="F181" s="22">
        <v>994</v>
      </c>
      <c r="G181" s="14" t="s">
        <v>1097</v>
      </c>
      <c r="H181" s="14" t="s">
        <v>50</v>
      </c>
      <c r="I181" s="24">
        <v>83000</v>
      </c>
      <c r="J181" s="27">
        <v>2879</v>
      </c>
      <c r="K181" s="24">
        <v>0</v>
      </c>
      <c r="L181" s="24">
        <v>8666.9703900000004</v>
      </c>
      <c r="M181" s="13">
        <v>1.46995970198633E-5</v>
      </c>
      <c r="N181" s="13">
        <v>9.6493849629999996E-3</v>
      </c>
      <c r="O181" s="66">
        <v>1.81000206E-3</v>
      </c>
    </row>
    <row r="182" spans="2:15" x14ac:dyDescent="0.2">
      <c r="B182" s="62" t="s">
        <v>1592</v>
      </c>
      <c r="C182" s="14" t="s">
        <v>1593</v>
      </c>
      <c r="D182" s="14" t="s">
        <v>1065</v>
      </c>
      <c r="E182" s="14" t="s">
        <v>1066</v>
      </c>
      <c r="F182" s="22">
        <v>994</v>
      </c>
      <c r="G182" s="14" t="s">
        <v>1097</v>
      </c>
      <c r="H182" s="14" t="s">
        <v>50</v>
      </c>
      <c r="I182" s="24">
        <v>111030</v>
      </c>
      <c r="J182" s="27">
        <v>1427</v>
      </c>
      <c r="K182" s="24">
        <v>0</v>
      </c>
      <c r="L182" s="24">
        <v>5746.6119099999996</v>
      </c>
      <c r="M182" s="13">
        <v>3.50829491511312E-5</v>
      </c>
      <c r="N182" s="13">
        <v>6.3979993080000002E-3</v>
      </c>
      <c r="O182" s="66">
        <v>1.2001171019999999E-3</v>
      </c>
    </row>
    <row r="183" spans="2:15" x14ac:dyDescent="0.2">
      <c r="B183" s="62" t="s">
        <v>1594</v>
      </c>
      <c r="C183" s="14" t="s">
        <v>1595</v>
      </c>
      <c r="D183" s="14" t="s">
        <v>215</v>
      </c>
      <c r="E183" s="14" t="s">
        <v>1066</v>
      </c>
      <c r="F183" s="22">
        <v>994</v>
      </c>
      <c r="G183" s="14" t="s">
        <v>1125</v>
      </c>
      <c r="H183" s="14" t="s">
        <v>50</v>
      </c>
      <c r="I183" s="24">
        <v>42156</v>
      </c>
      <c r="J183" s="26">
        <v>369.01</v>
      </c>
      <c r="K183" s="24">
        <v>9.0975300000000008</v>
      </c>
      <c r="L183" s="24">
        <v>573.31313</v>
      </c>
      <c r="M183" s="13">
        <v>1.8500232210000001E-3</v>
      </c>
      <c r="N183" s="13">
        <v>6.3829906400000001E-4</v>
      </c>
      <c r="O183" s="66">
        <v>1.19730182E-4</v>
      </c>
    </row>
    <row r="184" spans="2:15" x14ac:dyDescent="0.2">
      <c r="B184" s="62" t="s">
        <v>1596</v>
      </c>
      <c r="C184" s="14" t="s">
        <v>1597</v>
      </c>
      <c r="D184" s="14" t="s">
        <v>211</v>
      </c>
      <c r="E184" s="14" t="s">
        <v>1066</v>
      </c>
      <c r="F184" s="22">
        <v>994</v>
      </c>
      <c r="G184" s="14" t="s">
        <v>1558</v>
      </c>
      <c r="H184" s="14" t="s">
        <v>51</v>
      </c>
      <c r="I184" s="24">
        <v>50000</v>
      </c>
      <c r="J184" s="27">
        <v>2512</v>
      </c>
      <c r="K184" s="24">
        <v>0</v>
      </c>
      <c r="L184" s="24">
        <v>5038.5695999999998</v>
      </c>
      <c r="M184" s="13">
        <v>3.6748558400000002E-4</v>
      </c>
      <c r="N184" s="13">
        <v>5.6096992999999998E-3</v>
      </c>
      <c r="O184" s="66">
        <v>1.0522502030000001E-3</v>
      </c>
    </row>
    <row r="185" spans="2:15" x14ac:dyDescent="0.2">
      <c r="B185" s="62" t="s">
        <v>1598</v>
      </c>
      <c r="C185" s="14" t="s">
        <v>1599</v>
      </c>
      <c r="D185" s="14" t="s">
        <v>1135</v>
      </c>
      <c r="E185" s="14" t="s">
        <v>1066</v>
      </c>
      <c r="F185" s="22">
        <v>994</v>
      </c>
      <c r="G185" s="14" t="s">
        <v>1600</v>
      </c>
      <c r="H185" s="14" t="s">
        <v>51</v>
      </c>
      <c r="I185" s="24">
        <v>3000</v>
      </c>
      <c r="J185" s="27">
        <v>16180</v>
      </c>
      <c r="K185" s="24">
        <v>0</v>
      </c>
      <c r="L185" s="24">
        <v>1947.23064</v>
      </c>
      <c r="M185" s="13">
        <v>8.40046659551658E-5</v>
      </c>
      <c r="N185" s="13">
        <v>2.1679522610000002E-3</v>
      </c>
      <c r="O185" s="66">
        <v>4.0665784099999999E-4</v>
      </c>
    </row>
    <row r="186" spans="2:15" x14ac:dyDescent="0.2">
      <c r="B186" s="62" t="s">
        <v>1601</v>
      </c>
      <c r="C186" s="14" t="s">
        <v>1602</v>
      </c>
      <c r="D186" s="14" t="s">
        <v>215</v>
      </c>
      <c r="E186" s="14" t="s">
        <v>1066</v>
      </c>
      <c r="F186" s="22">
        <v>994</v>
      </c>
      <c r="G186" s="14" t="s">
        <v>1600</v>
      </c>
      <c r="H186" s="14" t="s">
        <v>50</v>
      </c>
      <c r="I186" s="24">
        <v>7700</v>
      </c>
      <c r="J186" s="27">
        <v>9360</v>
      </c>
      <c r="K186" s="24">
        <v>0</v>
      </c>
      <c r="L186" s="24">
        <v>2614.0514400000002</v>
      </c>
      <c r="M186" s="13">
        <v>1.35536585E-4</v>
      </c>
      <c r="N186" s="13">
        <v>2.910358236E-3</v>
      </c>
      <c r="O186" s="66">
        <v>5.4591607800000004E-4</v>
      </c>
    </row>
    <row r="187" spans="2:15" x14ac:dyDescent="0.2">
      <c r="B187" s="62" t="s">
        <v>1603</v>
      </c>
      <c r="C187" s="14" t="s">
        <v>1604</v>
      </c>
      <c r="D187" s="14" t="s">
        <v>1065</v>
      </c>
      <c r="E187" s="14" t="s">
        <v>1066</v>
      </c>
      <c r="F187" s="22">
        <v>994</v>
      </c>
      <c r="G187" s="14" t="s">
        <v>1600</v>
      </c>
      <c r="H187" s="14" t="s">
        <v>50</v>
      </c>
      <c r="I187" s="24">
        <v>7735</v>
      </c>
      <c r="J187" s="27">
        <v>10400</v>
      </c>
      <c r="K187" s="24">
        <v>10.07156</v>
      </c>
      <c r="L187" s="24">
        <v>2927.7754399999999</v>
      </c>
      <c r="M187" s="13">
        <v>1.49139650338432E-6</v>
      </c>
      <c r="N187" s="13">
        <v>3.2596433389999999E-3</v>
      </c>
      <c r="O187" s="66">
        <v>6.1143390800000004E-4</v>
      </c>
    </row>
    <row r="188" spans="2:15" x14ac:dyDescent="0.2">
      <c r="B188" s="62" t="s">
        <v>1605</v>
      </c>
      <c r="C188" s="14" t="s">
        <v>1606</v>
      </c>
      <c r="D188" s="14" t="s">
        <v>1065</v>
      </c>
      <c r="E188" s="14" t="s">
        <v>1066</v>
      </c>
      <c r="F188" s="22">
        <v>994</v>
      </c>
      <c r="G188" s="14" t="s">
        <v>1150</v>
      </c>
      <c r="H188" s="14" t="s">
        <v>50</v>
      </c>
      <c r="I188" s="24">
        <v>0.11</v>
      </c>
      <c r="J188" s="27">
        <v>8159</v>
      </c>
      <c r="K188" s="24">
        <v>0</v>
      </c>
      <c r="L188" s="24">
        <v>3.2550000000000003E-2</v>
      </c>
      <c r="M188" s="13">
        <v>1.03039000430272E-9</v>
      </c>
      <c r="N188" s="13">
        <v>3.6239593126810598E-8</v>
      </c>
      <c r="O188" s="66">
        <v>6.7977118191571298E-9</v>
      </c>
    </row>
    <row r="189" spans="2:15" x14ac:dyDescent="0.2">
      <c r="B189" s="62" t="s">
        <v>1607</v>
      </c>
      <c r="C189" s="14" t="s">
        <v>1608</v>
      </c>
      <c r="D189" s="14" t="s">
        <v>211</v>
      </c>
      <c r="E189" s="14" t="s">
        <v>1066</v>
      </c>
      <c r="F189" s="22">
        <v>994</v>
      </c>
      <c r="G189" s="14" t="s">
        <v>1609</v>
      </c>
      <c r="H189" s="14" t="s">
        <v>50</v>
      </c>
      <c r="I189" s="24">
        <v>750000</v>
      </c>
      <c r="J189" s="26">
        <v>9.99</v>
      </c>
      <c r="K189" s="24">
        <v>0</v>
      </c>
      <c r="L189" s="24">
        <v>271.75297</v>
      </c>
      <c r="M189" s="13">
        <v>1.3832836952000001E-2</v>
      </c>
      <c r="N189" s="13">
        <v>3.0255659100000002E-4</v>
      </c>
      <c r="O189" s="66">
        <v>5.6752638281414798E-5</v>
      </c>
    </row>
    <row r="190" spans="2:15" x14ac:dyDescent="0.2">
      <c r="B190" s="62" t="s">
        <v>1610</v>
      </c>
      <c r="C190" s="14" t="s">
        <v>1611</v>
      </c>
      <c r="D190" s="14" t="s">
        <v>211</v>
      </c>
      <c r="E190" s="14" t="s">
        <v>1066</v>
      </c>
      <c r="F190" s="22">
        <v>994</v>
      </c>
      <c r="G190" s="14" t="s">
        <v>1569</v>
      </c>
      <c r="H190" s="14" t="s">
        <v>50</v>
      </c>
      <c r="I190" s="24">
        <v>44443.88</v>
      </c>
      <c r="J190" s="27">
        <v>305</v>
      </c>
      <c r="K190" s="24">
        <v>0</v>
      </c>
      <c r="L190" s="24">
        <v>491.65375999999998</v>
      </c>
      <c r="M190" s="13">
        <v>4.2567300549999996E-3</v>
      </c>
      <c r="N190" s="13">
        <v>5.4738347799999996E-4</v>
      </c>
      <c r="O190" s="66">
        <v>1.0267651500000001E-4</v>
      </c>
    </row>
    <row r="191" spans="2:15" x14ac:dyDescent="0.2">
      <c r="B191" s="62" t="s">
        <v>1612</v>
      </c>
      <c r="C191" s="14" t="s">
        <v>1613</v>
      </c>
      <c r="D191" s="14" t="s">
        <v>215</v>
      </c>
      <c r="E191" s="14" t="s">
        <v>1066</v>
      </c>
      <c r="F191" s="22">
        <v>994</v>
      </c>
      <c r="G191" s="14" t="s">
        <v>1569</v>
      </c>
      <c r="H191" s="14" t="s">
        <v>50</v>
      </c>
      <c r="I191" s="24">
        <v>33</v>
      </c>
      <c r="J191" s="26">
        <v>12.94</v>
      </c>
      <c r="K191" s="24">
        <v>0</v>
      </c>
      <c r="L191" s="24">
        <v>1.549E-2</v>
      </c>
      <c r="M191" s="13">
        <v>7.3548165891498696E-7</v>
      </c>
      <c r="N191" s="13">
        <v>1.7245815592451499E-8</v>
      </c>
      <c r="O191" s="66">
        <v>3.2349172374422098E-9</v>
      </c>
    </row>
    <row r="192" spans="2:15" ht="13.5" thickBot="1" x14ac:dyDescent="0.25">
      <c r="B192" s="62" t="s">
        <v>1614</v>
      </c>
      <c r="C192" s="14" t="s">
        <v>1615</v>
      </c>
      <c r="D192" s="14" t="s">
        <v>206</v>
      </c>
      <c r="E192" s="14" t="s">
        <v>1066</v>
      </c>
      <c r="F192" s="22">
        <v>994</v>
      </c>
      <c r="G192" s="14" t="s">
        <v>1156</v>
      </c>
      <c r="H192" s="14" t="s">
        <v>51</v>
      </c>
      <c r="I192" s="24">
        <v>40160</v>
      </c>
      <c r="J192" s="27">
        <v>4118</v>
      </c>
      <c r="K192" s="24">
        <v>0</v>
      </c>
      <c r="L192" s="24">
        <v>6634.3391499999998</v>
      </c>
      <c r="M192" s="13">
        <v>5.3990017065698602E-5</v>
      </c>
      <c r="N192" s="13">
        <v>7.386351811E-3</v>
      </c>
      <c r="O192" s="66">
        <v>1.385509236E-3</v>
      </c>
    </row>
    <row r="193" spans="2:15" x14ac:dyDescent="0.2">
      <c r="B193" s="76" t="s">
        <v>1616</v>
      </c>
      <c r="C193" s="77" t="s">
        <v>1617</v>
      </c>
      <c r="D193" s="77" t="s">
        <v>215</v>
      </c>
      <c r="E193" s="77" t="s">
        <v>1066</v>
      </c>
      <c r="F193" s="86">
        <v>994</v>
      </c>
      <c r="G193" s="77" t="s">
        <v>1156</v>
      </c>
      <c r="H193" s="77" t="s">
        <v>50</v>
      </c>
      <c r="I193" s="78">
        <v>436363.45</v>
      </c>
      <c r="J193" s="84">
        <v>17.809999999999999</v>
      </c>
      <c r="K193" s="78">
        <v>0</v>
      </c>
      <c r="L193" s="78">
        <v>281.87713000000002</v>
      </c>
      <c r="M193" s="79">
        <v>4.3770417720000003E-3</v>
      </c>
      <c r="N193" s="79">
        <v>3.1382834099999998E-4</v>
      </c>
      <c r="O193" s="80">
        <v>5.8866958468543501E-5</v>
      </c>
    </row>
    <row r="194" spans="2:15" ht="12.75" hidden="1" customHeight="1" x14ac:dyDescent="0.2"/>
    <row r="195" spans="2:15" ht="12.75" hidden="1" customHeight="1" x14ac:dyDescent="0.2"/>
    <row r="196" spans="2:15" ht="12.75" hidden="1" customHeight="1" x14ac:dyDescent="0.2"/>
    <row r="197" spans="2:15" ht="12.75" hidden="1" customHeight="1" x14ac:dyDescent="0.2"/>
    <row r="198" spans="2:15" ht="12.75" hidden="1" customHeight="1" x14ac:dyDescent="0.2"/>
    <row r="199" spans="2:15" ht="12.75" hidden="1" customHeight="1" x14ac:dyDescent="0.2"/>
    <row r="200" spans="2:15" ht="12.75" hidden="1" customHeight="1" x14ac:dyDescent="0.2"/>
    <row r="201" spans="2:15" ht="12.75" hidden="1" customHeight="1" x14ac:dyDescent="0.2"/>
    <row r="202" spans="2:15" ht="12.75" hidden="1" customHeight="1" x14ac:dyDescent="0.2"/>
    <row r="203" spans="2:15" ht="12.75" hidden="1" customHeight="1" x14ac:dyDescent="0.2"/>
    <row r="204" spans="2:15" ht="12.75" hidden="1" customHeight="1" x14ac:dyDescent="0.2"/>
    <row r="205" spans="2:15" ht="12.75" hidden="1" customHeight="1" x14ac:dyDescent="0.2"/>
    <row r="206" spans="2:15" ht="12.75" hidden="1" customHeight="1" x14ac:dyDescent="0.2"/>
    <row r="207" spans="2:15" ht="12.75" hidden="1" customHeight="1" x14ac:dyDescent="0.2"/>
    <row r="208" spans="2:15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3"/>
  <sheetViews>
    <sheetView rightToLeft="1" workbookViewId="0"/>
  </sheetViews>
  <sheetFormatPr defaultRowHeight="12.75" customHeight="1" x14ac:dyDescent="0.2"/>
  <cols>
    <col min="2" max="2" width="51.7109375" bestFit="1" customWidth="1"/>
    <col min="3" max="3" width="35.28515625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12532</v>
      </c>
    </row>
    <row r="6" spans="2:14" ht="12.75" customHeight="1" x14ac:dyDescent="0.2">
      <c r="B6" s="49" t="s">
        <v>1618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1"/>
    </row>
    <row r="7" spans="2:14" ht="12.75" customHeight="1" x14ac:dyDescent="0.2">
      <c r="B7" s="52" t="s">
        <v>1619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4"/>
    </row>
    <row r="8" spans="2:14" ht="12.75" customHeight="1" x14ac:dyDescent="0.2">
      <c r="B8" s="4" t="s">
        <v>71</v>
      </c>
      <c r="C8" s="4" t="s">
        <v>72</v>
      </c>
      <c r="D8" s="4" t="s">
        <v>136</v>
      </c>
      <c r="E8" s="4" t="s">
        <v>73</v>
      </c>
      <c r="F8" s="4" t="s">
        <v>221</v>
      </c>
      <c r="G8" s="4" t="s">
        <v>76</v>
      </c>
      <c r="H8" s="4" t="s">
        <v>139</v>
      </c>
      <c r="I8" s="4" t="s">
        <v>140</v>
      </c>
      <c r="J8" s="4" t="s">
        <v>141</v>
      </c>
      <c r="K8" s="4" t="s">
        <v>79</v>
      </c>
      <c r="L8" s="4" t="s">
        <v>142</v>
      </c>
      <c r="M8" s="4" t="s">
        <v>80</v>
      </c>
      <c r="N8" s="4" t="s">
        <v>223</v>
      </c>
    </row>
    <row r="9" spans="2:14" ht="12.75" customHeight="1" x14ac:dyDescent="0.2">
      <c r="B9" s="5"/>
      <c r="C9" s="5"/>
      <c r="D9" s="5"/>
      <c r="E9" s="5"/>
      <c r="F9" s="5"/>
      <c r="G9" s="5"/>
      <c r="H9" s="6" t="s">
        <v>146</v>
      </c>
      <c r="I9" s="6" t="s">
        <v>147</v>
      </c>
      <c r="J9" s="6" t="s">
        <v>11</v>
      </c>
      <c r="K9" s="6" t="s">
        <v>11</v>
      </c>
      <c r="L9" s="6" t="s">
        <v>12</v>
      </c>
      <c r="M9" s="6" t="s">
        <v>12</v>
      </c>
      <c r="N9" s="6" t="s">
        <v>12</v>
      </c>
    </row>
    <row r="10" spans="2:14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</row>
    <row r="11" spans="2:14" ht="12.75" customHeight="1" x14ac:dyDescent="0.2">
      <c r="B11" s="18" t="s">
        <v>1620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2:14" ht="12.75" customHeight="1" x14ac:dyDescent="0.2">
      <c r="B12" s="18" t="s">
        <v>1621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2:14" ht="12.75" customHeight="1" x14ac:dyDescent="0.2">
      <c r="B13" s="18" t="s">
        <v>1622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2:14" ht="12.75" customHeight="1" x14ac:dyDescent="0.2">
      <c r="B14" s="18" t="s">
        <v>1623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2:14" ht="12.75" customHeight="1" x14ac:dyDescent="0.2">
      <c r="B15" s="18" t="s">
        <v>1624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2:14" ht="12.75" customHeight="1" x14ac:dyDescent="0.2">
      <c r="B16" s="18" t="s">
        <v>1625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2:14" ht="12.75" customHeight="1" x14ac:dyDescent="0.2">
      <c r="B17" s="18" t="s">
        <v>1626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2:14" ht="12.75" customHeight="1" x14ac:dyDescent="0.2">
      <c r="B18" s="18" t="s">
        <v>1627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2:14" ht="12.75" customHeight="1" x14ac:dyDescent="0.2">
      <c r="B19" s="18" t="s">
        <v>1628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spans="2:14" ht="12.75" customHeight="1" x14ac:dyDescent="0.2">
      <c r="B20" s="18" t="s">
        <v>1629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14" ht="12.75" customHeight="1" x14ac:dyDescent="0.2">
      <c r="B21" s="18" t="s">
        <v>1630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14" ht="12.75" customHeight="1" x14ac:dyDescent="0.2">
      <c r="B22" s="18" t="s">
        <v>1631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2:14" ht="12.75" customHeight="1" x14ac:dyDescent="0.2">
      <c r="B23" s="18" t="s">
        <v>1632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</sheetData>
  <mergeCells count="2">
    <mergeCell ref="B6:N6"/>
    <mergeCell ref="B7:N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35.28515625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0" width="13.7109375" bestFit="1" customWidth="1"/>
    <col min="11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12532</v>
      </c>
    </row>
    <row r="5" spans="2:15" ht="12.75" customHeight="1" x14ac:dyDescent="0.2"/>
    <row r="6" spans="2:15" ht="12.75" customHeight="1" thickBot="1" x14ac:dyDescent="0.25">
      <c r="B6" s="67" t="s">
        <v>1633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  <c r="M6" s="69" t="s">
        <v>2593</v>
      </c>
      <c r="N6" s="69" t="s">
        <v>2594</v>
      </c>
      <c r="O6" s="69" t="s">
        <v>2595</v>
      </c>
    </row>
    <row r="7" spans="2:15" ht="12.75" customHeight="1" thickBot="1" x14ac:dyDescent="0.25">
      <c r="B7" s="75" t="s">
        <v>1634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  <c r="M7" s="81" t="s">
        <v>2583</v>
      </c>
      <c r="N7" s="81" t="s">
        <v>2583</v>
      </c>
      <c r="O7" s="81" t="s">
        <v>2583</v>
      </c>
    </row>
    <row r="8" spans="2:15" ht="12.75" customHeight="1" x14ac:dyDescent="0.2">
      <c r="B8" s="60" t="s">
        <v>71</v>
      </c>
      <c r="C8" s="4" t="s">
        <v>72</v>
      </c>
      <c r="D8" s="4" t="s">
        <v>136</v>
      </c>
      <c r="E8" s="4" t="s">
        <v>73</v>
      </c>
      <c r="F8" s="4" t="s">
        <v>221</v>
      </c>
      <c r="G8" s="4" t="s">
        <v>74</v>
      </c>
      <c r="H8" s="4" t="s">
        <v>75</v>
      </c>
      <c r="I8" s="4" t="s">
        <v>76</v>
      </c>
      <c r="J8" s="4" t="s">
        <v>139</v>
      </c>
      <c r="K8" s="4" t="s">
        <v>140</v>
      </c>
      <c r="L8" s="4" t="s">
        <v>79</v>
      </c>
      <c r="M8" s="4" t="s">
        <v>142</v>
      </c>
      <c r="N8" s="4" t="s">
        <v>80</v>
      </c>
      <c r="O8" s="63" t="s">
        <v>223</v>
      </c>
    </row>
    <row r="9" spans="2:15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57" t="s">
        <v>2583</v>
      </c>
      <c r="H9" s="57" t="s">
        <v>2583</v>
      </c>
      <c r="I9" s="57" t="s">
        <v>2583</v>
      </c>
      <c r="J9" s="6" t="s">
        <v>146</v>
      </c>
      <c r="K9" s="6" t="s">
        <v>147</v>
      </c>
      <c r="L9" s="6" t="s">
        <v>11</v>
      </c>
      <c r="M9" s="6" t="s">
        <v>12</v>
      </c>
      <c r="N9" s="6" t="s">
        <v>12</v>
      </c>
      <c r="O9" s="64" t="s">
        <v>12</v>
      </c>
    </row>
    <row r="10" spans="2:15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148</v>
      </c>
      <c r="N10" s="6" t="s">
        <v>149</v>
      </c>
      <c r="O10" s="64" t="s">
        <v>150</v>
      </c>
    </row>
    <row r="11" spans="2:15" ht="12.75" customHeight="1" x14ac:dyDescent="0.2">
      <c r="B11" s="61" t="s">
        <v>1635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58" t="s">
        <v>2583</v>
      </c>
      <c r="J11" s="58" t="s">
        <v>2583</v>
      </c>
      <c r="K11" s="58" t="s">
        <v>2583</v>
      </c>
      <c r="L11" s="23">
        <v>13390.058499999999</v>
      </c>
      <c r="M11" s="58" t="s">
        <v>2583</v>
      </c>
      <c r="N11" s="20">
        <v>1</v>
      </c>
      <c r="O11" s="65">
        <v>2.7963674009999998E-3</v>
      </c>
    </row>
    <row r="12" spans="2:15" ht="12.75" customHeight="1" x14ac:dyDescent="0.2">
      <c r="B12" s="61" t="s">
        <v>1636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58" t="s">
        <v>2583</v>
      </c>
      <c r="J12" s="58" t="s">
        <v>2583</v>
      </c>
      <c r="K12" s="58" t="s">
        <v>2583</v>
      </c>
      <c r="L12" s="23">
        <v>8173.44</v>
      </c>
      <c r="M12" s="58" t="s">
        <v>2583</v>
      </c>
      <c r="N12" s="20">
        <v>0.61041107475300005</v>
      </c>
      <c r="O12" s="65">
        <v>1.706933631E-3</v>
      </c>
    </row>
    <row r="13" spans="2:15" ht="12.75" customHeight="1" x14ac:dyDescent="0.2">
      <c r="B13" s="61" t="s">
        <v>1637</v>
      </c>
      <c r="C13" s="58" t="s">
        <v>2583</v>
      </c>
      <c r="D13" s="58" t="s">
        <v>2583</v>
      </c>
      <c r="E13" s="58" t="s">
        <v>2583</v>
      </c>
      <c r="F13" s="58" t="s">
        <v>2583</v>
      </c>
      <c r="G13" s="58" t="s">
        <v>2583</v>
      </c>
      <c r="H13" s="58" t="s">
        <v>2583</v>
      </c>
      <c r="I13" s="58" t="s">
        <v>2583</v>
      </c>
      <c r="J13" s="58" t="s">
        <v>2583</v>
      </c>
      <c r="K13" s="58" t="s">
        <v>2583</v>
      </c>
      <c r="L13" s="58" t="s">
        <v>2583</v>
      </c>
      <c r="M13" s="58" t="s">
        <v>2583</v>
      </c>
      <c r="N13" s="58" t="s">
        <v>2583</v>
      </c>
      <c r="O13" s="72" t="s">
        <v>2583</v>
      </c>
    </row>
    <row r="14" spans="2:15" ht="12.75" customHeight="1" x14ac:dyDescent="0.2">
      <c r="B14" s="61" t="s">
        <v>1638</v>
      </c>
      <c r="C14" s="58" t="s">
        <v>2583</v>
      </c>
      <c r="D14" s="58" t="s">
        <v>2583</v>
      </c>
      <c r="E14" s="58" t="s">
        <v>2583</v>
      </c>
      <c r="F14" s="58" t="s">
        <v>2583</v>
      </c>
      <c r="G14" s="58" t="s">
        <v>2583</v>
      </c>
      <c r="H14" s="58" t="s">
        <v>2583</v>
      </c>
      <c r="I14" s="58" t="s">
        <v>2583</v>
      </c>
      <c r="J14" s="58" t="s">
        <v>2583</v>
      </c>
      <c r="K14" s="58" t="s">
        <v>2583</v>
      </c>
      <c r="L14" s="58" t="s">
        <v>2583</v>
      </c>
      <c r="M14" s="58" t="s">
        <v>2583</v>
      </c>
      <c r="N14" s="58" t="s">
        <v>2583</v>
      </c>
      <c r="O14" s="72" t="s">
        <v>2583</v>
      </c>
    </row>
    <row r="15" spans="2:15" ht="12.75" customHeight="1" x14ac:dyDescent="0.2">
      <c r="B15" s="61" t="s">
        <v>1639</v>
      </c>
      <c r="C15" s="58" t="s">
        <v>2583</v>
      </c>
      <c r="D15" s="58" t="s">
        <v>2583</v>
      </c>
      <c r="E15" s="58" t="s">
        <v>2583</v>
      </c>
      <c r="F15" s="58" t="s">
        <v>2583</v>
      </c>
      <c r="G15" s="58" t="s">
        <v>2583</v>
      </c>
      <c r="H15" s="58" t="s">
        <v>2583</v>
      </c>
      <c r="I15" s="58" t="s">
        <v>2583</v>
      </c>
      <c r="J15" s="58" t="s">
        <v>2583</v>
      </c>
      <c r="K15" s="58" t="s">
        <v>2583</v>
      </c>
      <c r="L15" s="23">
        <v>8173.44</v>
      </c>
      <c r="M15" s="58" t="s">
        <v>2583</v>
      </c>
      <c r="N15" s="20">
        <v>0.61041107475300005</v>
      </c>
      <c r="O15" s="65">
        <v>1.706933631E-3</v>
      </c>
    </row>
    <row r="16" spans="2:15" ht="12.75" customHeight="1" x14ac:dyDescent="0.2">
      <c r="B16" s="62" t="s">
        <v>1640</v>
      </c>
      <c r="C16" s="14" t="s">
        <v>1641</v>
      </c>
      <c r="D16" s="14" t="s">
        <v>160</v>
      </c>
      <c r="E16" s="22">
        <v>5097</v>
      </c>
      <c r="F16" s="14" t="s">
        <v>1642</v>
      </c>
      <c r="G16" s="14" t="s">
        <v>234</v>
      </c>
      <c r="H16" s="14" t="s">
        <v>235</v>
      </c>
      <c r="I16" s="14" t="s">
        <v>49</v>
      </c>
      <c r="J16" s="24">
        <v>1350000</v>
      </c>
      <c r="K16" s="24">
        <v>605.44000000000005</v>
      </c>
      <c r="L16" s="24">
        <v>8173.44</v>
      </c>
      <c r="M16" s="13">
        <v>1.618180027E-3</v>
      </c>
      <c r="N16" s="13">
        <v>0.61041107475300005</v>
      </c>
      <c r="O16" s="66">
        <v>1.706933631E-3</v>
      </c>
    </row>
    <row r="17" spans="2:15" ht="12.75" customHeight="1" x14ac:dyDescent="0.2">
      <c r="B17" s="61" t="s">
        <v>1643</v>
      </c>
      <c r="C17" s="58" t="s">
        <v>2583</v>
      </c>
      <c r="D17" s="58" t="s">
        <v>2583</v>
      </c>
      <c r="E17" s="58" t="s">
        <v>2583</v>
      </c>
      <c r="F17" s="58" t="s">
        <v>2583</v>
      </c>
      <c r="G17" s="58" t="s">
        <v>2583</v>
      </c>
      <c r="H17" s="58" t="s">
        <v>2583</v>
      </c>
      <c r="I17" s="58" t="s">
        <v>2583</v>
      </c>
      <c r="J17" s="58" t="s">
        <v>2583</v>
      </c>
      <c r="K17" s="58" t="s">
        <v>2583</v>
      </c>
      <c r="L17" s="58" t="s">
        <v>2583</v>
      </c>
      <c r="M17" s="58" t="s">
        <v>2583</v>
      </c>
      <c r="N17" s="58" t="s">
        <v>2583</v>
      </c>
      <c r="O17" s="72" t="s">
        <v>2583</v>
      </c>
    </row>
    <row r="18" spans="2:15" ht="12.75" customHeight="1" x14ac:dyDescent="0.2">
      <c r="B18" s="61" t="s">
        <v>1644</v>
      </c>
      <c r="C18" s="58" t="s">
        <v>2583</v>
      </c>
      <c r="D18" s="58" t="s">
        <v>2583</v>
      </c>
      <c r="E18" s="58" t="s">
        <v>2583</v>
      </c>
      <c r="F18" s="58" t="s">
        <v>2583</v>
      </c>
      <c r="G18" s="58" t="s">
        <v>2583</v>
      </c>
      <c r="H18" s="58" t="s">
        <v>2583</v>
      </c>
      <c r="I18" s="58" t="s">
        <v>2583</v>
      </c>
      <c r="J18" s="58" t="s">
        <v>2583</v>
      </c>
      <c r="K18" s="58" t="s">
        <v>2583</v>
      </c>
      <c r="L18" s="23">
        <v>5216.6184999999996</v>
      </c>
      <c r="M18" s="58" t="s">
        <v>2583</v>
      </c>
      <c r="N18" s="20">
        <v>0.38958892524599997</v>
      </c>
      <c r="O18" s="65">
        <v>1.0894337700000001E-3</v>
      </c>
    </row>
    <row r="19" spans="2:15" ht="12.75" customHeight="1" x14ac:dyDescent="0.2">
      <c r="B19" s="61" t="s">
        <v>1645</v>
      </c>
      <c r="C19" s="58" t="s">
        <v>2583</v>
      </c>
      <c r="D19" s="58" t="s">
        <v>2583</v>
      </c>
      <c r="E19" s="58" t="s">
        <v>2583</v>
      </c>
      <c r="F19" s="58" t="s">
        <v>2583</v>
      </c>
      <c r="G19" s="58" t="s">
        <v>2583</v>
      </c>
      <c r="H19" s="58" t="s">
        <v>2583</v>
      </c>
      <c r="I19" s="58" t="s">
        <v>2583</v>
      </c>
      <c r="J19" s="58" t="s">
        <v>2583</v>
      </c>
      <c r="K19" s="58" t="s">
        <v>2583</v>
      </c>
      <c r="L19" s="58" t="s">
        <v>2583</v>
      </c>
      <c r="M19" s="58" t="s">
        <v>2583</v>
      </c>
      <c r="N19" s="58" t="s">
        <v>2583</v>
      </c>
      <c r="O19" s="72" t="s">
        <v>2583</v>
      </c>
    </row>
    <row r="20" spans="2:15" ht="12.75" customHeight="1" x14ac:dyDescent="0.2">
      <c r="B20" s="61" t="s">
        <v>1646</v>
      </c>
      <c r="C20" s="58" t="s">
        <v>2583</v>
      </c>
      <c r="D20" s="58" t="s">
        <v>2583</v>
      </c>
      <c r="E20" s="58" t="s">
        <v>2583</v>
      </c>
      <c r="F20" s="58" t="s">
        <v>2583</v>
      </c>
      <c r="G20" s="58" t="s">
        <v>2583</v>
      </c>
      <c r="H20" s="58" t="s">
        <v>2583</v>
      </c>
      <c r="I20" s="58" t="s">
        <v>2583</v>
      </c>
      <c r="J20" s="58" t="s">
        <v>2583</v>
      </c>
      <c r="K20" s="58" t="s">
        <v>2583</v>
      </c>
      <c r="L20" s="58" t="s">
        <v>2583</v>
      </c>
      <c r="M20" s="58" t="s">
        <v>2583</v>
      </c>
      <c r="N20" s="58" t="s">
        <v>2583</v>
      </c>
      <c r="O20" s="72" t="s">
        <v>2583</v>
      </c>
    </row>
    <row r="21" spans="2:15" ht="12.75" customHeight="1" x14ac:dyDescent="0.2">
      <c r="B21" s="61" t="s">
        <v>1647</v>
      </c>
      <c r="C21" s="58" t="s">
        <v>2583</v>
      </c>
      <c r="D21" s="58" t="s">
        <v>2583</v>
      </c>
      <c r="E21" s="58" t="s">
        <v>2583</v>
      </c>
      <c r="F21" s="58" t="s">
        <v>2583</v>
      </c>
      <c r="G21" s="58" t="s">
        <v>2583</v>
      </c>
      <c r="H21" s="58" t="s">
        <v>2583</v>
      </c>
      <c r="I21" s="58" t="s">
        <v>2583</v>
      </c>
      <c r="J21" s="58" t="s">
        <v>2583</v>
      </c>
      <c r="K21" s="58" t="s">
        <v>2583</v>
      </c>
      <c r="L21" s="58" t="s">
        <v>2583</v>
      </c>
      <c r="M21" s="58" t="s">
        <v>2583</v>
      </c>
      <c r="N21" s="58" t="s">
        <v>2583</v>
      </c>
      <c r="O21" s="72" t="s">
        <v>2583</v>
      </c>
    </row>
    <row r="22" spans="2:15" ht="12.75" customHeight="1" thickBot="1" x14ac:dyDescent="0.25">
      <c r="B22" s="61" t="s">
        <v>1648</v>
      </c>
      <c r="C22" s="58" t="s">
        <v>2583</v>
      </c>
      <c r="D22" s="58" t="s">
        <v>2583</v>
      </c>
      <c r="E22" s="58" t="s">
        <v>2583</v>
      </c>
      <c r="F22" s="58" t="s">
        <v>2583</v>
      </c>
      <c r="G22" s="58" t="s">
        <v>2583</v>
      </c>
      <c r="H22" s="58" t="s">
        <v>2583</v>
      </c>
      <c r="I22" s="58" t="s">
        <v>2583</v>
      </c>
      <c r="J22" s="58" t="s">
        <v>2583</v>
      </c>
      <c r="K22" s="58" t="s">
        <v>2583</v>
      </c>
      <c r="L22" s="23">
        <v>5216.6184999999996</v>
      </c>
      <c r="M22" s="58" t="s">
        <v>2583</v>
      </c>
      <c r="N22" s="20">
        <v>0.38958892524599997</v>
      </c>
      <c r="O22" s="65">
        <v>1.0894337700000001E-3</v>
      </c>
    </row>
    <row r="23" spans="2:15" ht="12.75" customHeight="1" x14ac:dyDescent="0.2">
      <c r="B23" s="76" t="s">
        <v>1649</v>
      </c>
      <c r="C23" s="77" t="s">
        <v>1650</v>
      </c>
      <c r="D23" s="77" t="s">
        <v>211</v>
      </c>
      <c r="E23" s="86">
        <v>994</v>
      </c>
      <c r="F23" s="77" t="s">
        <v>65</v>
      </c>
      <c r="G23" s="77" t="s">
        <v>234</v>
      </c>
      <c r="H23" s="77" t="s">
        <v>235</v>
      </c>
      <c r="I23" s="77" t="s">
        <v>50</v>
      </c>
      <c r="J23" s="78">
        <v>1193</v>
      </c>
      <c r="K23" s="78">
        <v>120559.4</v>
      </c>
      <c r="L23" s="78">
        <v>5216.6184999999996</v>
      </c>
      <c r="M23" s="79">
        <v>3.0802199788000001E-2</v>
      </c>
      <c r="N23" s="79">
        <v>0.38958892524599997</v>
      </c>
      <c r="O23" s="80">
        <v>1.0894337700000001E-3</v>
      </c>
    </row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5.28515625" bestFit="1" customWidth="1"/>
    <col min="4" max="4" width="15" bestFit="1" customWidth="1"/>
    <col min="5" max="5" width="30.140625" bestFit="1" customWidth="1"/>
    <col min="6" max="6" width="1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12532</v>
      </c>
    </row>
    <row r="5" spans="2:12" ht="12.75" customHeight="1" x14ac:dyDescent="0.2"/>
    <row r="6" spans="2:12" ht="12.75" customHeight="1" thickBot="1" x14ac:dyDescent="0.25">
      <c r="B6" s="67" t="s">
        <v>1651</v>
      </c>
      <c r="C6" s="69" t="s">
        <v>2583</v>
      </c>
      <c r="D6" s="69" t="s">
        <v>2584</v>
      </c>
      <c r="E6" s="69" t="s">
        <v>2585</v>
      </c>
      <c r="F6" s="69" t="s">
        <v>2586</v>
      </c>
      <c r="G6" s="69" t="s">
        <v>2587</v>
      </c>
      <c r="H6" s="69" t="s">
        <v>2588</v>
      </c>
      <c r="I6" s="69" t="s">
        <v>2589</v>
      </c>
      <c r="J6" s="69" t="s">
        <v>2590</v>
      </c>
      <c r="K6" s="69" t="s">
        <v>2591</v>
      </c>
      <c r="L6" s="69" t="s">
        <v>2592</v>
      </c>
    </row>
    <row r="7" spans="2:12" ht="12.75" customHeight="1" thickBot="1" x14ac:dyDescent="0.25">
      <c r="B7" s="75" t="s">
        <v>1652</v>
      </c>
      <c r="C7" s="81" t="s">
        <v>2583</v>
      </c>
      <c r="D7" s="81" t="s">
        <v>2583</v>
      </c>
      <c r="E7" s="81" t="s">
        <v>2583</v>
      </c>
      <c r="F7" s="81" t="s">
        <v>2583</v>
      </c>
      <c r="G7" s="81" t="s">
        <v>2583</v>
      </c>
      <c r="H7" s="81" t="s">
        <v>2583</v>
      </c>
      <c r="I7" s="81" t="s">
        <v>2583</v>
      </c>
      <c r="J7" s="81" t="s">
        <v>2583</v>
      </c>
      <c r="K7" s="81" t="s">
        <v>2583</v>
      </c>
      <c r="L7" s="81" t="s">
        <v>2583</v>
      </c>
    </row>
    <row r="8" spans="2:12" ht="12.75" customHeight="1" x14ac:dyDescent="0.2">
      <c r="B8" s="60" t="s">
        <v>71</v>
      </c>
      <c r="C8" s="4" t="s">
        <v>72</v>
      </c>
      <c r="D8" s="4" t="s">
        <v>136</v>
      </c>
      <c r="E8" s="4" t="s">
        <v>221</v>
      </c>
      <c r="F8" s="4" t="s">
        <v>76</v>
      </c>
      <c r="G8" s="4" t="s">
        <v>139</v>
      </c>
      <c r="H8" s="4" t="s">
        <v>140</v>
      </c>
      <c r="I8" s="4" t="s">
        <v>79</v>
      </c>
      <c r="J8" s="4" t="s">
        <v>142</v>
      </c>
      <c r="K8" s="4" t="s">
        <v>80</v>
      </c>
      <c r="L8" s="63" t="s">
        <v>223</v>
      </c>
    </row>
    <row r="9" spans="2:12" ht="12.75" customHeight="1" x14ac:dyDescent="0.2">
      <c r="B9" s="71" t="s">
        <v>2583</v>
      </c>
      <c r="C9" s="57" t="s">
        <v>2583</v>
      </c>
      <c r="D9" s="57" t="s">
        <v>2583</v>
      </c>
      <c r="E9" s="57" t="s">
        <v>2583</v>
      </c>
      <c r="F9" s="57" t="s">
        <v>2583</v>
      </c>
      <c r="G9" s="6" t="s">
        <v>146</v>
      </c>
      <c r="H9" s="6" t="s">
        <v>147</v>
      </c>
      <c r="I9" s="6" t="s">
        <v>11</v>
      </c>
      <c r="J9" s="6" t="s">
        <v>12</v>
      </c>
      <c r="K9" s="6" t="s">
        <v>12</v>
      </c>
      <c r="L9" s="64" t="s">
        <v>12</v>
      </c>
    </row>
    <row r="10" spans="2:12" ht="12.75" customHeight="1" x14ac:dyDescent="0.2">
      <c r="B10" s="71" t="s">
        <v>2583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4" t="s">
        <v>89</v>
      </c>
    </row>
    <row r="11" spans="2:12" ht="12.75" customHeight="1" x14ac:dyDescent="0.2">
      <c r="B11" s="61" t="s">
        <v>1653</v>
      </c>
      <c r="C11" s="58" t="s">
        <v>2583</v>
      </c>
      <c r="D11" s="58" t="s">
        <v>2583</v>
      </c>
      <c r="E11" s="58" t="s">
        <v>2583</v>
      </c>
      <c r="F11" s="58" t="s">
        <v>2583</v>
      </c>
      <c r="G11" s="58" t="s">
        <v>2583</v>
      </c>
      <c r="H11" s="58" t="s">
        <v>2583</v>
      </c>
      <c r="I11" s="23">
        <v>994.08358999999996</v>
      </c>
      <c r="J11" s="58" t="s">
        <v>2583</v>
      </c>
      <c r="K11" s="20">
        <v>1</v>
      </c>
      <c r="L11" s="65">
        <v>2.07603495E-4</v>
      </c>
    </row>
    <row r="12" spans="2:12" ht="12.75" customHeight="1" x14ac:dyDescent="0.2">
      <c r="B12" s="61" t="s">
        <v>1654</v>
      </c>
      <c r="C12" s="58" t="s">
        <v>2583</v>
      </c>
      <c r="D12" s="58" t="s">
        <v>2583</v>
      </c>
      <c r="E12" s="58" t="s">
        <v>2583</v>
      </c>
      <c r="F12" s="58" t="s">
        <v>2583</v>
      </c>
      <c r="G12" s="58" t="s">
        <v>2583</v>
      </c>
      <c r="H12" s="58" t="s">
        <v>2583</v>
      </c>
      <c r="I12" s="23">
        <v>955.56787999999995</v>
      </c>
      <c r="J12" s="58" t="s">
        <v>2583</v>
      </c>
      <c r="K12" s="20">
        <v>0.96125505904300002</v>
      </c>
      <c r="L12" s="65">
        <v>1.9955991E-4</v>
      </c>
    </row>
    <row r="13" spans="2:12" ht="12.75" customHeight="1" x14ac:dyDescent="0.2">
      <c r="B13" s="62" t="s">
        <v>1655</v>
      </c>
      <c r="C13" s="14" t="s">
        <v>1656</v>
      </c>
      <c r="D13" s="14" t="s">
        <v>160</v>
      </c>
      <c r="E13" s="14" t="s">
        <v>517</v>
      </c>
      <c r="F13" s="14" t="s">
        <v>49</v>
      </c>
      <c r="G13" s="24">
        <v>90600</v>
      </c>
      <c r="H13" s="24">
        <v>1</v>
      </c>
      <c r="I13" s="24">
        <v>0.90600000000000003</v>
      </c>
      <c r="J13" s="13">
        <v>5.0047838220000002E-2</v>
      </c>
      <c r="K13" s="13">
        <v>9.1139216899999999E-4</v>
      </c>
      <c r="L13" s="66">
        <v>1.8920819994336001E-7</v>
      </c>
    </row>
    <row r="14" spans="2:12" ht="12.75" customHeight="1" x14ac:dyDescent="0.2">
      <c r="B14" s="62" t="s">
        <v>1657</v>
      </c>
      <c r="C14" s="14" t="s">
        <v>1658</v>
      </c>
      <c r="D14" s="14" t="s">
        <v>160</v>
      </c>
      <c r="E14" s="14" t="s">
        <v>1659</v>
      </c>
      <c r="F14" s="14" t="s">
        <v>49</v>
      </c>
      <c r="G14" s="24">
        <v>215190</v>
      </c>
      <c r="H14" s="24">
        <v>1</v>
      </c>
      <c r="I14" s="24">
        <v>2.1518999999999999</v>
      </c>
      <c r="J14" s="13">
        <v>4.1748513658000003E-2</v>
      </c>
      <c r="K14" s="13">
        <v>2.1647072950000002E-3</v>
      </c>
      <c r="L14" s="66">
        <v>4.4940080072639701E-7</v>
      </c>
    </row>
    <row r="15" spans="2:12" ht="12.75" customHeight="1" x14ac:dyDescent="0.2">
      <c r="B15" s="62" t="s">
        <v>1660</v>
      </c>
      <c r="C15" s="14" t="s">
        <v>1661</v>
      </c>
      <c r="D15" s="14" t="s">
        <v>160</v>
      </c>
      <c r="E15" s="14" t="s">
        <v>233</v>
      </c>
      <c r="F15" s="14" t="s">
        <v>49</v>
      </c>
      <c r="G15" s="24">
        <v>195900</v>
      </c>
      <c r="H15" s="24">
        <v>17.8</v>
      </c>
      <c r="I15" s="24">
        <v>34.870199999999997</v>
      </c>
      <c r="J15" s="13">
        <v>1.8806384953999999E-2</v>
      </c>
      <c r="K15" s="13">
        <v>3.5077734256999997E-2</v>
      </c>
      <c r="L15" s="66">
        <v>7.2822602358332699E-6</v>
      </c>
    </row>
    <row r="16" spans="2:12" ht="12.75" customHeight="1" x14ac:dyDescent="0.2">
      <c r="B16" s="62" t="s">
        <v>1662</v>
      </c>
      <c r="C16" s="14" t="s">
        <v>1663</v>
      </c>
      <c r="D16" s="14" t="s">
        <v>160</v>
      </c>
      <c r="E16" s="14" t="s">
        <v>1483</v>
      </c>
      <c r="F16" s="14" t="s">
        <v>49</v>
      </c>
      <c r="G16" s="24">
        <v>19300</v>
      </c>
      <c r="H16" s="24">
        <v>90</v>
      </c>
      <c r="I16" s="24">
        <v>17.37</v>
      </c>
      <c r="J16" s="13">
        <v>5.8484848480000002E-3</v>
      </c>
      <c r="K16" s="13">
        <v>1.7473379678000001E-2</v>
      </c>
      <c r="L16" s="66">
        <v>3.6275346942783201E-6</v>
      </c>
    </row>
    <row r="17" spans="2:12" ht="12.75" customHeight="1" x14ac:dyDescent="0.2">
      <c r="B17" s="62" t="s">
        <v>1664</v>
      </c>
      <c r="C17" s="14" t="s">
        <v>1665</v>
      </c>
      <c r="D17" s="14" t="s">
        <v>160</v>
      </c>
      <c r="E17" s="14" t="s">
        <v>1491</v>
      </c>
      <c r="F17" s="14" t="s">
        <v>49</v>
      </c>
      <c r="G17" s="24">
        <v>356265</v>
      </c>
      <c r="H17" s="24">
        <v>27.8</v>
      </c>
      <c r="I17" s="24">
        <v>99.041669999999996</v>
      </c>
      <c r="J17" s="13">
        <v>1.2842942135E-2</v>
      </c>
      <c r="K17" s="13">
        <v>9.9631128604999994E-2</v>
      </c>
      <c r="L17" s="66">
        <v>2.0683770529894299E-5</v>
      </c>
    </row>
    <row r="18" spans="2:12" ht="12.75" customHeight="1" x14ac:dyDescent="0.2">
      <c r="B18" s="62" t="s">
        <v>1666</v>
      </c>
      <c r="C18" s="14" t="s">
        <v>1667</v>
      </c>
      <c r="D18" s="14" t="s">
        <v>160</v>
      </c>
      <c r="E18" s="14" t="s">
        <v>1381</v>
      </c>
      <c r="F18" s="14" t="s">
        <v>49</v>
      </c>
      <c r="G18" s="24">
        <v>219600</v>
      </c>
      <c r="H18" s="24">
        <v>251.2</v>
      </c>
      <c r="I18" s="24">
        <v>551.63520000000005</v>
      </c>
      <c r="J18" s="13">
        <v>5.5307965378999999E-2</v>
      </c>
      <c r="K18" s="13">
        <v>0.55491832432300003</v>
      </c>
      <c r="L18" s="66">
        <v>1.15202983E-4</v>
      </c>
    </row>
    <row r="19" spans="2:12" ht="12.75" customHeight="1" x14ac:dyDescent="0.2">
      <c r="B19" s="62" t="s">
        <v>1668</v>
      </c>
      <c r="C19" s="14" t="s">
        <v>1669</v>
      </c>
      <c r="D19" s="14" t="s">
        <v>160</v>
      </c>
      <c r="E19" s="14" t="s">
        <v>1304</v>
      </c>
      <c r="F19" s="14" t="s">
        <v>49</v>
      </c>
      <c r="G19" s="24">
        <v>64002</v>
      </c>
      <c r="H19" s="24">
        <v>95.4</v>
      </c>
      <c r="I19" s="24">
        <v>61.05791</v>
      </c>
      <c r="J19" s="13">
        <v>2.9630555555E-2</v>
      </c>
      <c r="K19" s="13">
        <v>6.1421303614E-2</v>
      </c>
      <c r="L19" s="66">
        <v>1.27512773106001E-5</v>
      </c>
    </row>
    <row r="20" spans="2:12" ht="12.75" customHeight="1" x14ac:dyDescent="0.2">
      <c r="B20" s="62" t="s">
        <v>1670</v>
      </c>
      <c r="C20" s="14" t="s">
        <v>1671</v>
      </c>
      <c r="D20" s="14" t="s">
        <v>160</v>
      </c>
      <c r="E20" s="14" t="s">
        <v>1304</v>
      </c>
      <c r="F20" s="14" t="s">
        <v>49</v>
      </c>
      <c r="G20" s="24">
        <v>66750</v>
      </c>
      <c r="H20" s="24">
        <v>50</v>
      </c>
      <c r="I20" s="24">
        <v>33.375</v>
      </c>
      <c r="J20" s="13">
        <v>2.6461507722999999E-2</v>
      </c>
      <c r="K20" s="13">
        <v>3.3573635391999999E-2</v>
      </c>
      <c r="L20" s="66">
        <v>6.9700040542048903E-6</v>
      </c>
    </row>
    <row r="21" spans="2:12" ht="12.75" customHeight="1" x14ac:dyDescent="0.2">
      <c r="B21" s="62" t="s">
        <v>1672</v>
      </c>
      <c r="C21" s="14" t="s">
        <v>1673</v>
      </c>
      <c r="D21" s="14" t="s">
        <v>160</v>
      </c>
      <c r="E21" s="14" t="s">
        <v>1304</v>
      </c>
      <c r="F21" s="14" t="s">
        <v>49</v>
      </c>
      <c r="G21" s="24">
        <v>258600</v>
      </c>
      <c r="H21" s="24">
        <v>60</v>
      </c>
      <c r="I21" s="24">
        <v>155.16</v>
      </c>
      <c r="J21" s="13">
        <v>4.7165681767999998E-2</v>
      </c>
      <c r="K21" s="13">
        <v>0.15608345370599999</v>
      </c>
      <c r="L21" s="66">
        <v>3.2403470533346201E-5</v>
      </c>
    </row>
    <row r="22" spans="2:12" ht="12.75" customHeight="1" x14ac:dyDescent="0.2">
      <c r="B22" s="61" t="s">
        <v>1674</v>
      </c>
      <c r="C22" s="58" t="s">
        <v>2583</v>
      </c>
      <c r="D22" s="58" t="s">
        <v>2583</v>
      </c>
      <c r="E22" s="58" t="s">
        <v>2583</v>
      </c>
      <c r="F22" s="58" t="s">
        <v>2583</v>
      </c>
      <c r="G22" s="58" t="s">
        <v>2583</v>
      </c>
      <c r="H22" s="58" t="s">
        <v>2583</v>
      </c>
      <c r="I22" s="23">
        <v>38.515709999999999</v>
      </c>
      <c r="J22" s="58" t="s">
        <v>2583</v>
      </c>
      <c r="K22" s="20">
        <v>3.8744940956E-2</v>
      </c>
      <c r="L22" s="65">
        <v>8.0435851640623106E-6</v>
      </c>
    </row>
    <row r="23" spans="2:12" ht="12.75" customHeight="1" x14ac:dyDescent="0.2">
      <c r="B23" s="62" t="s">
        <v>1675</v>
      </c>
      <c r="C23" s="14" t="s">
        <v>1676</v>
      </c>
      <c r="D23" s="14" t="s">
        <v>215</v>
      </c>
      <c r="E23" s="14" t="s">
        <v>1153</v>
      </c>
      <c r="F23" s="14" t="s">
        <v>50</v>
      </c>
      <c r="G23" s="24">
        <v>11338</v>
      </c>
      <c r="H23" s="24">
        <v>5.0199999999999996</v>
      </c>
      <c r="I23" s="24">
        <v>2.0643699999999998</v>
      </c>
      <c r="J23" s="13">
        <v>2.3864047749999999E-3</v>
      </c>
      <c r="K23" s="13">
        <v>2.07665635E-3</v>
      </c>
      <c r="L23" s="66">
        <v>4.31121116685511E-7</v>
      </c>
    </row>
    <row r="24" spans="2:12" ht="12.75" customHeight="1" x14ac:dyDescent="0.2">
      <c r="B24" s="62" t="s">
        <v>1677</v>
      </c>
      <c r="C24" s="14" t="s">
        <v>1678</v>
      </c>
      <c r="D24" s="14" t="s">
        <v>215</v>
      </c>
      <c r="E24" s="14" t="s">
        <v>1113</v>
      </c>
      <c r="F24" s="14" t="s">
        <v>50</v>
      </c>
      <c r="G24" s="24">
        <v>50000</v>
      </c>
      <c r="H24" s="24">
        <v>12</v>
      </c>
      <c r="I24" s="24">
        <v>21.762</v>
      </c>
      <c r="J24" s="13">
        <v>1.4970395590000001E-3</v>
      </c>
      <c r="K24" s="13">
        <v>2.1891519203E-2</v>
      </c>
      <c r="L24" s="66">
        <v>4.5447559019507599E-6</v>
      </c>
    </row>
    <row r="25" spans="2:12" ht="12.75" customHeight="1" x14ac:dyDescent="0.2">
      <c r="B25" s="62" t="s">
        <v>1679</v>
      </c>
      <c r="C25" s="14" t="s">
        <v>1680</v>
      </c>
      <c r="D25" s="14" t="s">
        <v>215</v>
      </c>
      <c r="E25" s="14" t="s">
        <v>1113</v>
      </c>
      <c r="F25" s="14" t="s">
        <v>50</v>
      </c>
      <c r="G25" s="24">
        <v>7500</v>
      </c>
      <c r="H25" s="24">
        <v>6.49</v>
      </c>
      <c r="I25" s="24">
        <v>1.7654399999999999</v>
      </c>
      <c r="J25" s="13">
        <v>1.4999999999999999E-4</v>
      </c>
      <c r="K25" s="13">
        <v>1.7759472310000001E-3</v>
      </c>
      <c r="L25" s="66">
        <v>3.6869285265784202E-7</v>
      </c>
    </row>
    <row r="26" spans="2:12" ht="12.75" customHeight="1" thickBot="1" x14ac:dyDescent="0.25">
      <c r="B26" s="62" t="s">
        <v>1681</v>
      </c>
      <c r="C26" s="14" t="s">
        <v>1682</v>
      </c>
      <c r="D26" s="14" t="s">
        <v>1065</v>
      </c>
      <c r="E26" s="14" t="s">
        <v>1150</v>
      </c>
      <c r="F26" s="14" t="s">
        <v>50</v>
      </c>
      <c r="G26" s="24">
        <v>5375</v>
      </c>
      <c r="H26" s="24">
        <v>3</v>
      </c>
      <c r="I26" s="24">
        <v>0.58484999999999998</v>
      </c>
      <c r="J26" s="13">
        <v>4.5190237785398203E-5</v>
      </c>
      <c r="K26" s="13">
        <v>5.88330806E-4</v>
      </c>
      <c r="L26" s="66">
        <v>1.2213953171840401E-7</v>
      </c>
    </row>
    <row r="27" spans="2:12" ht="12.75" customHeight="1" x14ac:dyDescent="0.2">
      <c r="B27" s="76" t="s">
        <v>1565</v>
      </c>
      <c r="C27" s="77" t="s">
        <v>1683</v>
      </c>
      <c r="D27" s="77" t="s">
        <v>215</v>
      </c>
      <c r="E27" s="77" t="s">
        <v>1150</v>
      </c>
      <c r="F27" s="77" t="s">
        <v>50</v>
      </c>
      <c r="G27" s="78">
        <v>7560</v>
      </c>
      <c r="H27" s="78">
        <v>45</v>
      </c>
      <c r="I27" s="78">
        <v>12.33905</v>
      </c>
      <c r="J27" s="79">
        <v>2.7869547499520401E-5</v>
      </c>
      <c r="K27" s="79">
        <v>1.2412487364E-2</v>
      </c>
      <c r="L27" s="80">
        <v>2.5768757610497902E-6</v>
      </c>
    </row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1_4_12532_2023_Q4</dc:title>
  <cp:lastModifiedBy>Artiom Zelensky</cp:lastModifiedBy>
  <dcterms:created xsi:type="dcterms:W3CDTF">2024-03-18T07:52:50Z</dcterms:created>
  <dcterms:modified xsi:type="dcterms:W3CDTF">2024-04-02T07:08:07Z</dcterms:modified>
  <dc:language>עברית</dc:language>
</cp:coreProperties>
</file>