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- q2 -   פנסיה 2025\"/>
    </mc:Choice>
  </mc:AlternateContent>
  <xr:revisionPtr revIDLastSave="0" documentId="13_ncr:1_{099F9666-D1EB-48A0-B34C-668DC03D7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externalReferences>
    <externalReference r:id="rId2"/>
  </externalReferences>
  <calcPr calcId="191029" iterate="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1" i="1" l="1"/>
  <c r="AA32" i="1" s="1"/>
  <c r="AA30" i="1"/>
  <c r="AA27" i="1"/>
  <c r="AA26" i="1"/>
  <c r="AC24" i="1"/>
  <c r="AD24" i="1" s="1"/>
  <c r="AA24" i="1"/>
  <c r="AB24" i="1" s="1"/>
  <c r="AC23" i="1"/>
  <c r="AD23" i="1" s="1"/>
  <c r="AA23" i="1"/>
  <c r="AB23" i="1" s="1"/>
  <c r="AC22" i="1"/>
  <c r="AD22" i="1" s="1"/>
  <c r="AA22" i="1"/>
  <c r="AB22" i="1" s="1"/>
  <c r="AC21" i="1"/>
  <c r="AD21" i="1" s="1"/>
  <c r="AA21" i="1"/>
  <c r="AB21" i="1" s="1"/>
  <c r="AC20" i="1"/>
  <c r="AD20" i="1" s="1"/>
  <c r="AA20" i="1"/>
  <c r="AB20" i="1" s="1"/>
  <c r="AC19" i="1"/>
  <c r="AD19" i="1" s="1"/>
  <c r="AA19" i="1"/>
  <c r="AB19" i="1" s="1"/>
  <c r="AC18" i="1"/>
  <c r="AD18" i="1" s="1"/>
  <c r="AA18" i="1"/>
  <c r="AB18" i="1" s="1"/>
  <c r="AC17" i="1"/>
  <c r="AD17" i="1" s="1"/>
  <c r="AA17" i="1"/>
  <c r="AB17" i="1" s="1"/>
  <c r="AC16" i="1"/>
  <c r="AD16" i="1" s="1"/>
  <c r="AA16" i="1"/>
  <c r="AB16" i="1" s="1"/>
  <c r="AC15" i="1"/>
  <c r="AD15" i="1" s="1"/>
  <c r="AA15" i="1"/>
  <c r="AB15" i="1" s="1"/>
  <c r="AC14" i="1"/>
  <c r="AD14" i="1" s="1"/>
  <c r="AA14" i="1"/>
  <c r="AB14" i="1" s="1"/>
  <c r="AC13" i="1"/>
  <c r="AD13" i="1" s="1"/>
  <c r="AA13" i="1"/>
  <c r="AB13" i="1" s="1"/>
  <c r="AC12" i="1"/>
  <c r="AD12" i="1" s="1"/>
  <c r="AA12" i="1"/>
  <c r="AB12" i="1" s="1"/>
  <c r="AC11" i="1"/>
  <c r="AD11" i="1" s="1"/>
  <c r="AA11" i="1"/>
  <c r="AB11" i="1" s="1"/>
  <c r="AC10" i="1"/>
  <c r="AD10" i="1" s="1"/>
  <c r="AA10" i="1"/>
  <c r="AB10" i="1" s="1"/>
  <c r="AC9" i="1"/>
  <c r="AD9" i="1" s="1"/>
  <c r="AA9" i="1"/>
  <c r="AB9" i="1" s="1"/>
  <c r="AC8" i="1"/>
  <c r="AD8" i="1" s="1"/>
  <c r="AA8" i="1"/>
  <c r="AB8" i="1" s="1"/>
  <c r="AC7" i="1"/>
  <c r="AD7" i="1" s="1"/>
  <c r="AA7" i="1"/>
  <c r="AB7" i="1" s="1"/>
  <c r="AC6" i="1"/>
  <c r="AD6" i="1" s="1"/>
  <c r="AA6" i="1"/>
  <c r="AB6" i="1" s="1"/>
  <c r="AA28" i="1" l="1"/>
</calcChain>
</file>

<file path=xl/sharedStrings.xml><?xml version="1.0" encoding="utf-8"?>
<sst xmlns="http://schemas.openxmlformats.org/spreadsheetml/2006/main" count="1147" uniqueCount="85">
  <si>
    <t>פירוט תרומת אפיקי ההשקעה לתשואה הכוללת</t>
  </si>
  <si>
    <t xml:space="preserve">מור פנסיה נכסים               </t>
  </si>
  <si>
    <t>13911                                                                                                                  מור פנסיה מקיפה - מסלול לבני 60 ומעלה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</si>
  <si>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</si>
  <si>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</si>
  <si>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</si>
  <si>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</si>
  <si>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</si>
  <si>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</si>
  <si>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</si>
  <si>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</si>
  <si>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</si>
  <si>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</si>
  <si>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</si>
  <si>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</si>
  <si>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</si>
  <si>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</si>
  <si>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</si>
  <si>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</si>
  <si>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</si>
  <si>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</si>
  <si>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</si>
  <si>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</si>
  <si>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</si>
  <si>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</si>
  <si>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</si>
  <si>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</si>
  <si>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</si>
  <si>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</si>
  <si>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</si>
  <si>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</si>
  <si>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</si>
  <si>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</si>
  <si>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</si>
  <si>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</si>
  <si>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</si>
  <si>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</si>
  <si>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</si>
  <si>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</si>
  <si>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</si>
  <si>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</si>
  <si>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</si>
  <si>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</si>
  <si>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</si>
  <si>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</si>
  <si>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</si>
  <si>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</si>
  <si>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</si>
  <si>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</si>
  <si>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</si>
  <si>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</si>
  <si>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</si>
  <si>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</si>
  <si>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</si>
  <si>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</si>
  <si>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</si>
  <si>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</si>
  <si>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</si>
  <si>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</si>
  <si>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</si>
  <si>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</si>
  <si>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</si>
  <si>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</si>
  <si>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</si>
  <si>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</si>
  <si>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רווח בדוח</t>
  </si>
  <si>
    <t>רווח בדוח חודשי</t>
  </si>
  <si>
    <t>הפרש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</si>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</sst>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;\-#,##0.00%;\ "/>
    <numFmt numFmtId="165" formatCode="#,##0.00%"/>
    <numFmt numFmtId="166" formatCode="0.0%"/>
    <numFmt numFmtId="167" formatCode=";;;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10" fontId="0" fillId="0" borderId="0" xfId="1" applyNumberFormat="1" applyFont="1"/>
    <xf numFmtId="10" fontId="0" fillId="0" borderId="0" xfId="0" applyNumberFormat="1"/>
    <xf numFmtId="166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167" fontId="0" fillId="0" borderId="2" xfId="0" applyNumberFormat="1" applyBorder="1"/>
    <xf numFmtId="167" fontId="0" fillId="4" borderId="5" xfId="0" applyNumberFormat="1" applyFill="1" applyBorder="1"/>
    <xf numFmtId="167" fontId="0" fillId="0" borderId="6" xfId="0" applyNumberFormat="1" applyBorder="1"/>
    <xf numFmtId="167" fontId="0" fillId="0" borderId="0" xfId="0" applyNumberFormat="1"/>
    <xf numFmtId="167" fontId="0" fillId="4" borderId="2" xfId="0" applyNumberFormat="1" applyFill="1" applyBorder="1"/>
  </cellXfs>
  <cellStyles count="2">
    <cellStyle name="Normal" xfId="0" builtinId="0"/>
    <cellStyle name="Percent" xfId="1" builtinId="5"/>
  </cellStyles>
  <dxfs count="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</xdr:rowOff>
    </xdr:from>
    <xdr:to>
      <xdr:col>6</xdr:col>
      <xdr:colOff>1602444</xdr:colOff>
      <xdr:row>2</xdr:row>
      <xdr:rowOff>67236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B20B122-A8D3-86D0-A6CE-65FDDA6DB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910269438" y="1"/>
          <a:ext cx="364194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&#1511;&#1493;&#1508;&#1493;&#1514;%20&#1490;&#1502;&#1500;\&#1495;&#1513;&#1489;&#1493;&#1514;\&#1502;&#1493;&#1512;%20&#1508;&#1504;&#1505;&#1497;&#1492;\&#1495;&#1513;&#1489;&#1493;&#1514;\&#1491;&#1497;&#1493;&#1493;&#1495;&#1497;&#1501;%20&#1500;&#1513;&#1493;&#1511;%20&#1492;&#1492;&#1493;&#1503;\&#1491;&#1493;&#1495;%20&#1495;&#1493;&#1491;&#1513;&#1497;%20&#1500;&#1488;&#1493;&#1510;&#1512;\&#1491;&#1497;&#1493;&#1493;&#1495;&#1497;&#1501;%202025\&#1502;&#1493;&#1512;%20&#1508;&#1504;&#1505;&#1497;&#1492;-&#1505;&#1497;&#1499;&#1493;&#1501;%202025-&#1492;&#1497;&#1500;&#1492;3.xlsx" TargetMode="External"/><Relationship Id="rId1" Type="http://schemas.openxmlformats.org/officeDocument/2006/relationships/externalLinkPath" Target="file:///Q:\&#1511;&#1493;&#1508;&#1493;&#1514;%20&#1490;&#1502;&#1500;\&#1495;&#1513;&#1489;&#1493;&#1514;\&#1502;&#1493;&#1512;%20&#1508;&#1504;&#1505;&#1497;&#1492;\&#1495;&#1513;&#1489;&#1493;&#1514;\&#1491;&#1497;&#1493;&#1493;&#1495;&#1497;&#1501;%20&#1500;&#1513;&#1493;&#1511;%20&#1492;&#1492;&#1493;&#1503;\&#1491;&#1493;&#1495;%20&#1495;&#1493;&#1491;&#1513;&#1497;%20&#1500;&#1488;&#1493;&#1510;&#1512;\&#1491;&#1497;&#1493;&#1493;&#1495;&#1497;&#1501;%202025\&#1502;&#1493;&#1512;%20&#1508;&#1504;&#1505;&#1497;&#1492;-&#1505;&#1497;&#1499;&#1493;&#1501;%202025-&#1492;&#1497;&#1500;&#149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T83  רבעוני"/>
      <sheetName val="Sheet1"/>
      <sheetName val="ריכוז DE1"/>
      <sheetName val="13909"/>
      <sheetName val="13910"/>
      <sheetName val="13911"/>
      <sheetName val="13912"/>
      <sheetName val="13913"/>
      <sheetName val="13914"/>
      <sheetName val="13915"/>
      <sheetName val="13916"/>
      <sheetName val="14339"/>
      <sheetName val="14340"/>
      <sheetName val="15263"/>
      <sheetName val="15264"/>
      <sheetName val="15265"/>
      <sheetName val="15266"/>
      <sheetName val="13919"/>
      <sheetName val="13920"/>
      <sheetName val="13921"/>
      <sheetName val="13922"/>
      <sheetName val="13923"/>
      <sheetName val="13925"/>
      <sheetName val="13926"/>
      <sheetName val="13927"/>
      <sheetName val="14337"/>
      <sheetName val="14338"/>
      <sheetName val="15270"/>
      <sheetName val="15271"/>
      <sheetName val="15272"/>
      <sheetName val="15273"/>
      <sheetName val="15274"/>
      <sheetName val="15267"/>
      <sheetName val="לא סחירים"/>
      <sheetName val="סיכום"/>
      <sheetName val="תנועות הון-רבעון 1"/>
      <sheetName val="תנועות הון-רבעון 2"/>
      <sheetName val="תנועות הון-רבעון 3"/>
      <sheetName val="תנועות הון-רבעון 4 "/>
      <sheetName val="תנועות הון-מצטבר"/>
      <sheetName val="רבעון 1-סיכום"/>
      <sheetName val="רבעון 2-סיכום"/>
      <sheetName val="רבעון 3-סיכום"/>
      <sheetName val="רבעון 4-סיכום"/>
      <sheetName val="ריכוז DE1 וחו&quot;ז"/>
      <sheetName val="ריכוז תנועות BF4+AT72"/>
      <sheetName val="מעבר בין מסלולים"/>
      <sheetName val="התחייבות להשקעה"/>
      <sheetName val="חודשי"/>
      <sheetName val="מוצפנים"/>
      <sheetName val="דיווח בגמל נט"/>
      <sheetName val="נתונים למרכיבי תשוא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B1">
            <v>45809</v>
          </cell>
          <cell r="C1" t="str">
            <v>K-L</v>
          </cell>
        </row>
        <row r="2">
          <cell r="A2" t="str">
            <v>מסלול</v>
          </cell>
          <cell r="B2" t="str">
            <v>KT503</v>
          </cell>
          <cell r="C2" t="str">
            <v>KT51</v>
          </cell>
        </row>
        <row r="3">
          <cell r="A3">
            <v>13909</v>
          </cell>
          <cell r="B3">
            <v>326155.82199999999</v>
          </cell>
          <cell r="C3">
            <v>7.8780000000000001</v>
          </cell>
        </row>
        <row r="4">
          <cell r="A4">
            <v>13910</v>
          </cell>
          <cell r="B4">
            <v>132889.057</v>
          </cell>
          <cell r="C4">
            <v>6.8010000000000002</v>
          </cell>
        </row>
        <row r="5">
          <cell r="A5">
            <v>13911</v>
          </cell>
          <cell r="B5">
            <v>31427.155999999999</v>
          </cell>
          <cell r="C5">
            <v>5.0640000000000001</v>
          </cell>
        </row>
        <row r="6">
          <cell r="A6">
            <v>13912</v>
          </cell>
          <cell r="B6">
            <v>237494.016</v>
          </cell>
          <cell r="C6">
            <v>9.4749999999999996</v>
          </cell>
        </row>
        <row r="7">
          <cell r="A7">
            <v>13913</v>
          </cell>
          <cell r="B7">
            <v>1130.4749999999999</v>
          </cell>
          <cell r="C7">
            <v>4.4429999999999996</v>
          </cell>
        </row>
        <row r="8">
          <cell r="A8">
            <v>13914</v>
          </cell>
          <cell r="B8">
            <v>372.024</v>
          </cell>
          <cell r="C8">
            <v>2.589</v>
          </cell>
        </row>
        <row r="9">
          <cell r="A9">
            <v>13915</v>
          </cell>
          <cell r="B9">
            <v>1333.97</v>
          </cell>
          <cell r="C9">
            <v>0.125</v>
          </cell>
        </row>
        <row r="10">
          <cell r="A10">
            <v>13916</v>
          </cell>
          <cell r="B10">
            <v>17384.855</v>
          </cell>
          <cell r="C10">
            <v>5.4859999999999998</v>
          </cell>
        </row>
        <row r="11">
          <cell r="A11">
            <v>13919</v>
          </cell>
          <cell r="B11">
            <v>7940.2870000000003</v>
          </cell>
          <cell r="C11">
            <v>7.8810000000000002</v>
          </cell>
        </row>
        <row r="12">
          <cell r="A12">
            <v>13920</v>
          </cell>
          <cell r="B12">
            <v>4733.7259999999997</v>
          </cell>
          <cell r="C12">
            <v>6.3689999999999998</v>
          </cell>
        </row>
        <row r="13">
          <cell r="A13">
            <v>13921</v>
          </cell>
          <cell r="B13">
            <v>1572.422</v>
          </cell>
          <cell r="C13">
            <v>5.2549999999999999</v>
          </cell>
        </row>
        <row r="14">
          <cell r="A14">
            <v>13922</v>
          </cell>
          <cell r="B14">
            <v>13429.691000000001</v>
          </cell>
          <cell r="C14">
            <v>11.282</v>
          </cell>
        </row>
        <row r="15">
          <cell r="A15">
            <v>13923</v>
          </cell>
          <cell r="B15">
            <v>63.598999999999997</v>
          </cell>
          <cell r="C15">
            <v>4.0999999999999996</v>
          </cell>
        </row>
        <row r="16">
          <cell r="A16">
            <v>13925</v>
          </cell>
          <cell r="B16">
            <v>-252.52099999999999</v>
          </cell>
          <cell r="C16">
            <v>-0.94399999999999995</v>
          </cell>
        </row>
        <row r="17">
          <cell r="A17">
            <v>13926</v>
          </cell>
          <cell r="B17">
            <v>10.212</v>
          </cell>
          <cell r="C17">
            <v>2.1509999999999998</v>
          </cell>
        </row>
        <row r="18">
          <cell r="A18">
            <v>13927</v>
          </cell>
          <cell r="B18">
            <v>2316.386</v>
          </cell>
          <cell r="C18">
            <v>6.64</v>
          </cell>
        </row>
        <row r="19">
          <cell r="A19">
            <v>14337</v>
          </cell>
          <cell r="B19">
            <v>331.51499999999999</v>
          </cell>
          <cell r="C19">
            <v>6.98</v>
          </cell>
        </row>
        <row r="20">
          <cell r="A20">
            <v>14338</v>
          </cell>
          <cell r="B20">
            <v>-36.405999999999999</v>
          </cell>
          <cell r="C20">
            <v>-1.9419999999999999</v>
          </cell>
        </row>
        <row r="21">
          <cell r="A21">
            <v>14339</v>
          </cell>
          <cell r="B21">
            <v>6126.6629999999996</v>
          </cell>
          <cell r="C21">
            <v>7.7030000000000003</v>
          </cell>
        </row>
        <row r="22">
          <cell r="A22">
            <v>14340</v>
          </cell>
          <cell r="B22">
            <v>58.201000000000001</v>
          </cell>
          <cell r="C22">
            <v>0.23599999999999999</v>
          </cell>
        </row>
        <row r="23">
          <cell r="A23">
            <v>15263</v>
          </cell>
          <cell r="B23">
            <v>35070.364000000001</v>
          </cell>
          <cell r="C23">
            <v>9.8490000000000002</v>
          </cell>
        </row>
        <row r="24">
          <cell r="A24">
            <v>15264</v>
          </cell>
          <cell r="B24">
            <v>578.101</v>
          </cell>
          <cell r="C24">
            <v>5.1219999999999999</v>
          </cell>
        </row>
        <row r="25">
          <cell r="A25">
            <v>15265</v>
          </cell>
          <cell r="B25">
            <v>-36.357999999999997</v>
          </cell>
          <cell r="C25">
            <v>-0.97899999999999998</v>
          </cell>
        </row>
        <row r="26">
          <cell r="A26">
            <v>15266</v>
          </cell>
          <cell r="B26">
            <v>1657.752</v>
          </cell>
          <cell r="C26">
            <v>-7.6999999999999999E-2</v>
          </cell>
        </row>
        <row r="27">
          <cell r="A27">
            <v>15267</v>
          </cell>
          <cell r="B27">
            <v>6.9359999999999999</v>
          </cell>
          <cell r="C27">
            <v>0.34200000000000003</v>
          </cell>
        </row>
        <row r="28">
          <cell r="A28">
            <v>15270</v>
          </cell>
          <cell r="B28">
            <v>2956.982</v>
          </cell>
          <cell r="C28">
            <v>10.39</v>
          </cell>
        </row>
        <row r="29">
          <cell r="A29">
            <v>15271</v>
          </cell>
          <cell r="B29">
            <v>33.418999999999997</v>
          </cell>
          <cell r="C29">
            <v>3.77</v>
          </cell>
        </row>
        <row r="30">
          <cell r="A30">
            <v>15272</v>
          </cell>
          <cell r="B30">
            <v>-18.033000000000001</v>
          </cell>
          <cell r="C30">
            <v>-3.9119999999999999</v>
          </cell>
        </row>
        <row r="31">
          <cell r="A31">
            <v>15273</v>
          </cell>
          <cell r="B31">
            <v>-413.36500000000001</v>
          </cell>
          <cell r="C31">
            <v>-2.782</v>
          </cell>
        </row>
        <row r="32">
          <cell r="A32">
            <v>15274</v>
          </cell>
          <cell r="B32">
            <v>1.0999999999999999E-2</v>
          </cell>
          <cell r="C32">
            <v>0.24099999999999999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9EF034-49E8-48C2-BEFA-0D43CEBCC666}" name="TitleRegion1.b5.z34.1" displayName="TitleRegion1.b5.z34.1" ref="B5:Z34" totalsRowShown="0" headerRowDxfId="1">
  <autoFilter ref="B5:Z34" xr:uid="{1D9EF034-49E8-48C2-BEFA-0D43CEBCC6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19E64F18-87A0-4A9A-9E48-C74B8A12905B}" name="אפיקי השקעה:"/>
    <tableColumn id="2" xr3:uid="{10A85305-A70B-40F3-AA28-F6F7CED93755}" name="התרומה לתשואה ינואר 2025"/>
    <tableColumn id="3" xr3:uid="{B7C66D84-3C53-4165-9929-CDE5C89760EA}" name="שיעור מסך הנכסים ינואר 2025"/>
    <tableColumn id="4" xr3:uid="{5D52B319-A3E1-4D97-B8F6-D1C039E33F23}" name="התרומה לתשואה פברואר 2025"/>
    <tableColumn id="5" xr3:uid="{6C9D588E-BCC3-4470-B517-76317CC3C8FC}" name="שיעור מסך הנכסים פברואר 2025"/>
    <tableColumn id="6" xr3:uid="{C407F816-AEAD-468B-97CE-1F3BDEF87086}" name="התרומה לתשואה מרץ 2025"/>
    <tableColumn id="7" xr3:uid="{9EBA62B1-076B-4D2E-BDCD-90DB19696A06}" name="שיעור מסך הנכסים מרץ 2025"/>
    <tableColumn id="8" xr3:uid="{47BB6E62-84EF-491B-999A-E502B65F4258}" name="התרומה לתשואה אפריל 2025"/>
    <tableColumn id="9" xr3:uid="{9820571A-690E-4B01-87F7-C54A7A0AD957}" name="שיעור מסך הנכסים אפריל 2025"/>
    <tableColumn id="10" xr3:uid="{BCB3EBC2-07D3-45DC-B1D6-FDAE4E9DF29E}" name="התרומה לתשואה מאי 2025"/>
    <tableColumn id="11" xr3:uid="{4D535A31-9661-495E-9B7E-4CEEEEDC3496}" name="שיעור מסך הנכסים מאי 2025"/>
    <tableColumn id="12" xr3:uid="{EFA0DA5C-4FCF-4B43-A498-0C14E526F405}" name="התרומה לתשואה יוני 2025"/>
    <tableColumn id="13" xr3:uid="{73F8B794-185C-49B6-B9AF-620EF9B3D0C9}" name="שיעור מסך הנכסים יוני 2025"/>
    <tableColumn id="14" xr3:uid="{58263CA7-AD28-411E-90F8-992EB39F4A84}" name="התרומה לתשואה יולי 2025"/>
    <tableColumn id="15" xr3:uid="{542C9E9A-0D35-437D-9098-EDE05141FFAB}" name="שיעור מסך הנכסים יולי 2025"/>
    <tableColumn id="16" xr3:uid="{4D36FE5B-A28E-494E-B208-D24B8063AAE1}" name="התרומה לתשואה אוגוסט 2025"/>
    <tableColumn id="17" xr3:uid="{21EBACBF-9D7E-4971-8C35-13338B1F37BD}" name="שיעור מסך הנכסים אוגוסט 2025"/>
    <tableColumn id="18" xr3:uid="{D7A9E9F1-C2A0-4586-87C3-24E31A552A26}" name="התרומה לתשואה ספטמבר 2025"/>
    <tableColumn id="19" xr3:uid="{D9B16A8A-5711-4514-830A-E096AD35DD30}" name="שיעור מסך הנכסים ספטמבר 2025"/>
    <tableColumn id="20" xr3:uid="{C6336BF5-2CE2-4127-9CE5-E0525748BB26}" name="התרומה לתשואה אוקטובר 2025"/>
    <tableColumn id="21" xr3:uid="{3A04FD37-EF1B-4A45-9827-C13391A0778A}" name="שיעור מסך הנכסים אוקטובר 2025"/>
    <tableColumn id="22" xr3:uid="{FC2F23B5-015B-483A-BAFF-6AC422497528}" name="התרומה לתשואה נובמבר 2025"/>
    <tableColumn id="23" xr3:uid="{7120A074-BBC7-421D-B4A9-8518F93C042C}" name="שיעור מסך הנכסים נובמבר 2025"/>
    <tableColumn id="24" xr3:uid="{8DB02DCB-4048-452F-87F6-CD730B5DCD92}" name="התרומה לתשואה דצמבר 2025"/>
    <tableColumn id="25" xr3:uid="{D4BDDC78-1BA8-44AC-9378-63E771DE91F5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41D264-45B0-4298-BD93-2A961B7989B5}" name="TitleRegion1.b36.z65.2" displayName="TitleRegion1.b36.z65.2" ref="B36:Z65" totalsRowShown="0" headerRowDxfId="0">
  <autoFilter ref="B36:Z65" xr:uid="{5441D264-45B0-4298-BD93-2A961B7989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CDE70392-4901-4A24-83B7-ADD2BE89EB3C}" name="נתונים מצטברים"/>
    <tableColumn id="2" xr3:uid="{F4911CA7-C8EA-41CB-B5F6-703FE72F8035}" name="התרומה לתשואה ינואר-מרץ 2025"/>
    <tableColumn id="3" xr3:uid="{30391B93-E3FA-4D8E-A569-54F10AE8A3F3}" name="שיעור מסך הנכסים ינואר-מרץ 2025"/>
    <tableColumn id="4" xr3:uid="{53A619D1-08E2-4AC9-A821-C6E95D24C1B2}" name="התרומה לתשואה ינואר-יוני  2025"/>
    <tableColumn id="5" xr3:uid="{035FAD7B-5C7E-4CC1-A76E-6D5B0ED8C868}" name="שיעור מסך הנכסים ינואר-יוני 2025"/>
    <tableColumn id="6" xr3:uid="{554D4EFB-CA03-4473-B746-A21BE5510074}" name="התרומה לתשואה ינואר-ספטמבר 2025"/>
    <tableColumn id="7" xr3:uid="{3D549092-C27F-45B3-A086-5C5CA93B0CA5}" name="שיעור מסך הנכסים ינואר-ספטמבר 2025"/>
    <tableColumn id="8" xr3:uid="{735F24FD-69C1-48BA-8FCB-96A573CE6976}" name="התרומה לתשואה ינואר-דצמבר 2025"/>
    <tableColumn id="9" xr3:uid="{FF44867E-BAC3-44E6-A412-0EBB8DE98C1E}" name="שיעור מסך הנכסים ינואר-דצמבר 2025"/>
    <tableColumn id="10" xr3:uid="{C6C2D09D-42BD-45AD-8014-92C0A73722FD}" name="עמודה1"/>
    <tableColumn id="11" xr3:uid="{98F0B5FE-6256-4A0A-94FE-62B8982673B2}" name="עמודה2"/>
    <tableColumn id="12" xr3:uid="{56974F1F-B8F8-40F9-9313-AAA54D498578}" name="עמודה3"/>
    <tableColumn id="13" xr3:uid="{2287E458-6710-4364-AA8B-0F25ED38C911}" name="עמודה4"/>
    <tableColumn id="14" xr3:uid="{533CDC2F-7E1C-40B8-958B-8CC42BF47414}" name="עמודה5"/>
    <tableColumn id="15" xr3:uid="{B0757D84-5929-4F1C-932A-044E15709B79}" name="עמודה6"/>
    <tableColumn id="16" xr3:uid="{51D9B16E-5F20-496C-B76E-8BF968BFFD44}" name="עמודה7"/>
    <tableColumn id="17" xr3:uid="{65BCB183-FFA6-480D-961C-1BCA7A967058}" name="עמודה8"/>
    <tableColumn id="18" xr3:uid="{848BBCBF-146E-4193-8612-7D9B760E7091}" name="עמודה9"/>
    <tableColumn id="19" xr3:uid="{A8C0954F-7F84-46E3-B222-B5EAB6AACF1A}" name="עמודה10"/>
    <tableColumn id="20" xr3:uid="{27A50C1B-B60E-4AB7-AEED-A10615929F36}" name="עמודה11"/>
    <tableColumn id="21" xr3:uid="{2050EB4E-A3E9-42AA-AFB1-869866C55CA9}" name="עמודה12"/>
    <tableColumn id="22" xr3:uid="{97F4DA53-A179-4DF5-95BC-FAF216E6F765}" name="עמודה13"/>
    <tableColumn id="23" xr3:uid="{25890DBE-DBD5-4C45-B7EF-36AA16CE50F2}" name="עמודה14"/>
    <tableColumn id="24" xr3:uid="{0583884F-17C7-4ABB-879D-C0E2B93C457C}" name="עמודה15"/>
    <tableColumn id="25" xr3:uid="{B84CB746-75FE-4055-9975-6D6C86FB4D51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C1" zoomScale="85" zoomScaleNormal="85" workbookViewId="0">
      <selection activeCell="K26" sqref="D19:K26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6" width="22.5703125" hidden="1" customWidth="1"/>
    <col min="27" max="27" width="10.5703125" customWidth="1"/>
    <col min="29" max="29" width="12.140625" bestFit="1" customWidth="1"/>
  </cols>
  <sheetData>
    <row r="1" spans="1:30" x14ac:dyDescent="0.2">
      <c r="B1" s="25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30" x14ac:dyDescent="0.2">
      <c r="B2" s="25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30" x14ac:dyDescent="0.2">
      <c r="B3" s="26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x14ac:dyDescent="0.2">
      <c r="B4" s="25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30" s="15" customFormat="1" ht="33.75" x14ac:dyDescent="0.2">
      <c r="A5" s="21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14" t="s">
        <v>22</v>
      </c>
      <c r="U5" s="14" t="s">
        <v>23</v>
      </c>
      <c r="V5" s="14" t="s">
        <v>24</v>
      </c>
      <c r="W5" s="14" t="s">
        <v>25</v>
      </c>
      <c r="X5" s="14" t="s">
        <v>26</v>
      </c>
      <c r="Y5" s="14" t="s">
        <v>27</v>
      </c>
      <c r="Z5" s="14" t="s">
        <v>28</v>
      </c>
    </row>
    <row r="6" spans="1:30" x14ac:dyDescent="0.2">
      <c r="A6" s="21"/>
      <c r="B6" s="1" t="s">
        <v>29</v>
      </c>
      <c r="C6" s="2">
        <v>-1.4E-3</v>
      </c>
      <c r="D6" s="3">
        <v>0.1049287</v>
      </c>
      <c r="E6" s="2">
        <v>-3.7000000000000002E-3</v>
      </c>
      <c r="F6" s="3">
        <v>0.10514759999999999</v>
      </c>
      <c r="G6" s="2">
        <v>-3.8E-3</v>
      </c>
      <c r="H6" s="3">
        <v>0.10442319999999999</v>
      </c>
      <c r="I6" s="2">
        <v>-6.9999999999999999E-4</v>
      </c>
      <c r="J6" s="3">
        <v>0.121036</v>
      </c>
      <c r="K6" s="2">
        <v>-2E-3</v>
      </c>
      <c r="L6" s="3">
        <v>0.110203</v>
      </c>
      <c r="M6" s="2">
        <v>-2E-3</v>
      </c>
      <c r="N6" s="3">
        <v>0.12178700000000001</v>
      </c>
      <c r="O6" s="27" t="s">
        <v>68</v>
      </c>
      <c r="P6" s="4" t="s">
        <v>30</v>
      </c>
      <c r="Q6" s="27" t="s">
        <v>68</v>
      </c>
      <c r="R6" s="4" t="s">
        <v>30</v>
      </c>
      <c r="S6" s="27" t="s">
        <v>68</v>
      </c>
      <c r="T6" s="4" t="s">
        <v>30</v>
      </c>
      <c r="U6" s="27" t="s">
        <v>68</v>
      </c>
      <c r="V6" s="4" t="s">
        <v>30</v>
      </c>
      <c r="W6" s="27" t="s">
        <v>68</v>
      </c>
      <c r="X6" s="4" t="s">
        <v>30</v>
      </c>
      <c r="Y6" s="27" t="s">
        <v>68</v>
      </c>
      <c r="Z6" s="4" t="s">
        <v>30</v>
      </c>
      <c r="AA6" s="16">
        <f>+(1+C6)*(1+E6)*(1+G6)*(1+I6)*(1+K6)*(1+M6)-1</f>
        <v>-1.3527008151759667E-2</v>
      </c>
      <c r="AB6" s="17">
        <f>+AA6-E37</f>
        <v>7.2991848240331822E-5</v>
      </c>
      <c r="AC6" s="16">
        <f>PRODUCT(1+C6,1+E6,1+G6,1+I6,1+K6,1+M6)-1</f>
        <v>-1.3527008151759667E-2</v>
      </c>
      <c r="AD6" s="18">
        <f>+AC6-E37</f>
        <v>7.2991848240331822E-5</v>
      </c>
    </row>
    <row r="7" spans="1:30" x14ac:dyDescent="0.2">
      <c r="A7" s="21"/>
      <c r="B7" s="5" t="s">
        <v>31</v>
      </c>
      <c r="C7" s="2">
        <v>1.8E-3</v>
      </c>
      <c r="D7" s="3">
        <v>0.49848419999999999</v>
      </c>
      <c r="E7" s="2">
        <v>4.5999999999999999E-3</v>
      </c>
      <c r="F7" s="3">
        <v>0.49772040000000001</v>
      </c>
      <c r="G7" s="2">
        <v>-2.2000000000000001E-3</v>
      </c>
      <c r="H7" s="3">
        <v>0.5012027</v>
      </c>
      <c r="I7" s="2">
        <v>1.6999999999999999E-3</v>
      </c>
      <c r="J7" s="3">
        <v>0.218282</v>
      </c>
      <c r="K7" s="2">
        <v>0</v>
      </c>
      <c r="L7" s="3">
        <v>0.21868199999999999</v>
      </c>
      <c r="M7" s="2">
        <v>2.3999999999999998E-3</v>
      </c>
      <c r="N7" s="3">
        <v>0.221493</v>
      </c>
      <c r="O7" s="27" t="s">
        <v>68</v>
      </c>
      <c r="P7" s="4" t="s">
        <v>30</v>
      </c>
      <c r="Q7" s="27" t="s">
        <v>68</v>
      </c>
      <c r="R7" s="4" t="s">
        <v>30</v>
      </c>
      <c r="S7" s="27" t="s">
        <v>68</v>
      </c>
      <c r="T7" s="4" t="s">
        <v>30</v>
      </c>
      <c r="U7" s="27" t="s">
        <v>68</v>
      </c>
      <c r="V7" s="4" t="s">
        <v>30</v>
      </c>
      <c r="W7" s="27" t="s">
        <v>68</v>
      </c>
      <c r="X7" s="4" t="s">
        <v>30</v>
      </c>
      <c r="Y7" s="27" t="s">
        <v>68</v>
      </c>
      <c r="Z7" s="4" t="s">
        <v>30</v>
      </c>
      <c r="AA7" s="16">
        <f t="shared" ref="AA7:AA24" si="0">+(1+C7)*(1+E7)*(1+G7)*(1+I7)*(1+K7)*(1+M7)-1</f>
        <v>8.315475041576148E-3</v>
      </c>
      <c r="AB7" s="17">
        <f t="shared" ref="AB7:AB24" si="1">+AA7-E38</f>
        <v>-8.4524958423851451E-5</v>
      </c>
      <c r="AC7" s="16">
        <f>PRODUCT(1+C7,1+E7,1+G7,1+I7,1+K7,1+M7)-1</f>
        <v>8.315475041576148E-3</v>
      </c>
      <c r="AD7" s="18">
        <f>+AC7-E38</f>
        <v>-8.4524958423851451E-5</v>
      </c>
    </row>
    <row r="8" spans="1:30" x14ac:dyDescent="0.2">
      <c r="A8" s="21"/>
      <c r="B8" s="5" t="s">
        <v>32</v>
      </c>
      <c r="C8" s="27" t="s">
        <v>68</v>
      </c>
      <c r="D8" s="4" t="s">
        <v>30</v>
      </c>
      <c r="E8" s="27" t="s">
        <v>68</v>
      </c>
      <c r="F8" s="4" t="s">
        <v>30</v>
      </c>
      <c r="G8" s="27" t="s">
        <v>68</v>
      </c>
      <c r="H8" s="4" t="s">
        <v>30</v>
      </c>
      <c r="I8" s="27" t="s">
        <v>68</v>
      </c>
      <c r="J8" s="3">
        <v>0</v>
      </c>
      <c r="K8" s="27" t="s">
        <v>68</v>
      </c>
      <c r="L8" s="3">
        <v>0</v>
      </c>
      <c r="M8" s="27" t="s">
        <v>68</v>
      </c>
      <c r="N8" s="3">
        <v>0</v>
      </c>
      <c r="O8" s="27" t="s">
        <v>68</v>
      </c>
      <c r="P8" s="4" t="s">
        <v>30</v>
      </c>
      <c r="Q8" s="27" t="s">
        <v>68</v>
      </c>
      <c r="R8" s="4" t="s">
        <v>30</v>
      </c>
      <c r="S8" s="27" t="s">
        <v>68</v>
      </c>
      <c r="T8" s="4" t="s">
        <v>30</v>
      </c>
      <c r="U8" s="27" t="s">
        <v>68</v>
      </c>
      <c r="V8" s="4" t="s">
        <v>30</v>
      </c>
      <c r="W8" s="27" t="s">
        <v>68</v>
      </c>
      <c r="X8" s="4" t="s">
        <v>30</v>
      </c>
      <c r="Y8" s="27" t="s">
        <v>68</v>
      </c>
      <c r="Z8" s="4" t="s">
        <v>30</v>
      </c>
      <c r="AA8" s="16" t="e">
        <f t="shared" si="0"/>
        <v>#VALUE!</v>
      </c>
      <c r="AB8" s="17" t="e">
        <f t="shared" si="1"/>
        <v>#VALUE!</v>
      </c>
      <c r="AC8" s="16" t="e">
        <f>PRODUCT(1+C8,1+E8,1+G8,1+I8,1+K8,1+M8)-1</f>
        <v>#VALUE!</v>
      </c>
      <c r="AD8" s="18" t="e">
        <f>+AC8-E39</f>
        <v>#VALUE!</v>
      </c>
    </row>
    <row r="9" spans="1:30" x14ac:dyDescent="0.2">
      <c r="A9" s="21"/>
      <c r="B9" s="5" t="s">
        <v>33</v>
      </c>
      <c r="C9" s="27" t="s">
        <v>68</v>
      </c>
      <c r="D9" s="3">
        <v>6.2839999999999999E-4</v>
      </c>
      <c r="E9" s="27" t="s">
        <v>68</v>
      </c>
      <c r="F9" s="3">
        <v>5.9069999999999999E-4</v>
      </c>
      <c r="G9" s="27" t="s">
        <v>68</v>
      </c>
      <c r="H9" s="3">
        <v>5.5420000000000003E-4</v>
      </c>
      <c r="I9" s="2">
        <v>0</v>
      </c>
      <c r="J9" s="3">
        <v>5.0799999999999999E-4</v>
      </c>
      <c r="K9" s="2">
        <v>0</v>
      </c>
      <c r="L9" s="3">
        <v>4.7899999999999999E-4</v>
      </c>
      <c r="M9" s="2">
        <v>0</v>
      </c>
      <c r="N9" s="3">
        <v>4.1899999999999999E-4</v>
      </c>
      <c r="O9" s="27" t="s">
        <v>68</v>
      </c>
      <c r="P9" s="4" t="s">
        <v>30</v>
      </c>
      <c r="Q9" s="27" t="s">
        <v>68</v>
      </c>
      <c r="R9" s="4" t="s">
        <v>30</v>
      </c>
      <c r="S9" s="27" t="s">
        <v>68</v>
      </c>
      <c r="T9" s="4" t="s">
        <v>30</v>
      </c>
      <c r="U9" s="27" t="s">
        <v>68</v>
      </c>
      <c r="V9" s="4" t="s">
        <v>30</v>
      </c>
      <c r="W9" s="27" t="s">
        <v>68</v>
      </c>
      <c r="X9" s="4" t="s">
        <v>30</v>
      </c>
      <c r="Y9" s="27" t="s">
        <v>68</v>
      </c>
      <c r="Z9" s="4" t="s">
        <v>30</v>
      </c>
      <c r="AA9" s="16" t="e">
        <f t="shared" si="0"/>
        <v>#VALUE!</v>
      </c>
      <c r="AB9" s="17" t="e">
        <f t="shared" si="1"/>
        <v>#VALUE!</v>
      </c>
      <c r="AC9" s="16" t="e">
        <f>PRODUCT(1+C9,1+E9,1+G9,1+I9,1+K9,1+M9)-1</f>
        <v>#VALUE!</v>
      </c>
      <c r="AD9" s="18" t="e">
        <f>+AC9-E40</f>
        <v>#VALUE!</v>
      </c>
    </row>
    <row r="10" spans="1:30" x14ac:dyDescent="0.2">
      <c r="A10" s="21"/>
      <c r="B10" s="5" t="s">
        <v>34</v>
      </c>
      <c r="C10" s="2">
        <v>4.7000000000000002E-3</v>
      </c>
      <c r="D10" s="3">
        <v>0.22776740000000001</v>
      </c>
      <c r="E10" s="2">
        <v>3.27E-2</v>
      </c>
      <c r="F10" s="3">
        <v>0.234102</v>
      </c>
      <c r="G10" s="2">
        <v>-2.2599999999999999E-2</v>
      </c>
      <c r="H10" s="3">
        <v>0.2340913</v>
      </c>
      <c r="I10" s="2">
        <v>1.6999999999999999E-3</v>
      </c>
      <c r="J10" s="3">
        <v>0.22181799999999999</v>
      </c>
      <c r="K10" s="2">
        <v>1.1000000000000001E-3</v>
      </c>
      <c r="L10" s="3">
        <v>0.21889500000000001</v>
      </c>
      <c r="M10" s="2">
        <v>1.9E-3</v>
      </c>
      <c r="N10" s="3">
        <v>0.20597599999999999</v>
      </c>
      <c r="O10" s="27" t="s">
        <v>68</v>
      </c>
      <c r="P10" s="4" t="s">
        <v>30</v>
      </c>
      <c r="Q10" s="27" t="s">
        <v>68</v>
      </c>
      <c r="R10" s="4" t="s">
        <v>30</v>
      </c>
      <c r="S10" s="27" t="s">
        <v>68</v>
      </c>
      <c r="T10" s="4" t="s">
        <v>30</v>
      </c>
      <c r="U10" s="27" t="s">
        <v>68</v>
      </c>
      <c r="V10" s="4" t="s">
        <v>30</v>
      </c>
      <c r="W10" s="27" t="s">
        <v>68</v>
      </c>
      <c r="X10" s="4" t="s">
        <v>30</v>
      </c>
      <c r="Y10" s="27" t="s">
        <v>68</v>
      </c>
      <c r="Z10" s="4" t="s">
        <v>30</v>
      </c>
      <c r="AA10" s="16">
        <f t="shared" si="0"/>
        <v>1.8878565013945137E-2</v>
      </c>
      <c r="AB10" s="17">
        <f t="shared" si="1"/>
        <v>-3.2143498605486168E-4</v>
      </c>
      <c r="AC10" s="16">
        <f>PRODUCT(1+C10,1+E10,1+G10,1+I10,1+K10,1+M10)-1</f>
        <v>1.8878565013945137E-2</v>
      </c>
      <c r="AD10" s="18">
        <f>+AC10-E41</f>
        <v>-3.2143498605486168E-4</v>
      </c>
    </row>
    <row r="11" spans="1:30" x14ac:dyDescent="0.2">
      <c r="A11" s="21"/>
      <c r="B11" s="5" t="s">
        <v>35</v>
      </c>
      <c r="C11" s="2">
        <v>2.2000000000000001E-3</v>
      </c>
      <c r="D11" s="3">
        <v>3.2906400000000002E-2</v>
      </c>
      <c r="E11" s="27" t="s">
        <v>68</v>
      </c>
      <c r="F11" s="3">
        <v>3.0554999999999999E-2</v>
      </c>
      <c r="G11" s="2">
        <v>-1E-4</v>
      </c>
      <c r="H11" s="3">
        <v>2.8277699999999999E-2</v>
      </c>
      <c r="I11" s="2">
        <v>2.0000000000000001E-4</v>
      </c>
      <c r="J11" s="3">
        <v>2.5467E-2</v>
      </c>
      <c r="K11" s="2">
        <v>0</v>
      </c>
      <c r="L11" s="3">
        <v>3.1102999999999999E-2</v>
      </c>
      <c r="M11" s="2">
        <v>5.0000000000000001E-4</v>
      </c>
      <c r="N11" s="3">
        <v>2.9898999999999998E-2</v>
      </c>
      <c r="O11" s="27" t="s">
        <v>68</v>
      </c>
      <c r="P11" s="4" t="s">
        <v>30</v>
      </c>
      <c r="Q11" s="27" t="s">
        <v>68</v>
      </c>
      <c r="R11" s="4" t="s">
        <v>30</v>
      </c>
      <c r="S11" s="27" t="s">
        <v>68</v>
      </c>
      <c r="T11" s="4" t="s">
        <v>30</v>
      </c>
      <c r="U11" s="27" t="s">
        <v>68</v>
      </c>
      <c r="V11" s="4" t="s">
        <v>30</v>
      </c>
      <c r="W11" s="27" t="s">
        <v>68</v>
      </c>
      <c r="X11" s="4" t="s">
        <v>30</v>
      </c>
      <c r="Y11" s="27" t="s">
        <v>68</v>
      </c>
      <c r="Z11" s="4" t="s">
        <v>30</v>
      </c>
      <c r="AA11" s="16" t="e">
        <f t="shared" si="0"/>
        <v>#VALUE!</v>
      </c>
      <c r="AB11" s="17" t="e">
        <f t="shared" si="1"/>
        <v>#VALUE!</v>
      </c>
      <c r="AC11" s="16" t="e">
        <f>PRODUCT(1+C11,1+E11,1+G11,1+I11,1+K11,1+M11)-1</f>
        <v>#VALUE!</v>
      </c>
      <c r="AD11" s="18" t="e">
        <f>+AC11-E42</f>
        <v>#VALUE!</v>
      </c>
    </row>
    <row r="12" spans="1:30" x14ac:dyDescent="0.2">
      <c r="A12" s="21"/>
      <c r="B12" s="5" t="s">
        <v>36</v>
      </c>
      <c r="C12" s="2">
        <v>5.9999999999999995E-4</v>
      </c>
      <c r="D12" s="3">
        <v>8.0801600000000001E-2</v>
      </c>
      <c r="E12" s="2">
        <v>3.8999999999999998E-3</v>
      </c>
      <c r="F12" s="3">
        <v>8.0727800000000002E-2</v>
      </c>
      <c r="G12" s="2">
        <v>1.37E-2</v>
      </c>
      <c r="H12" s="3">
        <v>7.7294399999999999E-2</v>
      </c>
      <c r="I12" s="2">
        <v>3.0999999999999999E-3</v>
      </c>
      <c r="J12" s="3">
        <v>7.553E-2</v>
      </c>
      <c r="K12" s="2">
        <v>4.4999999999999997E-3</v>
      </c>
      <c r="L12" s="3">
        <v>7.6788999999999996E-2</v>
      </c>
      <c r="M12" s="2">
        <v>7.3000000000000001E-3</v>
      </c>
      <c r="N12" s="3">
        <v>7.8116000000000005E-2</v>
      </c>
      <c r="O12" s="27" t="s">
        <v>68</v>
      </c>
      <c r="P12" s="4" t="s">
        <v>30</v>
      </c>
      <c r="Q12" s="27" t="s">
        <v>68</v>
      </c>
      <c r="R12" s="4" t="s">
        <v>30</v>
      </c>
      <c r="S12" s="27" t="s">
        <v>68</v>
      </c>
      <c r="T12" s="4" t="s">
        <v>30</v>
      </c>
      <c r="U12" s="27" t="s">
        <v>68</v>
      </c>
      <c r="V12" s="4" t="s">
        <v>30</v>
      </c>
      <c r="W12" s="27" t="s">
        <v>68</v>
      </c>
      <c r="X12" s="4" t="s">
        <v>30</v>
      </c>
      <c r="Y12" s="27" t="s">
        <v>68</v>
      </c>
      <c r="Z12" s="4" t="s">
        <v>30</v>
      </c>
      <c r="AA12" s="16">
        <f t="shared" si="0"/>
        <v>3.3506957752632571E-2</v>
      </c>
      <c r="AB12" s="17">
        <f t="shared" si="1"/>
        <v>-6.9304224736742998E-4</v>
      </c>
      <c r="AC12" s="16">
        <f>PRODUCT(1+C12,1+E12,1+G12,1+I12,1+K12,1+M12)-1</f>
        <v>3.3506957752632571E-2</v>
      </c>
      <c r="AD12" s="18">
        <f>+AC12-E43</f>
        <v>-6.9304224736742998E-4</v>
      </c>
    </row>
    <row r="13" spans="1:30" x14ac:dyDescent="0.2">
      <c r="A13" s="21"/>
      <c r="B13" s="5" t="s">
        <v>37</v>
      </c>
      <c r="C13" s="27" t="s">
        <v>68</v>
      </c>
      <c r="D13" s="4" t="s">
        <v>30</v>
      </c>
      <c r="E13" s="27" t="s">
        <v>68</v>
      </c>
      <c r="F13" s="4" t="s">
        <v>30</v>
      </c>
      <c r="G13" s="27" t="s">
        <v>68</v>
      </c>
      <c r="H13" s="4" t="s">
        <v>30</v>
      </c>
      <c r="I13" s="27" t="s">
        <v>68</v>
      </c>
      <c r="J13" s="3">
        <v>0</v>
      </c>
      <c r="K13" s="27" t="s">
        <v>68</v>
      </c>
      <c r="L13" s="3">
        <v>0</v>
      </c>
      <c r="M13" s="27" t="s">
        <v>68</v>
      </c>
      <c r="N13" s="3">
        <v>0</v>
      </c>
      <c r="O13" s="27" t="s">
        <v>68</v>
      </c>
      <c r="P13" s="4" t="s">
        <v>30</v>
      </c>
      <c r="Q13" s="27" t="s">
        <v>68</v>
      </c>
      <c r="R13" s="4" t="s">
        <v>30</v>
      </c>
      <c r="S13" s="27" t="s">
        <v>68</v>
      </c>
      <c r="T13" s="4" t="s">
        <v>30</v>
      </c>
      <c r="U13" s="27" t="s">
        <v>68</v>
      </c>
      <c r="V13" s="4" t="s">
        <v>30</v>
      </c>
      <c r="W13" s="27" t="s">
        <v>68</v>
      </c>
      <c r="X13" s="4" t="s">
        <v>30</v>
      </c>
      <c r="Y13" s="27" t="s">
        <v>68</v>
      </c>
      <c r="Z13" s="4" t="s">
        <v>30</v>
      </c>
      <c r="AA13" s="16" t="e">
        <f t="shared" si="0"/>
        <v>#VALUE!</v>
      </c>
      <c r="AB13" s="17" t="e">
        <f t="shared" si="1"/>
        <v>#VALUE!</v>
      </c>
      <c r="AC13" s="16" t="e">
        <f>PRODUCT(1+C13,1+E13,1+G13,1+I13,1+K13,1+M13)-1</f>
        <v>#VALUE!</v>
      </c>
      <c r="AD13" s="18" t="e">
        <f>+AC13-E44</f>
        <v>#VALUE!</v>
      </c>
    </row>
    <row r="14" spans="1:30" x14ac:dyDescent="0.2">
      <c r="A14" s="21"/>
      <c r="B14" s="5" t="s">
        <v>38</v>
      </c>
      <c r="C14" s="2">
        <v>1E-4</v>
      </c>
      <c r="D14" s="3">
        <v>4.1545000000000002E-3</v>
      </c>
      <c r="E14" s="2">
        <v>-2.9999999999999997E-4</v>
      </c>
      <c r="F14" s="3">
        <v>3.8872999999999998E-3</v>
      </c>
      <c r="G14" s="2">
        <v>2.5000000000000001E-3</v>
      </c>
      <c r="H14" s="3">
        <v>9.7137000000000005E-3</v>
      </c>
      <c r="I14" s="2">
        <v>-4.0000000000000002E-4</v>
      </c>
      <c r="J14" s="3">
        <v>9.2390000000000007E-3</v>
      </c>
      <c r="K14" s="2">
        <v>2.9999999999999997E-4</v>
      </c>
      <c r="L14" s="3">
        <v>8.9230000000000004E-3</v>
      </c>
      <c r="M14" s="2">
        <v>2.0000000000000001E-4</v>
      </c>
      <c r="N14" s="3">
        <v>8.5170000000000003E-3</v>
      </c>
      <c r="O14" s="27" t="s">
        <v>68</v>
      </c>
      <c r="P14" s="4" t="s">
        <v>30</v>
      </c>
      <c r="Q14" s="27" t="s">
        <v>68</v>
      </c>
      <c r="R14" s="4" t="s">
        <v>30</v>
      </c>
      <c r="S14" s="27" t="s">
        <v>68</v>
      </c>
      <c r="T14" s="4" t="s">
        <v>30</v>
      </c>
      <c r="U14" s="27" t="s">
        <v>68</v>
      </c>
      <c r="V14" s="4" t="s">
        <v>30</v>
      </c>
      <c r="W14" s="27" t="s">
        <v>68</v>
      </c>
      <c r="X14" s="4" t="s">
        <v>30</v>
      </c>
      <c r="Y14" s="27" t="s">
        <v>68</v>
      </c>
      <c r="Z14" s="4" t="s">
        <v>30</v>
      </c>
      <c r="AA14" s="16">
        <f t="shared" si="0"/>
        <v>2.3995595260113411E-3</v>
      </c>
      <c r="AB14" s="17">
        <f t="shared" si="1"/>
        <v>-4.4047398865864132E-7</v>
      </c>
      <c r="AC14" s="16">
        <f>PRODUCT(1+C14,1+E14,1+G14,1+I14,1+K14,1+M14)-1</f>
        <v>2.3995595260113411E-3</v>
      </c>
      <c r="AD14" s="18">
        <f>+AC14-E45</f>
        <v>-4.4047398865864132E-7</v>
      </c>
    </row>
    <row r="15" spans="1:30" x14ac:dyDescent="0.2">
      <c r="A15" s="21"/>
      <c r="B15" s="5" t="s">
        <v>39</v>
      </c>
      <c r="C15" s="2">
        <v>5.4999999999999997E-3</v>
      </c>
      <c r="D15" s="3">
        <v>2.4457400000000001E-2</v>
      </c>
      <c r="E15" s="2">
        <v>-1.6999999999999999E-3</v>
      </c>
      <c r="F15" s="3">
        <v>2.39761E-2</v>
      </c>
      <c r="G15" s="2">
        <v>-1.6999999999999999E-3</v>
      </c>
      <c r="H15" s="3">
        <v>2.62633E-2</v>
      </c>
      <c r="I15" s="2">
        <v>-4.0000000000000002E-4</v>
      </c>
      <c r="J15" s="3">
        <v>2.5229999999999999E-2</v>
      </c>
      <c r="K15" s="2">
        <v>-5.0000000000000001E-4</v>
      </c>
      <c r="L15" s="3">
        <v>2.375E-2</v>
      </c>
      <c r="M15" s="2">
        <v>4.0000000000000002E-4</v>
      </c>
      <c r="N15" s="3">
        <v>2.2619E-2</v>
      </c>
      <c r="O15" s="27" t="s">
        <v>68</v>
      </c>
      <c r="P15" s="4" t="s">
        <v>30</v>
      </c>
      <c r="Q15" s="27" t="s">
        <v>68</v>
      </c>
      <c r="R15" s="4" t="s">
        <v>30</v>
      </c>
      <c r="S15" s="27" t="s">
        <v>68</v>
      </c>
      <c r="T15" s="4" t="s">
        <v>30</v>
      </c>
      <c r="U15" s="27" t="s">
        <v>68</v>
      </c>
      <c r="V15" s="4" t="s">
        <v>30</v>
      </c>
      <c r="W15" s="27" t="s">
        <v>68</v>
      </c>
      <c r="X15" s="4" t="s">
        <v>30</v>
      </c>
      <c r="Y15" s="27" t="s">
        <v>68</v>
      </c>
      <c r="Z15" s="4" t="s">
        <v>30</v>
      </c>
      <c r="AA15" s="16">
        <f t="shared" si="0"/>
        <v>1.583003538746075E-3</v>
      </c>
      <c r="AB15" s="17">
        <f t="shared" si="1"/>
        <v>-1.6996461253925054E-5</v>
      </c>
      <c r="AC15" s="16">
        <f>PRODUCT(1+C15,1+E15,1+G15,1+I15,1+K15,1+M15)-1</f>
        <v>1.583003538746075E-3</v>
      </c>
      <c r="AD15" s="18">
        <f>+AC15-E46</f>
        <v>-1.6996461253925054E-5</v>
      </c>
    </row>
    <row r="16" spans="1:30" x14ac:dyDescent="0.2">
      <c r="A16" s="21"/>
      <c r="B16" s="5" t="s">
        <v>40</v>
      </c>
      <c r="C16" s="2">
        <v>1E-4</v>
      </c>
      <c r="D16" s="3">
        <v>1.0158999999999999E-3</v>
      </c>
      <c r="E16" s="2">
        <v>5.0000000000000001E-4</v>
      </c>
      <c r="F16" s="3">
        <v>1.2159E-3</v>
      </c>
      <c r="G16" s="2">
        <v>1.5E-3</v>
      </c>
      <c r="H16" s="3">
        <v>1.3297999999999999E-3</v>
      </c>
      <c r="I16" s="2">
        <v>-1E-4</v>
      </c>
      <c r="J16" s="3">
        <v>1.075E-3</v>
      </c>
      <c r="K16" s="2">
        <v>0</v>
      </c>
      <c r="L16" s="3">
        <v>1.024E-3</v>
      </c>
      <c r="M16" s="2">
        <v>2.0000000000000001E-4</v>
      </c>
      <c r="N16" s="3">
        <v>1.14E-3</v>
      </c>
      <c r="O16" s="27" t="s">
        <v>68</v>
      </c>
      <c r="P16" s="4" t="s">
        <v>30</v>
      </c>
      <c r="Q16" s="27" t="s">
        <v>68</v>
      </c>
      <c r="R16" s="4" t="s">
        <v>30</v>
      </c>
      <c r="S16" s="27" t="s">
        <v>68</v>
      </c>
      <c r="T16" s="4" t="s">
        <v>30</v>
      </c>
      <c r="U16" s="27" t="s">
        <v>68</v>
      </c>
      <c r="V16" s="4" t="s">
        <v>30</v>
      </c>
      <c r="W16" s="27" t="s">
        <v>68</v>
      </c>
      <c r="X16" s="4" t="s">
        <v>30</v>
      </c>
      <c r="Y16" s="27" t="s">
        <v>68</v>
      </c>
      <c r="Z16" s="4" t="s">
        <v>30</v>
      </c>
      <c r="AA16" s="16">
        <f t="shared" si="0"/>
        <v>2.2011401279886655E-3</v>
      </c>
      <c r="AB16" s="17">
        <f t="shared" si="1"/>
        <v>1.1401279886654077E-6</v>
      </c>
      <c r="AC16" s="16">
        <f>PRODUCT(1+C16,1+E16,1+G16,1+I16,1+K16,1+M16)-1</f>
        <v>2.2011401279886655E-3</v>
      </c>
      <c r="AD16" s="18">
        <f>+AC16-E47</f>
        <v>1.1401279886654077E-6</v>
      </c>
    </row>
    <row r="17" spans="1:30" x14ac:dyDescent="0.2">
      <c r="A17" s="21"/>
      <c r="B17" s="5" t="s">
        <v>41</v>
      </c>
      <c r="C17" s="2">
        <v>1.6000000000000001E-3</v>
      </c>
      <c r="D17" s="3">
        <v>6.4984999999999999E-3</v>
      </c>
      <c r="E17" s="2">
        <v>-2.9100000000000001E-2</v>
      </c>
      <c r="F17" s="3">
        <v>3.6606999999999998E-3</v>
      </c>
      <c r="G17" s="2">
        <v>7.7999999999999996E-3</v>
      </c>
      <c r="H17" s="3">
        <v>-2.7493000000000001E-3</v>
      </c>
      <c r="I17" s="2">
        <v>8.9999999999999998E-4</v>
      </c>
      <c r="J17" s="3">
        <v>-3.4030000000000002E-3</v>
      </c>
      <c r="K17" s="2">
        <v>1.09E-2</v>
      </c>
      <c r="L17" s="3">
        <v>4.2240000000000003E-3</v>
      </c>
      <c r="M17" s="2">
        <v>6.4000000000000003E-3</v>
      </c>
      <c r="N17" s="3">
        <v>4.248E-3</v>
      </c>
      <c r="O17" s="27" t="s">
        <v>68</v>
      </c>
      <c r="P17" s="4" t="s">
        <v>30</v>
      </c>
      <c r="Q17" s="27" t="s">
        <v>68</v>
      </c>
      <c r="R17" s="4" t="s">
        <v>30</v>
      </c>
      <c r="S17" s="27" t="s">
        <v>68</v>
      </c>
      <c r="T17" s="4" t="s">
        <v>30</v>
      </c>
      <c r="U17" s="27" t="s">
        <v>68</v>
      </c>
      <c r="V17" s="4" t="s">
        <v>30</v>
      </c>
      <c r="W17" s="27" t="s">
        <v>68</v>
      </c>
      <c r="X17" s="4" t="s">
        <v>30</v>
      </c>
      <c r="Y17" s="27" t="s">
        <v>68</v>
      </c>
      <c r="Z17" s="4" t="s">
        <v>30</v>
      </c>
      <c r="AA17" s="16">
        <f t="shared" si="0"/>
        <v>-2.0410328471547334E-3</v>
      </c>
      <c r="AB17" s="17">
        <f t="shared" si="1"/>
        <v>-1.4103284715473344E-4</v>
      </c>
      <c r="AC17" s="16">
        <f>PRODUCT(1+C17,1+E17,1+G17,1+I17,1+K17,1+M17)-1</f>
        <v>-2.0410328471547334E-3</v>
      </c>
      <c r="AD17" s="18">
        <f>+AC17-E48</f>
        <v>-1.4103284715473344E-4</v>
      </c>
    </row>
    <row r="18" spans="1:30" x14ac:dyDescent="0.2">
      <c r="A18" s="21"/>
      <c r="B18" s="5" t="s">
        <v>42</v>
      </c>
      <c r="C18" s="27" t="s">
        <v>68</v>
      </c>
      <c r="D18" s="4" t="s">
        <v>30</v>
      </c>
      <c r="E18" s="27" t="s">
        <v>68</v>
      </c>
      <c r="F18" s="4" t="s">
        <v>30</v>
      </c>
      <c r="G18" s="27" t="s">
        <v>68</v>
      </c>
      <c r="H18" s="3">
        <v>1.5699999999999999E-5</v>
      </c>
      <c r="I18" s="2">
        <v>0</v>
      </c>
      <c r="J18" s="3">
        <v>0</v>
      </c>
      <c r="K18" s="2">
        <v>0</v>
      </c>
      <c r="L18" s="3">
        <v>0</v>
      </c>
      <c r="M18" s="27" t="s">
        <v>68</v>
      </c>
      <c r="N18" s="3">
        <v>0</v>
      </c>
      <c r="O18" s="27" t="s">
        <v>68</v>
      </c>
      <c r="P18" s="4" t="s">
        <v>30</v>
      </c>
      <c r="Q18" s="27" t="s">
        <v>68</v>
      </c>
      <c r="R18" s="4" t="s">
        <v>30</v>
      </c>
      <c r="S18" s="27" t="s">
        <v>68</v>
      </c>
      <c r="T18" s="4" t="s">
        <v>30</v>
      </c>
      <c r="U18" s="27" t="s">
        <v>68</v>
      </c>
      <c r="V18" s="4" t="s">
        <v>30</v>
      </c>
      <c r="W18" s="27" t="s">
        <v>68</v>
      </c>
      <c r="X18" s="4" t="s">
        <v>30</v>
      </c>
      <c r="Y18" s="27" t="s">
        <v>68</v>
      </c>
      <c r="Z18" s="4" t="s">
        <v>30</v>
      </c>
      <c r="AA18" s="16" t="e">
        <f t="shared" si="0"/>
        <v>#VALUE!</v>
      </c>
      <c r="AB18" s="17" t="e">
        <f t="shared" si="1"/>
        <v>#VALUE!</v>
      </c>
      <c r="AC18" s="16" t="e">
        <f>PRODUCT(1+C18,1+E18,1+G18,1+I18,1+K18,1+M18)-1</f>
        <v>#VALUE!</v>
      </c>
      <c r="AD18" s="18" t="e">
        <f>+AC18-E49</f>
        <v>#VALUE!</v>
      </c>
    </row>
    <row r="19" spans="1:30" x14ac:dyDescent="0.2">
      <c r="A19" s="21"/>
      <c r="B19" s="5" t="s">
        <v>43</v>
      </c>
      <c r="C19" s="2">
        <v>-2.0000000000000001E-4</v>
      </c>
      <c r="D19" s="3">
        <v>1.5150000000000001E-3</v>
      </c>
      <c r="E19" s="2">
        <v>-1E-4</v>
      </c>
      <c r="F19" s="3">
        <v>1.3975999999999999E-3</v>
      </c>
      <c r="G19" s="2">
        <v>-1E-4</v>
      </c>
      <c r="H19" s="3">
        <v>1.3355999999999999E-3</v>
      </c>
      <c r="I19" s="2">
        <v>0</v>
      </c>
      <c r="J19" s="3">
        <v>1.2099999999999999E-3</v>
      </c>
      <c r="K19" s="2">
        <v>0</v>
      </c>
      <c r="L19" s="3">
        <v>1.098E-3</v>
      </c>
      <c r="M19" s="2">
        <v>0</v>
      </c>
      <c r="N19" s="3">
        <v>9.9799999999999997E-4</v>
      </c>
      <c r="O19" s="27" t="s">
        <v>68</v>
      </c>
      <c r="P19" s="4" t="s">
        <v>30</v>
      </c>
      <c r="Q19" s="27" t="s">
        <v>68</v>
      </c>
      <c r="R19" s="4" t="s">
        <v>30</v>
      </c>
      <c r="S19" s="27" t="s">
        <v>68</v>
      </c>
      <c r="T19" s="4" t="s">
        <v>30</v>
      </c>
      <c r="U19" s="27" t="s">
        <v>68</v>
      </c>
      <c r="V19" s="4" t="s">
        <v>30</v>
      </c>
      <c r="W19" s="27" t="s">
        <v>68</v>
      </c>
      <c r="X19" s="4" t="s">
        <v>30</v>
      </c>
      <c r="Y19" s="27" t="s">
        <v>68</v>
      </c>
      <c r="Z19" s="4" t="s">
        <v>30</v>
      </c>
      <c r="AA19" s="16">
        <f t="shared" si="0"/>
        <v>-3.9995000199999353E-4</v>
      </c>
      <c r="AB19" s="17">
        <f t="shared" si="1"/>
        <v>4.9998000006487315E-8</v>
      </c>
      <c r="AC19" s="16">
        <f>PRODUCT(1+C19,1+E19,1+G19,1+I19,1+K19,1+M19)-1</f>
        <v>-3.9995000199999353E-4</v>
      </c>
      <c r="AD19" s="18">
        <f>+AC19-E50</f>
        <v>4.9998000006487315E-8</v>
      </c>
    </row>
    <row r="20" spans="1:30" x14ac:dyDescent="0.2">
      <c r="A20" s="21"/>
      <c r="B20" s="5" t="s">
        <v>44</v>
      </c>
      <c r="C20" s="2">
        <v>-4.4999999999999997E-3</v>
      </c>
      <c r="D20" s="3">
        <v>1.4010699999999999E-2</v>
      </c>
      <c r="E20" s="2">
        <v>-2.0000000000000001E-4</v>
      </c>
      <c r="F20" s="3">
        <v>1.3603499999999999E-2</v>
      </c>
      <c r="G20" s="2">
        <v>-5.9999999999999995E-4</v>
      </c>
      <c r="H20" s="3">
        <v>1.4511100000000001E-2</v>
      </c>
      <c r="I20" s="2">
        <v>2.0000000000000001E-4</v>
      </c>
      <c r="J20" s="3">
        <v>1.8828999999999999E-2</v>
      </c>
      <c r="K20" s="2">
        <v>0</v>
      </c>
      <c r="L20" s="3">
        <v>1.8876E-2</v>
      </c>
      <c r="M20" s="2">
        <v>-2.9999999999999997E-4</v>
      </c>
      <c r="N20" s="3">
        <v>1.7589E-2</v>
      </c>
      <c r="O20" s="27" t="s">
        <v>68</v>
      </c>
      <c r="P20" s="4" t="s">
        <v>30</v>
      </c>
      <c r="Q20" s="27" t="s">
        <v>68</v>
      </c>
      <c r="R20" s="4" t="s">
        <v>30</v>
      </c>
      <c r="S20" s="27" t="s">
        <v>68</v>
      </c>
      <c r="T20" s="4" t="s">
        <v>30</v>
      </c>
      <c r="U20" s="27" t="s">
        <v>68</v>
      </c>
      <c r="V20" s="4" t="s">
        <v>30</v>
      </c>
      <c r="W20" s="27" t="s">
        <v>68</v>
      </c>
      <c r="X20" s="4" t="s">
        <v>30</v>
      </c>
      <c r="Y20" s="27" t="s">
        <v>68</v>
      </c>
      <c r="Z20" s="4" t="s">
        <v>30</v>
      </c>
      <c r="AA20" s="16">
        <f t="shared" si="0"/>
        <v>-5.3958105941691592E-3</v>
      </c>
      <c r="AB20" s="17">
        <f t="shared" si="1"/>
        <v>-1.9581059416915944E-4</v>
      </c>
      <c r="AC20" s="16">
        <f>PRODUCT(1+C20,1+E20,1+G20,1+I20,1+K20,1+M20)-1</f>
        <v>-5.3958105941691592E-3</v>
      </c>
      <c r="AD20" s="18">
        <f>+AC20-E51</f>
        <v>-1.9581059416915944E-4</v>
      </c>
    </row>
    <row r="21" spans="1:30" x14ac:dyDescent="0.2">
      <c r="A21" s="21"/>
      <c r="B21" s="5" t="s">
        <v>45</v>
      </c>
      <c r="C21" s="27" t="s">
        <v>68</v>
      </c>
      <c r="D21" s="4" t="s">
        <v>30</v>
      </c>
      <c r="E21" s="27" t="s">
        <v>68</v>
      </c>
      <c r="F21" s="4" t="s">
        <v>30</v>
      </c>
      <c r="G21" s="27" t="s">
        <v>68</v>
      </c>
      <c r="H21" s="4" t="s">
        <v>30</v>
      </c>
      <c r="I21" s="27" t="s">
        <v>68</v>
      </c>
      <c r="J21" s="3">
        <v>4.1149999999999997E-3</v>
      </c>
      <c r="K21" s="27" t="s">
        <v>68</v>
      </c>
      <c r="L21" s="3">
        <v>3.4399999999999999E-3</v>
      </c>
      <c r="M21" s="27" t="s">
        <v>68</v>
      </c>
      <c r="N21" s="3">
        <v>2.9369999999999999E-3</v>
      </c>
      <c r="O21" s="27" t="s">
        <v>68</v>
      </c>
      <c r="P21" s="4" t="s">
        <v>30</v>
      </c>
      <c r="Q21" s="27" t="s">
        <v>68</v>
      </c>
      <c r="R21" s="4" t="s">
        <v>30</v>
      </c>
      <c r="S21" s="27" t="s">
        <v>68</v>
      </c>
      <c r="T21" s="4" t="s">
        <v>30</v>
      </c>
      <c r="U21" s="27" t="s">
        <v>68</v>
      </c>
      <c r="V21" s="4" t="s">
        <v>30</v>
      </c>
      <c r="W21" s="27" t="s">
        <v>68</v>
      </c>
      <c r="X21" s="4" t="s">
        <v>30</v>
      </c>
      <c r="Y21" s="27" t="s">
        <v>68</v>
      </c>
      <c r="Z21" s="4" t="s">
        <v>30</v>
      </c>
      <c r="AA21" s="16" t="e">
        <f t="shared" si="0"/>
        <v>#VALUE!</v>
      </c>
      <c r="AB21" s="17" t="e">
        <f t="shared" si="1"/>
        <v>#VALUE!</v>
      </c>
      <c r="AC21" s="16" t="e">
        <f>PRODUCT(1+C21,1+E21,1+G21,1+I21,1+K21,1+M21)-1</f>
        <v>#VALUE!</v>
      </c>
      <c r="AD21" s="18" t="e">
        <f>+AC21-E52</f>
        <v>#VALUE!</v>
      </c>
    </row>
    <row r="22" spans="1:30" x14ac:dyDescent="0.2">
      <c r="A22" s="21"/>
      <c r="B22" s="5" t="s">
        <v>46</v>
      </c>
      <c r="C22" s="27" t="s">
        <v>68</v>
      </c>
      <c r="D22" s="4" t="s">
        <v>30</v>
      </c>
      <c r="E22" s="27" t="s">
        <v>68</v>
      </c>
      <c r="F22" s="4" t="s">
        <v>30</v>
      </c>
      <c r="G22" s="27" t="s">
        <v>68</v>
      </c>
      <c r="H22" s="4" t="s">
        <v>30</v>
      </c>
      <c r="I22" s="27" t="s">
        <v>68</v>
      </c>
      <c r="J22" s="3">
        <v>0</v>
      </c>
      <c r="K22" s="27" t="s">
        <v>68</v>
      </c>
      <c r="L22" s="3">
        <v>0</v>
      </c>
      <c r="M22" s="27" t="s">
        <v>68</v>
      </c>
      <c r="N22" s="3">
        <v>0</v>
      </c>
      <c r="O22" s="27" t="s">
        <v>68</v>
      </c>
      <c r="P22" s="4" t="s">
        <v>30</v>
      </c>
      <c r="Q22" s="27" t="s">
        <v>68</v>
      </c>
      <c r="R22" s="4" t="s">
        <v>30</v>
      </c>
      <c r="S22" s="27" t="s">
        <v>68</v>
      </c>
      <c r="T22" s="4" t="s">
        <v>30</v>
      </c>
      <c r="U22" s="27" t="s">
        <v>68</v>
      </c>
      <c r="V22" s="4" t="s">
        <v>30</v>
      </c>
      <c r="W22" s="27" t="s">
        <v>68</v>
      </c>
      <c r="X22" s="4" t="s">
        <v>30</v>
      </c>
      <c r="Y22" s="27" t="s">
        <v>68</v>
      </c>
      <c r="Z22" s="4" t="s">
        <v>30</v>
      </c>
      <c r="AA22" s="16" t="e">
        <f t="shared" si="0"/>
        <v>#VALUE!</v>
      </c>
      <c r="AB22" s="17" t="e">
        <f t="shared" si="1"/>
        <v>#VALUE!</v>
      </c>
      <c r="AC22" s="16" t="e">
        <f>PRODUCT(1+C22,1+E22,1+G22,1+I22,1+K22,1+M22)-1</f>
        <v>#VALUE!</v>
      </c>
      <c r="AD22" s="18" t="e">
        <f>+AC22-E53</f>
        <v>#VALUE!</v>
      </c>
    </row>
    <row r="23" spans="1:30" x14ac:dyDescent="0.2">
      <c r="A23" s="21"/>
      <c r="B23" s="5" t="s">
        <v>47</v>
      </c>
      <c r="C23" s="2">
        <v>-1.2999999999999999E-3</v>
      </c>
      <c r="D23" s="3">
        <v>3.4662E-3</v>
      </c>
      <c r="E23" s="27" t="s">
        <v>68</v>
      </c>
      <c r="F23" s="3">
        <v>3.1345000000000001E-3</v>
      </c>
      <c r="G23" s="2">
        <v>-2.0000000000000001E-4</v>
      </c>
      <c r="H23" s="3">
        <v>3.0368000000000001E-3</v>
      </c>
      <c r="I23" s="2">
        <v>0</v>
      </c>
      <c r="J23" s="3">
        <v>3.5109999999999998E-3</v>
      </c>
      <c r="K23" s="2">
        <v>2.9999999999999997E-4</v>
      </c>
      <c r="L23" s="3">
        <v>4.4250000000000001E-3</v>
      </c>
      <c r="M23" s="2">
        <v>0</v>
      </c>
      <c r="N23" s="3">
        <v>5.1590000000000004E-3</v>
      </c>
      <c r="O23" s="27" t="s">
        <v>68</v>
      </c>
      <c r="P23" s="4" t="s">
        <v>30</v>
      </c>
      <c r="Q23" s="27" t="s">
        <v>68</v>
      </c>
      <c r="R23" s="4" t="s">
        <v>30</v>
      </c>
      <c r="S23" s="27" t="s">
        <v>68</v>
      </c>
      <c r="T23" s="4" t="s">
        <v>30</v>
      </c>
      <c r="U23" s="27" t="s">
        <v>68</v>
      </c>
      <c r="V23" s="4" t="s">
        <v>30</v>
      </c>
      <c r="W23" s="27" t="s">
        <v>68</v>
      </c>
      <c r="X23" s="4" t="s">
        <v>30</v>
      </c>
      <c r="Y23" s="27" t="s">
        <v>68</v>
      </c>
      <c r="Z23" s="4" t="s">
        <v>30</v>
      </c>
      <c r="AA23" s="16" t="e">
        <f t="shared" si="0"/>
        <v>#VALUE!</v>
      </c>
      <c r="AB23" s="17" t="e">
        <f t="shared" si="1"/>
        <v>#VALUE!</v>
      </c>
      <c r="AC23" s="16" t="e">
        <f>PRODUCT(1+C23,1+E23,1+G23,1+I23,1+K23,1+M23)-1</f>
        <v>#VALUE!</v>
      </c>
      <c r="AD23" s="18" t="e">
        <f>+AC23-E54</f>
        <v>#VALUE!</v>
      </c>
    </row>
    <row r="24" spans="1:30" x14ac:dyDescent="0.2">
      <c r="A24" s="21"/>
      <c r="B24" s="5" t="s">
        <v>48</v>
      </c>
      <c r="C24" s="2">
        <v>2.3E-3</v>
      </c>
      <c r="D24" s="3">
        <v>-6.3489999999999998E-4</v>
      </c>
      <c r="E24" s="27" t="s">
        <v>68</v>
      </c>
      <c r="F24" s="3">
        <v>2.8079999999999999E-4</v>
      </c>
      <c r="G24" s="27" t="s">
        <v>68</v>
      </c>
      <c r="H24" s="3">
        <v>6.9970000000000004E-4</v>
      </c>
      <c r="I24" s="2">
        <v>-2.9999999999999997E-4</v>
      </c>
      <c r="J24" s="3">
        <v>0.27754600000000001</v>
      </c>
      <c r="K24" s="2">
        <v>0</v>
      </c>
      <c r="L24" s="3">
        <v>0.27808100000000002</v>
      </c>
      <c r="M24" s="2">
        <v>0</v>
      </c>
      <c r="N24" s="3">
        <v>0.27909600000000001</v>
      </c>
      <c r="O24" s="27" t="s">
        <v>68</v>
      </c>
      <c r="P24" s="4" t="s">
        <v>30</v>
      </c>
      <c r="Q24" s="27" t="s">
        <v>68</v>
      </c>
      <c r="R24" s="4" t="s">
        <v>30</v>
      </c>
      <c r="S24" s="27" t="s">
        <v>68</v>
      </c>
      <c r="T24" s="4" t="s">
        <v>30</v>
      </c>
      <c r="U24" s="27" t="s">
        <v>68</v>
      </c>
      <c r="V24" s="4" t="s">
        <v>30</v>
      </c>
      <c r="W24" s="27" t="s">
        <v>68</v>
      </c>
      <c r="X24" s="4" t="s">
        <v>30</v>
      </c>
      <c r="Y24" s="27" t="s">
        <v>68</v>
      </c>
      <c r="Z24" s="4" t="s">
        <v>30</v>
      </c>
      <c r="AA24" s="16" t="e">
        <f t="shared" si="0"/>
        <v>#VALUE!</v>
      </c>
      <c r="AB24" s="17" t="e">
        <f t="shared" si="1"/>
        <v>#VALUE!</v>
      </c>
      <c r="AC24" s="16" t="e">
        <f>PRODUCT(1+C24,1+E24,1+G24,1+I24,1+K24,1+M24)-1</f>
        <v>#VALUE!</v>
      </c>
      <c r="AD24" s="18" t="e">
        <f>+AC24-E55</f>
        <v>#VALUE!</v>
      </c>
    </row>
    <row r="25" spans="1:30" x14ac:dyDescent="0.2">
      <c r="A25" s="21"/>
      <c r="B25" s="6" t="s">
        <v>49</v>
      </c>
      <c r="C25" s="7">
        <v>1.15E-2</v>
      </c>
      <c r="D25" s="8">
        <v>1</v>
      </c>
      <c r="E25" s="7">
        <v>6.6E-3</v>
      </c>
      <c r="F25" s="8">
        <v>0.99999990000000005</v>
      </c>
      <c r="G25" s="7">
        <v>-5.7999999999999996E-3</v>
      </c>
      <c r="H25" s="8">
        <v>0.99999990000000005</v>
      </c>
      <c r="I25" s="7">
        <v>5.8999999999999999E-3</v>
      </c>
      <c r="J25" s="8">
        <v>0.99999300000000002</v>
      </c>
      <c r="K25" s="7">
        <v>1.46E-2</v>
      </c>
      <c r="L25" s="8">
        <v>0.99999199999999999</v>
      </c>
      <c r="M25" s="7">
        <v>1.7000000000000001E-2</v>
      </c>
      <c r="N25" s="8">
        <v>0.99999300000000002</v>
      </c>
      <c r="O25" s="28" t="s">
        <v>68</v>
      </c>
      <c r="P25" s="28" t="s">
        <v>68</v>
      </c>
      <c r="Q25" s="28" t="s">
        <v>68</v>
      </c>
      <c r="R25" s="28" t="s">
        <v>68</v>
      </c>
      <c r="S25" s="28" t="s">
        <v>68</v>
      </c>
      <c r="T25" s="28" t="s">
        <v>68</v>
      </c>
      <c r="U25" s="28" t="s">
        <v>68</v>
      </c>
      <c r="V25" s="28" t="s">
        <v>68</v>
      </c>
      <c r="W25" s="28" t="s">
        <v>68</v>
      </c>
      <c r="X25" s="28" t="s">
        <v>68</v>
      </c>
      <c r="Y25" s="28" t="s">
        <v>68</v>
      </c>
      <c r="Z25" s="28" t="s">
        <v>68</v>
      </c>
    </row>
    <row r="26" spans="1:30" x14ac:dyDescent="0.2">
      <c r="A26" s="21"/>
      <c r="B26" s="1" t="s">
        <v>50</v>
      </c>
      <c r="C26" s="9">
        <v>5777.5370000000003</v>
      </c>
      <c r="D26" s="29" t="s">
        <v>68</v>
      </c>
      <c r="E26" s="9">
        <v>3576.759</v>
      </c>
      <c r="F26" s="29" t="s">
        <v>68</v>
      </c>
      <c r="G26" s="9">
        <v>-3701.3429999999998</v>
      </c>
      <c r="H26" s="29" t="s">
        <v>68</v>
      </c>
      <c r="I26" s="9">
        <v>4439.4070000000002</v>
      </c>
      <c r="J26" s="29" t="s">
        <v>68</v>
      </c>
      <c r="K26" s="9">
        <v>9546.2980000000007</v>
      </c>
      <c r="L26" s="29" t="s">
        <v>68</v>
      </c>
      <c r="M26" s="9">
        <v>11788.498</v>
      </c>
      <c r="N26" s="29" t="s">
        <v>68</v>
      </c>
      <c r="O26" s="29" t="s">
        <v>68</v>
      </c>
      <c r="P26" s="29" t="s">
        <v>68</v>
      </c>
      <c r="Q26" s="29" t="s">
        <v>68</v>
      </c>
      <c r="R26" s="29" t="s">
        <v>68</v>
      </c>
      <c r="S26" s="29" t="s">
        <v>68</v>
      </c>
      <c r="T26" s="29" t="s">
        <v>68</v>
      </c>
      <c r="U26" s="29" t="s">
        <v>68</v>
      </c>
      <c r="V26" s="29" t="s">
        <v>68</v>
      </c>
      <c r="W26" s="29" t="s">
        <v>68</v>
      </c>
      <c r="X26" s="29" t="s">
        <v>68</v>
      </c>
      <c r="Y26" s="29" t="s">
        <v>68</v>
      </c>
      <c r="Z26" s="29" t="s">
        <v>68</v>
      </c>
      <c r="AA26" s="19">
        <f>SUM(C26:M26)</f>
        <v>31427.156000000003</v>
      </c>
      <c r="AB26" t="s">
        <v>65</v>
      </c>
    </row>
    <row r="27" spans="1:30" ht="12.75" customHeight="1" x14ac:dyDescent="0.2">
      <c r="B27" s="30" t="s">
        <v>68</v>
      </c>
      <c r="C27" s="30" t="s">
        <v>68</v>
      </c>
      <c r="D27" s="30" t="s">
        <v>68</v>
      </c>
      <c r="E27" s="30" t="s">
        <v>68</v>
      </c>
      <c r="F27" s="30" t="s">
        <v>68</v>
      </c>
      <c r="G27" s="30" t="s">
        <v>68</v>
      </c>
      <c r="H27" s="30" t="s">
        <v>68</v>
      </c>
      <c r="I27" s="30" t="s">
        <v>68</v>
      </c>
      <c r="J27" s="30" t="s">
        <v>68</v>
      </c>
      <c r="K27" s="30" t="s">
        <v>68</v>
      </c>
      <c r="L27" s="30" t="s">
        <v>68</v>
      </c>
      <c r="M27" s="30" t="s">
        <v>68</v>
      </c>
      <c r="N27" s="30" t="s">
        <v>68</v>
      </c>
      <c r="O27" s="30" t="s">
        <v>68</v>
      </c>
      <c r="P27" s="30" t="s">
        <v>68</v>
      </c>
      <c r="Q27" s="30" t="s">
        <v>68</v>
      </c>
      <c r="R27" s="30" t="s">
        <v>68</v>
      </c>
      <c r="S27" s="30" t="s">
        <v>68</v>
      </c>
      <c r="T27" s="30" t="s">
        <v>68</v>
      </c>
      <c r="U27" s="30" t="s">
        <v>68</v>
      </c>
      <c r="V27" s="30" t="s">
        <v>68</v>
      </c>
      <c r="W27" s="30" t="s">
        <v>68</v>
      </c>
      <c r="X27" s="30" t="s">
        <v>68</v>
      </c>
      <c r="Y27" s="30" t="s">
        <v>68</v>
      </c>
      <c r="Z27" s="30" t="s">
        <v>68</v>
      </c>
      <c r="AA27">
        <f>VLOOKUP(VALUE(LEFT(B$3,5)),'[1]נתונים למרכיבי תשואה'!$A:$B,2,0)</f>
        <v>31427.155999999999</v>
      </c>
      <c r="AB27" t="s">
        <v>66</v>
      </c>
    </row>
    <row r="28" spans="1:30" x14ac:dyDescent="0.2">
      <c r="A28" s="21"/>
      <c r="B28" s="1" t="s">
        <v>51</v>
      </c>
      <c r="C28" s="10">
        <v>4.4000000000000003E-3</v>
      </c>
      <c r="D28" s="10">
        <v>0.92300700000000002</v>
      </c>
      <c r="E28" s="10">
        <v>3.6400000000000002E-2</v>
      </c>
      <c r="F28" s="10">
        <v>0.92149099999999995</v>
      </c>
      <c r="G28" s="10">
        <v>-9.4000000000000004E-3</v>
      </c>
      <c r="H28" s="10">
        <v>0.92665699999999995</v>
      </c>
      <c r="I28" s="10">
        <v>6.3E-3</v>
      </c>
      <c r="J28" s="10">
        <v>0.93430199999999997</v>
      </c>
      <c r="K28" s="10">
        <v>5.5999999999999999E-3</v>
      </c>
      <c r="L28" s="10">
        <v>0.93227700000000002</v>
      </c>
      <c r="M28" s="10">
        <v>1.21E-2</v>
      </c>
      <c r="N28" s="10">
        <v>0.93572100000000002</v>
      </c>
      <c r="O28" s="29" t="s">
        <v>68</v>
      </c>
      <c r="P28" s="29" t="s">
        <v>68</v>
      </c>
      <c r="Q28" s="29" t="s">
        <v>68</v>
      </c>
      <c r="R28" s="29" t="s">
        <v>68</v>
      </c>
      <c r="S28" s="29" t="s">
        <v>68</v>
      </c>
      <c r="T28" s="29" t="s">
        <v>68</v>
      </c>
      <c r="U28" s="29" t="s">
        <v>68</v>
      </c>
      <c r="V28" s="29" t="s">
        <v>68</v>
      </c>
      <c r="W28" s="29" t="s">
        <v>68</v>
      </c>
      <c r="X28" s="29" t="s">
        <v>68</v>
      </c>
      <c r="Y28" s="29" t="s">
        <v>68</v>
      </c>
      <c r="Z28" s="29" t="s">
        <v>68</v>
      </c>
      <c r="AA28" s="19">
        <f>+AA26-AA27</f>
        <v>0</v>
      </c>
      <c r="AB28" t="s">
        <v>67</v>
      </c>
    </row>
    <row r="29" spans="1:30" x14ac:dyDescent="0.2">
      <c r="A29" s="21"/>
      <c r="B29" s="5" t="s">
        <v>52</v>
      </c>
      <c r="C29" s="3">
        <v>7.1000000000000004E-3</v>
      </c>
      <c r="D29" s="3">
        <v>7.6992000000000005E-2</v>
      </c>
      <c r="E29" s="3">
        <v>-2.98E-2</v>
      </c>
      <c r="F29" s="3">
        <v>7.8507999999999994E-2</v>
      </c>
      <c r="G29" s="3">
        <v>3.5999999999999999E-3</v>
      </c>
      <c r="H29" s="3">
        <v>7.3342000000000004E-2</v>
      </c>
      <c r="I29" s="3">
        <v>-4.0000000000000002E-4</v>
      </c>
      <c r="J29" s="3">
        <v>6.5697000000000005E-2</v>
      </c>
      <c r="K29" s="3">
        <v>8.9999999999999993E-3</v>
      </c>
      <c r="L29" s="3">
        <v>6.7722000000000004E-2</v>
      </c>
      <c r="M29" s="3">
        <v>4.8999999999999998E-3</v>
      </c>
      <c r="N29" s="3">
        <v>6.4278000000000002E-2</v>
      </c>
      <c r="O29" s="27" t="s">
        <v>68</v>
      </c>
      <c r="P29" s="27" t="s">
        <v>68</v>
      </c>
      <c r="Q29" s="27" t="s">
        <v>68</v>
      </c>
      <c r="R29" s="27" t="s">
        <v>68</v>
      </c>
      <c r="S29" s="27" t="s">
        <v>68</v>
      </c>
      <c r="T29" s="27" t="s">
        <v>68</v>
      </c>
      <c r="U29" s="27" t="s">
        <v>68</v>
      </c>
      <c r="V29" s="27" t="s">
        <v>68</v>
      </c>
      <c r="W29" s="27" t="s">
        <v>68</v>
      </c>
      <c r="X29" s="27" t="s">
        <v>68</v>
      </c>
      <c r="Y29" s="27" t="s">
        <v>68</v>
      </c>
      <c r="Z29" s="27" t="s">
        <v>68</v>
      </c>
    </row>
    <row r="30" spans="1:30" x14ac:dyDescent="0.2">
      <c r="A30" s="21"/>
      <c r="B30" s="6" t="s">
        <v>49</v>
      </c>
      <c r="C30" s="8">
        <v>1.15E-2</v>
      </c>
      <c r="D30" s="8">
        <v>0.99999899999999997</v>
      </c>
      <c r="E30" s="8">
        <v>6.6E-3</v>
      </c>
      <c r="F30" s="8">
        <v>0.99999899999999997</v>
      </c>
      <c r="G30" s="8">
        <v>-5.7999999999999996E-3</v>
      </c>
      <c r="H30" s="8">
        <v>0.99999899999999997</v>
      </c>
      <c r="I30" s="8">
        <v>5.8999999999999999E-3</v>
      </c>
      <c r="J30" s="8">
        <v>0.99999899999999997</v>
      </c>
      <c r="K30" s="8">
        <v>1.46E-2</v>
      </c>
      <c r="L30" s="8">
        <v>0.99999899999999997</v>
      </c>
      <c r="M30" s="8">
        <v>1.7000000000000001E-2</v>
      </c>
      <c r="N30" s="8">
        <v>0.99999899999999997</v>
      </c>
      <c r="O30" s="28" t="s">
        <v>68</v>
      </c>
      <c r="P30" s="28" t="s">
        <v>68</v>
      </c>
      <c r="Q30" s="28" t="s">
        <v>68</v>
      </c>
      <c r="R30" s="28" t="s">
        <v>68</v>
      </c>
      <c r="S30" s="28" t="s">
        <v>68</v>
      </c>
      <c r="T30" s="28" t="s">
        <v>68</v>
      </c>
      <c r="U30" s="28" t="s">
        <v>68</v>
      </c>
      <c r="V30" s="28" t="s">
        <v>68</v>
      </c>
      <c r="W30" s="28" t="s">
        <v>68</v>
      </c>
      <c r="X30" s="28" t="s">
        <v>68</v>
      </c>
      <c r="Y30" s="28" t="s">
        <v>68</v>
      </c>
      <c r="Z30" s="28" t="s">
        <v>68</v>
      </c>
      <c r="AA30" s="20">
        <f>+E56</f>
        <v>5.0599999999999999E-2</v>
      </c>
    </row>
    <row r="31" spans="1:30" ht="12.75" customHeight="1" x14ac:dyDescent="0.2">
      <c r="B31" s="30" t="s">
        <v>68</v>
      </c>
      <c r="C31" s="30" t="s">
        <v>68</v>
      </c>
      <c r="D31" s="30" t="s">
        <v>68</v>
      </c>
      <c r="E31" s="30" t="s">
        <v>68</v>
      </c>
      <c r="F31" s="30" t="s">
        <v>68</v>
      </c>
      <c r="G31" s="30" t="s">
        <v>68</v>
      </c>
      <c r="H31" s="30" t="s">
        <v>68</v>
      </c>
      <c r="I31" s="30" t="s">
        <v>68</v>
      </c>
      <c r="J31" s="30" t="s">
        <v>68</v>
      </c>
      <c r="K31" s="30" t="s">
        <v>68</v>
      </c>
      <c r="L31" s="30" t="s">
        <v>68</v>
      </c>
      <c r="M31" s="30" t="s">
        <v>68</v>
      </c>
      <c r="N31" s="30" t="s">
        <v>68</v>
      </c>
      <c r="O31" s="30" t="s">
        <v>68</v>
      </c>
      <c r="P31" s="30" t="s">
        <v>68</v>
      </c>
      <c r="Q31" s="30" t="s">
        <v>68</v>
      </c>
      <c r="R31" s="30" t="s">
        <v>68</v>
      </c>
      <c r="S31" s="30" t="s">
        <v>68</v>
      </c>
      <c r="T31" s="30" t="s">
        <v>68</v>
      </c>
      <c r="U31" s="30" t="s">
        <v>68</v>
      </c>
      <c r="V31" s="30" t="s">
        <v>68</v>
      </c>
      <c r="W31" s="30" t="s">
        <v>68</v>
      </c>
      <c r="X31" s="30" t="s">
        <v>68</v>
      </c>
      <c r="Y31" s="30" t="s">
        <v>68</v>
      </c>
      <c r="Z31" s="30" t="s">
        <v>68</v>
      </c>
      <c r="AA31">
        <f>VLOOKUP(VALUE(LEFT(B$3,5)),'[1]נתונים למרכיבי תשואה'!$A:$C,3,0)</f>
        <v>5.0640000000000001</v>
      </c>
    </row>
    <row r="32" spans="1:30" x14ac:dyDescent="0.2">
      <c r="A32" s="21"/>
      <c r="B32" s="1" t="s">
        <v>53</v>
      </c>
      <c r="C32" s="10">
        <v>3.8999999999999998E-3</v>
      </c>
      <c r="D32" s="10">
        <v>0.63996299999999995</v>
      </c>
      <c r="E32" s="10">
        <v>5.1000000000000004E-3</v>
      </c>
      <c r="F32" s="10">
        <v>0.64993100000000004</v>
      </c>
      <c r="G32" s="10">
        <v>-3.3E-3</v>
      </c>
      <c r="H32" s="10">
        <v>0.64465799999999995</v>
      </c>
      <c r="I32" s="10">
        <v>3.5999999999999999E-3</v>
      </c>
      <c r="J32" s="10">
        <v>0.64548399999999995</v>
      </c>
      <c r="K32" s="10">
        <v>1.11E-2</v>
      </c>
      <c r="L32" s="10">
        <v>0.64028200000000002</v>
      </c>
      <c r="M32" s="10">
        <v>1.6299999999999999E-2</v>
      </c>
      <c r="N32" s="10">
        <v>0.64301200000000003</v>
      </c>
      <c r="O32" s="29" t="s">
        <v>68</v>
      </c>
      <c r="P32" s="29" t="s">
        <v>68</v>
      </c>
      <c r="Q32" s="29" t="s">
        <v>68</v>
      </c>
      <c r="R32" s="29" t="s">
        <v>68</v>
      </c>
      <c r="S32" s="29" t="s">
        <v>68</v>
      </c>
      <c r="T32" s="29" t="s">
        <v>68</v>
      </c>
      <c r="U32" s="29" t="s">
        <v>68</v>
      </c>
      <c r="V32" s="29" t="s">
        <v>68</v>
      </c>
      <c r="W32" s="29" t="s">
        <v>68</v>
      </c>
      <c r="X32" s="29" t="s">
        <v>68</v>
      </c>
      <c r="Y32" s="29" t="s">
        <v>68</v>
      </c>
      <c r="Z32" s="29" t="s">
        <v>68</v>
      </c>
      <c r="AA32" s="17">
        <f>+AA31%-AA30</f>
        <v>3.999999999999837E-5</v>
      </c>
    </row>
    <row r="33" spans="1:30" x14ac:dyDescent="0.2">
      <c r="A33" s="21"/>
      <c r="B33" s="5" t="s">
        <v>54</v>
      </c>
      <c r="C33" s="3">
        <v>7.6E-3</v>
      </c>
      <c r="D33" s="3">
        <v>0.36003600000000002</v>
      </c>
      <c r="E33" s="3">
        <v>1.5E-3</v>
      </c>
      <c r="F33" s="3">
        <v>0.35006799999999999</v>
      </c>
      <c r="G33" s="3">
        <v>-2.5000000000000001E-3</v>
      </c>
      <c r="H33" s="3">
        <v>0.35534100000000002</v>
      </c>
      <c r="I33" s="3">
        <v>2.3E-3</v>
      </c>
      <c r="J33" s="3">
        <v>0.35451500000000002</v>
      </c>
      <c r="K33" s="3">
        <v>3.5000000000000001E-3</v>
      </c>
      <c r="L33" s="3">
        <v>0.35971700000000001</v>
      </c>
      <c r="M33" s="3">
        <v>6.9999999999999999E-4</v>
      </c>
      <c r="N33" s="3">
        <v>0.356987</v>
      </c>
      <c r="O33" s="27" t="s">
        <v>68</v>
      </c>
      <c r="P33" s="27" t="s">
        <v>68</v>
      </c>
      <c r="Q33" s="27" t="s">
        <v>68</v>
      </c>
      <c r="R33" s="27" t="s">
        <v>68</v>
      </c>
      <c r="S33" s="27" t="s">
        <v>68</v>
      </c>
      <c r="T33" s="27" t="s">
        <v>68</v>
      </c>
      <c r="U33" s="27" t="s">
        <v>68</v>
      </c>
      <c r="V33" s="27" t="s">
        <v>68</v>
      </c>
      <c r="W33" s="27" t="s">
        <v>68</v>
      </c>
      <c r="X33" s="27" t="s">
        <v>68</v>
      </c>
      <c r="Y33" s="27" t="s">
        <v>68</v>
      </c>
      <c r="Z33" s="27" t="s">
        <v>68</v>
      </c>
    </row>
    <row r="34" spans="1:30" x14ac:dyDescent="0.2">
      <c r="A34" s="21"/>
      <c r="B34" s="6" t="s">
        <v>49</v>
      </c>
      <c r="C34" s="8">
        <v>1.15E-2</v>
      </c>
      <c r="D34" s="8">
        <v>0.99999899999999997</v>
      </c>
      <c r="E34" s="8">
        <v>6.6E-3</v>
      </c>
      <c r="F34" s="8">
        <v>0.99999899999999997</v>
      </c>
      <c r="G34" s="8">
        <v>-5.7999999999999996E-3</v>
      </c>
      <c r="H34" s="8">
        <v>0.99999899999999997</v>
      </c>
      <c r="I34" s="8">
        <v>5.8999999999999999E-3</v>
      </c>
      <c r="J34" s="8">
        <v>0.99999899999999997</v>
      </c>
      <c r="K34" s="8">
        <v>1.46E-2</v>
      </c>
      <c r="L34" s="8">
        <v>0.99999899999999997</v>
      </c>
      <c r="M34" s="8">
        <v>1.7000000000000001E-2</v>
      </c>
      <c r="N34" s="8">
        <v>0.99999899999999997</v>
      </c>
      <c r="O34" s="28" t="s">
        <v>68</v>
      </c>
      <c r="P34" s="28" t="s">
        <v>68</v>
      </c>
      <c r="Q34" s="28" t="s">
        <v>68</v>
      </c>
      <c r="R34" s="28" t="s">
        <v>68</v>
      </c>
      <c r="S34" s="28" t="s">
        <v>68</v>
      </c>
      <c r="T34" s="28" t="s">
        <v>68</v>
      </c>
      <c r="U34" s="28" t="s">
        <v>68</v>
      </c>
      <c r="V34" s="28" t="s">
        <v>68</v>
      </c>
      <c r="W34" s="28" t="s">
        <v>68</v>
      </c>
      <c r="X34" s="28" t="s">
        <v>68</v>
      </c>
      <c r="Y34" s="28" t="s">
        <v>68</v>
      </c>
      <c r="Z34" s="28" t="s">
        <v>68</v>
      </c>
    </row>
    <row r="35" spans="1:30" ht="12.75" customHeight="1" x14ac:dyDescent="0.2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30" s="15" customFormat="1" ht="22.5" x14ac:dyDescent="0.2">
      <c r="A36" s="21"/>
      <c r="B36" s="13" t="s">
        <v>55</v>
      </c>
      <c r="C36" s="14" t="s">
        <v>56</v>
      </c>
      <c r="D36" s="14" t="s">
        <v>57</v>
      </c>
      <c r="E36" s="14" t="s">
        <v>58</v>
      </c>
      <c r="F36" s="14" t="s">
        <v>59</v>
      </c>
      <c r="G36" s="14" t="s">
        <v>60</v>
      </c>
      <c r="H36" s="14" t="s">
        <v>61</v>
      </c>
      <c r="I36" s="14" t="s">
        <v>62</v>
      </c>
      <c r="J36" s="14" t="s">
        <v>63</v>
      </c>
      <c r="K36" s="15" t="s">
        <v>69</v>
      </c>
      <c r="L36" s="15" t="s">
        <v>70</v>
      </c>
      <c r="M36" s="15" t="s">
        <v>71</v>
      </c>
      <c r="N36" s="15" t="s">
        <v>72</v>
      </c>
      <c r="O36" s="15" t="s">
        <v>73</v>
      </c>
      <c r="P36" s="15" t="s">
        <v>74</v>
      </c>
      <c r="Q36" s="15" t="s">
        <v>75</v>
      </c>
      <c r="R36" s="15" t="s">
        <v>76</v>
      </c>
      <c r="S36" s="15" t="s">
        <v>77</v>
      </c>
      <c r="T36" s="15" t="s">
        <v>78</v>
      </c>
      <c r="U36" s="15" t="s">
        <v>79</v>
      </c>
      <c r="V36" s="15" t="s">
        <v>80</v>
      </c>
      <c r="W36" s="15" t="s">
        <v>81</v>
      </c>
      <c r="X36" s="15" t="s">
        <v>82</v>
      </c>
      <c r="Y36" s="15" t="s">
        <v>83</v>
      </c>
      <c r="Z36" s="15" t="s">
        <v>84</v>
      </c>
      <c r="AA36"/>
      <c r="AB36"/>
      <c r="AC36"/>
      <c r="AD36"/>
    </row>
    <row r="37" spans="1:30" ht="13.5" thickBot="1" x14ac:dyDescent="0.25">
      <c r="A37" s="21"/>
      <c r="B37" s="1" t="s">
        <v>29</v>
      </c>
      <c r="C37" s="2">
        <v>-8.6999999999999994E-3</v>
      </c>
      <c r="D37" s="3">
        <v>0.1048</v>
      </c>
      <c r="E37" s="2">
        <v>-1.3599999999999999E-2</v>
      </c>
      <c r="F37" s="3">
        <v>0.12178700000000001</v>
      </c>
      <c r="G37" s="27" t="s">
        <v>68</v>
      </c>
      <c r="H37" s="4" t="s">
        <v>30</v>
      </c>
      <c r="I37" s="27" t="s">
        <v>68</v>
      </c>
      <c r="J37" s="4" t="s">
        <v>30</v>
      </c>
      <c r="K37" s="30" t="s">
        <v>68</v>
      </c>
      <c r="L37" s="30" t="s">
        <v>68</v>
      </c>
      <c r="M37" s="30" t="s">
        <v>68</v>
      </c>
      <c r="N37" s="30" t="s">
        <v>68</v>
      </c>
      <c r="O37" s="30" t="s">
        <v>68</v>
      </c>
      <c r="P37" s="30" t="s">
        <v>68</v>
      </c>
      <c r="Q37" s="30" t="s">
        <v>68</v>
      </c>
      <c r="R37" s="30" t="s">
        <v>68</v>
      </c>
      <c r="S37" s="30" t="s">
        <v>68</v>
      </c>
      <c r="T37" s="30" t="s">
        <v>68</v>
      </c>
      <c r="U37" s="30" t="s">
        <v>68</v>
      </c>
      <c r="V37" s="30" t="s">
        <v>68</v>
      </c>
      <c r="W37" s="30" t="s">
        <v>68</v>
      </c>
      <c r="X37" s="30" t="s">
        <v>68</v>
      </c>
      <c r="Y37" s="30" t="s">
        <v>68</v>
      </c>
      <c r="Z37" s="30" t="s">
        <v>68</v>
      </c>
    </row>
    <row r="38" spans="1:30" ht="13.5" thickBot="1" x14ac:dyDescent="0.25">
      <c r="A38" s="21"/>
      <c r="B38" s="5" t="s">
        <v>31</v>
      </c>
      <c r="C38" s="2">
        <v>4.1999999999999997E-3</v>
      </c>
      <c r="D38" s="3">
        <v>0.49909999999999999</v>
      </c>
      <c r="E38" s="2">
        <v>8.3999999999999995E-3</v>
      </c>
      <c r="F38" s="3">
        <v>0.221493</v>
      </c>
      <c r="G38" s="27" t="s">
        <v>68</v>
      </c>
      <c r="H38" s="4" t="s">
        <v>30</v>
      </c>
      <c r="I38" s="27" t="s">
        <v>68</v>
      </c>
      <c r="J38" s="4" t="s">
        <v>30</v>
      </c>
      <c r="K38" s="30" t="s">
        <v>68</v>
      </c>
      <c r="L38" s="30" t="s">
        <v>68</v>
      </c>
      <c r="M38" s="30" t="s">
        <v>68</v>
      </c>
      <c r="N38" s="30" t="s">
        <v>68</v>
      </c>
      <c r="O38" s="30" t="s">
        <v>68</v>
      </c>
      <c r="P38" s="30" t="s">
        <v>68</v>
      </c>
      <c r="Q38" s="30" t="s">
        <v>68</v>
      </c>
      <c r="R38" s="30" t="s">
        <v>68</v>
      </c>
      <c r="S38" s="30" t="s">
        <v>68</v>
      </c>
      <c r="T38" s="30" t="s">
        <v>68</v>
      </c>
      <c r="U38" s="30" t="s">
        <v>68</v>
      </c>
      <c r="V38" s="30" t="s">
        <v>68</v>
      </c>
      <c r="W38" s="30" t="s">
        <v>68</v>
      </c>
      <c r="X38" s="30" t="s">
        <v>68</v>
      </c>
      <c r="Y38" s="30" t="s">
        <v>68</v>
      </c>
      <c r="Z38" s="30" t="s">
        <v>68</v>
      </c>
    </row>
    <row r="39" spans="1:30" ht="13.5" thickBot="1" x14ac:dyDescent="0.25">
      <c r="A39" s="21"/>
      <c r="B39" s="5" t="s">
        <v>32</v>
      </c>
      <c r="C39" s="27" t="s">
        <v>68</v>
      </c>
      <c r="D39" s="4" t="s">
        <v>30</v>
      </c>
      <c r="E39" s="2">
        <v>0</v>
      </c>
      <c r="F39" s="4" t="s">
        <v>30</v>
      </c>
      <c r="G39" s="27" t="s">
        <v>68</v>
      </c>
      <c r="H39" s="4" t="s">
        <v>30</v>
      </c>
      <c r="I39" s="27" t="s">
        <v>68</v>
      </c>
      <c r="J39" s="4" t="s">
        <v>30</v>
      </c>
      <c r="K39" s="30" t="s">
        <v>68</v>
      </c>
      <c r="L39" s="30" t="s">
        <v>68</v>
      </c>
      <c r="M39" s="30" t="s">
        <v>68</v>
      </c>
      <c r="N39" s="30" t="s">
        <v>68</v>
      </c>
      <c r="O39" s="30" t="s">
        <v>68</v>
      </c>
      <c r="P39" s="30" t="s">
        <v>68</v>
      </c>
      <c r="Q39" s="30" t="s">
        <v>68</v>
      </c>
      <c r="R39" s="30" t="s">
        <v>68</v>
      </c>
      <c r="S39" s="30" t="s">
        <v>68</v>
      </c>
      <c r="T39" s="30" t="s">
        <v>68</v>
      </c>
      <c r="U39" s="30" t="s">
        <v>68</v>
      </c>
      <c r="V39" s="30" t="s">
        <v>68</v>
      </c>
      <c r="W39" s="30" t="s">
        <v>68</v>
      </c>
      <c r="X39" s="30" t="s">
        <v>68</v>
      </c>
      <c r="Y39" s="30" t="s">
        <v>68</v>
      </c>
      <c r="Z39" s="30" t="s">
        <v>68</v>
      </c>
    </row>
    <row r="40" spans="1:30" ht="13.5" thickBot="1" x14ac:dyDescent="0.25">
      <c r="A40" s="21"/>
      <c r="B40" s="5" t="s">
        <v>33</v>
      </c>
      <c r="C40" s="27" t="s">
        <v>68</v>
      </c>
      <c r="D40" s="3">
        <v>5.9999999999999995E-4</v>
      </c>
      <c r="E40" s="2">
        <v>0</v>
      </c>
      <c r="F40" s="3">
        <v>4.1899999999999999E-4</v>
      </c>
      <c r="G40" s="27" t="s">
        <v>68</v>
      </c>
      <c r="H40" s="4" t="s">
        <v>30</v>
      </c>
      <c r="I40" s="27" t="s">
        <v>68</v>
      </c>
      <c r="J40" s="4" t="s">
        <v>30</v>
      </c>
      <c r="K40" s="30" t="s">
        <v>68</v>
      </c>
      <c r="L40" s="30" t="s">
        <v>68</v>
      </c>
      <c r="M40" s="30" t="s">
        <v>68</v>
      </c>
      <c r="N40" s="30" t="s">
        <v>68</v>
      </c>
      <c r="O40" s="30" t="s">
        <v>68</v>
      </c>
      <c r="P40" s="30" t="s">
        <v>68</v>
      </c>
      <c r="Q40" s="30" t="s">
        <v>68</v>
      </c>
      <c r="R40" s="30" t="s">
        <v>68</v>
      </c>
      <c r="S40" s="30" t="s">
        <v>68</v>
      </c>
      <c r="T40" s="30" t="s">
        <v>68</v>
      </c>
      <c r="U40" s="30" t="s">
        <v>68</v>
      </c>
      <c r="V40" s="30" t="s">
        <v>68</v>
      </c>
      <c r="W40" s="30" t="s">
        <v>68</v>
      </c>
      <c r="X40" s="30" t="s">
        <v>68</v>
      </c>
      <c r="Y40" s="30" t="s">
        <v>68</v>
      </c>
      <c r="Z40" s="30" t="s">
        <v>68</v>
      </c>
    </row>
    <row r="41" spans="1:30" ht="13.5" thickBot="1" x14ac:dyDescent="0.25">
      <c r="A41" s="21"/>
      <c r="B41" s="5" t="s">
        <v>34</v>
      </c>
      <c r="C41" s="2">
        <v>1.41E-2</v>
      </c>
      <c r="D41" s="3">
        <v>0.23200000000000001</v>
      </c>
      <c r="E41" s="2">
        <v>1.9199999999999998E-2</v>
      </c>
      <c r="F41" s="3">
        <v>0.20597599999999999</v>
      </c>
      <c r="G41" s="27" t="s">
        <v>68</v>
      </c>
      <c r="H41" s="4" t="s">
        <v>30</v>
      </c>
      <c r="I41" s="27" t="s">
        <v>68</v>
      </c>
      <c r="J41" s="4" t="s">
        <v>30</v>
      </c>
      <c r="K41" s="30" t="s">
        <v>68</v>
      </c>
      <c r="L41" s="30" t="s">
        <v>68</v>
      </c>
      <c r="M41" s="30" t="s">
        <v>68</v>
      </c>
      <c r="N41" s="30" t="s">
        <v>68</v>
      </c>
      <c r="O41" s="30" t="s">
        <v>68</v>
      </c>
      <c r="P41" s="30" t="s">
        <v>68</v>
      </c>
      <c r="Q41" s="30" t="s">
        <v>68</v>
      </c>
      <c r="R41" s="30" t="s">
        <v>68</v>
      </c>
      <c r="S41" s="30" t="s">
        <v>68</v>
      </c>
      <c r="T41" s="30" t="s">
        <v>68</v>
      </c>
      <c r="U41" s="30" t="s">
        <v>68</v>
      </c>
      <c r="V41" s="30" t="s">
        <v>68</v>
      </c>
      <c r="W41" s="30" t="s">
        <v>68</v>
      </c>
      <c r="X41" s="30" t="s">
        <v>68</v>
      </c>
      <c r="Y41" s="30" t="s">
        <v>68</v>
      </c>
      <c r="Z41" s="30" t="s">
        <v>68</v>
      </c>
    </row>
    <row r="42" spans="1:30" ht="13.5" thickBot="1" x14ac:dyDescent="0.25">
      <c r="A42" s="21"/>
      <c r="B42" s="5" t="s">
        <v>35</v>
      </c>
      <c r="C42" s="2">
        <v>2.0999999999999999E-3</v>
      </c>
      <c r="D42" s="3">
        <v>3.0599999999999999E-2</v>
      </c>
      <c r="E42" s="2">
        <v>2.8E-3</v>
      </c>
      <c r="F42" s="3">
        <v>2.9898999999999998E-2</v>
      </c>
      <c r="G42" s="27" t="s">
        <v>68</v>
      </c>
      <c r="H42" s="4" t="s">
        <v>30</v>
      </c>
      <c r="I42" s="27" t="s">
        <v>68</v>
      </c>
      <c r="J42" s="4" t="s">
        <v>30</v>
      </c>
      <c r="K42" s="30" t="s">
        <v>68</v>
      </c>
      <c r="L42" s="30" t="s">
        <v>68</v>
      </c>
      <c r="M42" s="30" t="s">
        <v>68</v>
      </c>
      <c r="N42" s="30" t="s">
        <v>68</v>
      </c>
      <c r="O42" s="30" t="s">
        <v>68</v>
      </c>
      <c r="P42" s="30" t="s">
        <v>68</v>
      </c>
      <c r="Q42" s="30" t="s">
        <v>68</v>
      </c>
      <c r="R42" s="30" t="s">
        <v>68</v>
      </c>
      <c r="S42" s="30" t="s">
        <v>68</v>
      </c>
      <c r="T42" s="30" t="s">
        <v>68</v>
      </c>
      <c r="U42" s="30" t="s">
        <v>68</v>
      </c>
      <c r="V42" s="30" t="s">
        <v>68</v>
      </c>
      <c r="W42" s="30" t="s">
        <v>68</v>
      </c>
      <c r="X42" s="30" t="s">
        <v>68</v>
      </c>
      <c r="Y42" s="30" t="s">
        <v>68</v>
      </c>
      <c r="Z42" s="30" t="s">
        <v>68</v>
      </c>
    </row>
    <row r="43" spans="1:30" ht="13.5" thickBot="1" x14ac:dyDescent="0.25">
      <c r="A43" s="21"/>
      <c r="B43" s="5" t="s">
        <v>36</v>
      </c>
      <c r="C43" s="2">
        <v>1.8499999999999999E-2</v>
      </c>
      <c r="D43" s="3">
        <v>7.9600000000000004E-2</v>
      </c>
      <c r="E43" s="2">
        <v>3.4200000000000001E-2</v>
      </c>
      <c r="F43" s="3">
        <v>7.8116000000000005E-2</v>
      </c>
      <c r="G43" s="27" t="s">
        <v>68</v>
      </c>
      <c r="H43" s="4" t="s">
        <v>30</v>
      </c>
      <c r="I43" s="27" t="s">
        <v>68</v>
      </c>
      <c r="J43" s="4" t="s">
        <v>30</v>
      </c>
      <c r="K43" s="30" t="s">
        <v>68</v>
      </c>
      <c r="L43" s="30" t="s">
        <v>68</v>
      </c>
      <c r="M43" s="30" t="s">
        <v>68</v>
      </c>
      <c r="N43" s="30" t="s">
        <v>68</v>
      </c>
      <c r="O43" s="30" t="s">
        <v>68</v>
      </c>
      <c r="P43" s="30" t="s">
        <v>68</v>
      </c>
      <c r="Q43" s="30" t="s">
        <v>68</v>
      </c>
      <c r="R43" s="30" t="s">
        <v>68</v>
      </c>
      <c r="S43" s="30" t="s">
        <v>68</v>
      </c>
      <c r="T43" s="30" t="s">
        <v>68</v>
      </c>
      <c r="U43" s="30" t="s">
        <v>68</v>
      </c>
      <c r="V43" s="30" t="s">
        <v>68</v>
      </c>
      <c r="W43" s="30" t="s">
        <v>68</v>
      </c>
      <c r="X43" s="30" t="s">
        <v>68</v>
      </c>
      <c r="Y43" s="30" t="s">
        <v>68</v>
      </c>
      <c r="Z43" s="30" t="s">
        <v>68</v>
      </c>
    </row>
    <row r="44" spans="1:30" ht="13.5" thickBot="1" x14ac:dyDescent="0.25">
      <c r="A44" s="21"/>
      <c r="B44" s="5" t="s">
        <v>37</v>
      </c>
      <c r="C44" s="27" t="s">
        <v>68</v>
      </c>
      <c r="D44" s="4" t="s">
        <v>30</v>
      </c>
      <c r="E44" s="2">
        <v>0</v>
      </c>
      <c r="F44" s="4" t="s">
        <v>30</v>
      </c>
      <c r="G44" s="27" t="s">
        <v>68</v>
      </c>
      <c r="H44" s="4" t="s">
        <v>30</v>
      </c>
      <c r="I44" s="27" t="s">
        <v>68</v>
      </c>
      <c r="J44" s="4" t="s">
        <v>30</v>
      </c>
      <c r="K44" s="30" t="s">
        <v>68</v>
      </c>
      <c r="L44" s="30" t="s">
        <v>68</v>
      </c>
      <c r="M44" s="30" t="s">
        <v>68</v>
      </c>
      <c r="N44" s="30" t="s">
        <v>68</v>
      </c>
      <c r="O44" s="30" t="s">
        <v>68</v>
      </c>
      <c r="P44" s="30" t="s">
        <v>68</v>
      </c>
      <c r="Q44" s="30" t="s">
        <v>68</v>
      </c>
      <c r="R44" s="30" t="s">
        <v>68</v>
      </c>
      <c r="S44" s="30" t="s">
        <v>68</v>
      </c>
      <c r="T44" s="30" t="s">
        <v>68</v>
      </c>
      <c r="U44" s="30" t="s">
        <v>68</v>
      </c>
      <c r="V44" s="30" t="s">
        <v>68</v>
      </c>
      <c r="W44" s="30" t="s">
        <v>68</v>
      </c>
      <c r="X44" s="30" t="s">
        <v>68</v>
      </c>
      <c r="Y44" s="30" t="s">
        <v>68</v>
      </c>
      <c r="Z44" s="30" t="s">
        <v>68</v>
      </c>
    </row>
    <row r="45" spans="1:30" ht="13.5" thickBot="1" x14ac:dyDescent="0.25">
      <c r="A45" s="21"/>
      <c r="B45" s="5" t="s">
        <v>38</v>
      </c>
      <c r="C45" s="2">
        <v>2.3E-3</v>
      </c>
      <c r="D45" s="3">
        <v>5.8999999999999999E-3</v>
      </c>
      <c r="E45" s="2">
        <v>2.3999999999999998E-3</v>
      </c>
      <c r="F45" s="3">
        <v>8.5170000000000003E-3</v>
      </c>
      <c r="G45" s="27" t="s">
        <v>68</v>
      </c>
      <c r="H45" s="4" t="s">
        <v>30</v>
      </c>
      <c r="I45" s="27" t="s">
        <v>68</v>
      </c>
      <c r="J45" s="4" t="s">
        <v>30</v>
      </c>
      <c r="K45" s="30" t="s">
        <v>68</v>
      </c>
      <c r="L45" s="30" t="s">
        <v>68</v>
      </c>
      <c r="M45" s="30" t="s">
        <v>68</v>
      </c>
      <c r="N45" s="30" t="s">
        <v>68</v>
      </c>
      <c r="O45" s="30" t="s">
        <v>68</v>
      </c>
      <c r="P45" s="30" t="s">
        <v>68</v>
      </c>
      <c r="Q45" s="30" t="s">
        <v>68</v>
      </c>
      <c r="R45" s="30" t="s">
        <v>68</v>
      </c>
      <c r="S45" s="30" t="s">
        <v>68</v>
      </c>
      <c r="T45" s="30" t="s">
        <v>68</v>
      </c>
      <c r="U45" s="30" t="s">
        <v>68</v>
      </c>
      <c r="V45" s="30" t="s">
        <v>68</v>
      </c>
      <c r="W45" s="30" t="s">
        <v>68</v>
      </c>
      <c r="X45" s="30" t="s">
        <v>68</v>
      </c>
      <c r="Y45" s="30" t="s">
        <v>68</v>
      </c>
      <c r="Z45" s="30" t="s">
        <v>68</v>
      </c>
    </row>
    <row r="46" spans="1:30" ht="13.5" thickBot="1" x14ac:dyDescent="0.25">
      <c r="A46" s="21"/>
      <c r="B46" s="5" t="s">
        <v>39</v>
      </c>
      <c r="C46" s="2">
        <v>2.0999999999999999E-3</v>
      </c>
      <c r="D46" s="3">
        <v>2.4899999999999999E-2</v>
      </c>
      <c r="E46" s="2">
        <v>1.6000000000000001E-3</v>
      </c>
      <c r="F46" s="3">
        <v>2.2619E-2</v>
      </c>
      <c r="G46" s="27" t="s">
        <v>68</v>
      </c>
      <c r="H46" s="4" t="s">
        <v>30</v>
      </c>
      <c r="I46" s="27" t="s">
        <v>68</v>
      </c>
      <c r="J46" s="4" t="s">
        <v>30</v>
      </c>
      <c r="K46" s="30" t="s">
        <v>68</v>
      </c>
      <c r="L46" s="30" t="s">
        <v>68</v>
      </c>
      <c r="M46" s="30" t="s">
        <v>68</v>
      </c>
      <c r="N46" s="30" t="s">
        <v>68</v>
      </c>
      <c r="O46" s="30" t="s">
        <v>68</v>
      </c>
      <c r="P46" s="30" t="s">
        <v>68</v>
      </c>
      <c r="Q46" s="30" t="s">
        <v>68</v>
      </c>
      <c r="R46" s="30" t="s">
        <v>68</v>
      </c>
      <c r="S46" s="30" t="s">
        <v>68</v>
      </c>
      <c r="T46" s="30" t="s">
        <v>68</v>
      </c>
      <c r="U46" s="30" t="s">
        <v>68</v>
      </c>
      <c r="V46" s="30" t="s">
        <v>68</v>
      </c>
      <c r="W46" s="30" t="s">
        <v>68</v>
      </c>
      <c r="X46" s="30" t="s">
        <v>68</v>
      </c>
      <c r="Y46" s="30" t="s">
        <v>68</v>
      </c>
      <c r="Z46" s="30" t="s">
        <v>68</v>
      </c>
    </row>
    <row r="47" spans="1:30" ht="13.5" thickBot="1" x14ac:dyDescent="0.25">
      <c r="A47" s="21"/>
      <c r="B47" s="5" t="s">
        <v>40</v>
      </c>
      <c r="C47" s="2">
        <v>2.0999999999999999E-3</v>
      </c>
      <c r="D47" s="3">
        <v>1.1999999999999999E-3</v>
      </c>
      <c r="E47" s="2">
        <v>2.2000000000000001E-3</v>
      </c>
      <c r="F47" s="3">
        <v>1.14E-3</v>
      </c>
      <c r="G47" s="27" t="s">
        <v>68</v>
      </c>
      <c r="H47" s="4" t="s">
        <v>30</v>
      </c>
      <c r="I47" s="27" t="s">
        <v>68</v>
      </c>
      <c r="J47" s="4" t="s">
        <v>30</v>
      </c>
      <c r="K47" s="30" t="s">
        <v>68</v>
      </c>
      <c r="L47" s="30" t="s">
        <v>68</v>
      </c>
      <c r="M47" s="30" t="s">
        <v>68</v>
      </c>
      <c r="N47" s="30" t="s">
        <v>68</v>
      </c>
      <c r="O47" s="30" t="s">
        <v>68</v>
      </c>
      <c r="P47" s="30" t="s">
        <v>68</v>
      </c>
      <c r="Q47" s="30" t="s">
        <v>68</v>
      </c>
      <c r="R47" s="30" t="s">
        <v>68</v>
      </c>
      <c r="S47" s="30" t="s">
        <v>68</v>
      </c>
      <c r="T47" s="30" t="s">
        <v>68</v>
      </c>
      <c r="U47" s="30" t="s">
        <v>68</v>
      </c>
      <c r="V47" s="30" t="s">
        <v>68</v>
      </c>
      <c r="W47" s="30" t="s">
        <v>68</v>
      </c>
      <c r="X47" s="30" t="s">
        <v>68</v>
      </c>
      <c r="Y47" s="30" t="s">
        <v>68</v>
      </c>
      <c r="Z47" s="30" t="s">
        <v>68</v>
      </c>
    </row>
    <row r="48" spans="1:30" ht="13.5" thickBot="1" x14ac:dyDescent="0.25">
      <c r="A48" s="21"/>
      <c r="B48" s="5" t="s">
        <v>41</v>
      </c>
      <c r="C48" s="2">
        <v>-1.9800000000000002E-2</v>
      </c>
      <c r="D48" s="3">
        <v>2.5000000000000001E-3</v>
      </c>
      <c r="E48" s="2">
        <v>-1.9E-3</v>
      </c>
      <c r="F48" s="3">
        <v>4.248E-3</v>
      </c>
      <c r="G48" s="27" t="s">
        <v>68</v>
      </c>
      <c r="H48" s="4" t="s">
        <v>30</v>
      </c>
      <c r="I48" s="27" t="s">
        <v>68</v>
      </c>
      <c r="J48" s="4" t="s">
        <v>30</v>
      </c>
      <c r="K48" s="30" t="s">
        <v>68</v>
      </c>
      <c r="L48" s="30" t="s">
        <v>68</v>
      </c>
      <c r="M48" s="30" t="s">
        <v>68</v>
      </c>
      <c r="N48" s="30" t="s">
        <v>68</v>
      </c>
      <c r="O48" s="30" t="s">
        <v>68</v>
      </c>
      <c r="P48" s="30" t="s">
        <v>68</v>
      </c>
      <c r="Q48" s="30" t="s">
        <v>68</v>
      </c>
      <c r="R48" s="30" t="s">
        <v>68</v>
      </c>
      <c r="S48" s="30" t="s">
        <v>68</v>
      </c>
      <c r="T48" s="30" t="s">
        <v>68</v>
      </c>
      <c r="U48" s="30" t="s">
        <v>68</v>
      </c>
      <c r="V48" s="30" t="s">
        <v>68</v>
      </c>
      <c r="W48" s="30" t="s">
        <v>68</v>
      </c>
      <c r="X48" s="30" t="s">
        <v>68</v>
      </c>
      <c r="Y48" s="30" t="s">
        <v>68</v>
      </c>
      <c r="Z48" s="30" t="s">
        <v>68</v>
      </c>
    </row>
    <row r="49" spans="1:26" ht="13.5" thickBot="1" x14ac:dyDescent="0.25">
      <c r="A49" s="21"/>
      <c r="B49" s="5" t="s">
        <v>42</v>
      </c>
      <c r="C49" s="27" t="s">
        <v>68</v>
      </c>
      <c r="D49" s="4" t="s">
        <v>30</v>
      </c>
      <c r="E49" s="2">
        <v>0</v>
      </c>
      <c r="F49" s="4" t="s">
        <v>30</v>
      </c>
      <c r="G49" s="27" t="s">
        <v>68</v>
      </c>
      <c r="H49" s="4" t="s">
        <v>30</v>
      </c>
      <c r="I49" s="27" t="s">
        <v>68</v>
      </c>
      <c r="J49" s="4" t="s">
        <v>30</v>
      </c>
      <c r="K49" s="30" t="s">
        <v>68</v>
      </c>
      <c r="L49" s="30" t="s">
        <v>68</v>
      </c>
      <c r="M49" s="30" t="s">
        <v>68</v>
      </c>
      <c r="N49" s="30" t="s">
        <v>68</v>
      </c>
      <c r="O49" s="30" t="s">
        <v>68</v>
      </c>
      <c r="P49" s="30" t="s">
        <v>68</v>
      </c>
      <c r="Q49" s="30" t="s">
        <v>68</v>
      </c>
      <c r="R49" s="30" t="s">
        <v>68</v>
      </c>
      <c r="S49" s="30" t="s">
        <v>68</v>
      </c>
      <c r="T49" s="30" t="s">
        <v>68</v>
      </c>
      <c r="U49" s="30" t="s">
        <v>68</v>
      </c>
      <c r="V49" s="30" t="s">
        <v>68</v>
      </c>
      <c r="W49" s="30" t="s">
        <v>68</v>
      </c>
      <c r="X49" s="30" t="s">
        <v>68</v>
      </c>
      <c r="Y49" s="30" t="s">
        <v>68</v>
      </c>
      <c r="Z49" s="30" t="s">
        <v>68</v>
      </c>
    </row>
    <row r="50" spans="1:26" ht="13.5" thickBot="1" x14ac:dyDescent="0.25">
      <c r="A50" s="21"/>
      <c r="B50" s="5" t="s">
        <v>43</v>
      </c>
      <c r="C50" s="2">
        <v>-4.0000000000000002E-4</v>
      </c>
      <c r="D50" s="3">
        <v>1.4E-3</v>
      </c>
      <c r="E50" s="2">
        <v>-4.0000000000000002E-4</v>
      </c>
      <c r="F50" s="3">
        <v>9.9799999999999997E-4</v>
      </c>
      <c r="G50" s="27" t="s">
        <v>68</v>
      </c>
      <c r="H50" s="4" t="s">
        <v>30</v>
      </c>
      <c r="I50" s="27" t="s">
        <v>68</v>
      </c>
      <c r="J50" s="4" t="s">
        <v>30</v>
      </c>
      <c r="K50" s="30" t="s">
        <v>68</v>
      </c>
      <c r="L50" s="30" t="s">
        <v>68</v>
      </c>
      <c r="M50" s="30" t="s">
        <v>68</v>
      </c>
      <c r="N50" s="30" t="s">
        <v>68</v>
      </c>
      <c r="O50" s="30" t="s">
        <v>68</v>
      </c>
      <c r="P50" s="30" t="s">
        <v>68</v>
      </c>
      <c r="Q50" s="30" t="s">
        <v>68</v>
      </c>
      <c r="R50" s="30" t="s">
        <v>68</v>
      </c>
      <c r="S50" s="30" t="s">
        <v>68</v>
      </c>
      <c r="T50" s="30" t="s">
        <v>68</v>
      </c>
      <c r="U50" s="30" t="s">
        <v>68</v>
      </c>
      <c r="V50" s="30" t="s">
        <v>68</v>
      </c>
      <c r="W50" s="30" t="s">
        <v>68</v>
      </c>
      <c r="X50" s="30" t="s">
        <v>68</v>
      </c>
      <c r="Y50" s="30" t="s">
        <v>68</v>
      </c>
      <c r="Z50" s="30" t="s">
        <v>68</v>
      </c>
    </row>
    <row r="51" spans="1:26" ht="13.5" thickBot="1" x14ac:dyDescent="0.25">
      <c r="A51" s="21"/>
      <c r="B51" s="5" t="s">
        <v>44</v>
      </c>
      <c r="C51" s="2">
        <v>-5.1999999999999998E-3</v>
      </c>
      <c r="D51" s="3">
        <v>1.4E-2</v>
      </c>
      <c r="E51" s="2">
        <v>-5.1999999999999998E-3</v>
      </c>
      <c r="F51" s="3">
        <v>1.7589E-2</v>
      </c>
      <c r="G51" s="27" t="s">
        <v>68</v>
      </c>
      <c r="H51" s="4" t="s">
        <v>30</v>
      </c>
      <c r="I51" s="27" t="s">
        <v>68</v>
      </c>
      <c r="J51" s="4" t="s">
        <v>30</v>
      </c>
      <c r="K51" s="30" t="s">
        <v>68</v>
      </c>
      <c r="L51" s="30" t="s">
        <v>68</v>
      </c>
      <c r="M51" s="30" t="s">
        <v>68</v>
      </c>
      <c r="N51" s="30" t="s">
        <v>68</v>
      </c>
      <c r="O51" s="30" t="s">
        <v>68</v>
      </c>
      <c r="P51" s="30" t="s">
        <v>68</v>
      </c>
      <c r="Q51" s="30" t="s">
        <v>68</v>
      </c>
      <c r="R51" s="30" t="s">
        <v>68</v>
      </c>
      <c r="S51" s="30" t="s">
        <v>68</v>
      </c>
      <c r="T51" s="30" t="s">
        <v>68</v>
      </c>
      <c r="U51" s="30" t="s">
        <v>68</v>
      </c>
      <c r="V51" s="30" t="s">
        <v>68</v>
      </c>
      <c r="W51" s="30" t="s">
        <v>68</v>
      </c>
      <c r="X51" s="30" t="s">
        <v>68</v>
      </c>
      <c r="Y51" s="30" t="s">
        <v>68</v>
      </c>
      <c r="Z51" s="30" t="s">
        <v>68</v>
      </c>
    </row>
    <row r="52" spans="1:26" ht="13.5" thickBot="1" x14ac:dyDescent="0.25">
      <c r="A52" s="21"/>
      <c r="B52" s="5" t="s">
        <v>45</v>
      </c>
      <c r="C52" s="27" t="s">
        <v>68</v>
      </c>
      <c r="D52" s="4" t="s">
        <v>30</v>
      </c>
      <c r="E52" s="2">
        <v>0</v>
      </c>
      <c r="F52" s="3">
        <v>2.9369999999999999E-3</v>
      </c>
      <c r="G52" s="27" t="s">
        <v>68</v>
      </c>
      <c r="H52" s="4" t="s">
        <v>30</v>
      </c>
      <c r="I52" s="27" t="s">
        <v>68</v>
      </c>
      <c r="J52" s="4" t="s">
        <v>30</v>
      </c>
      <c r="K52" s="30" t="s">
        <v>68</v>
      </c>
      <c r="L52" s="30" t="s">
        <v>68</v>
      </c>
      <c r="M52" s="30" t="s">
        <v>68</v>
      </c>
      <c r="N52" s="30" t="s">
        <v>68</v>
      </c>
      <c r="O52" s="30" t="s">
        <v>68</v>
      </c>
      <c r="P52" s="30" t="s">
        <v>68</v>
      </c>
      <c r="Q52" s="30" t="s">
        <v>68</v>
      </c>
      <c r="R52" s="30" t="s">
        <v>68</v>
      </c>
      <c r="S52" s="30" t="s">
        <v>68</v>
      </c>
      <c r="T52" s="30" t="s">
        <v>68</v>
      </c>
      <c r="U52" s="30" t="s">
        <v>68</v>
      </c>
      <c r="V52" s="30" t="s">
        <v>68</v>
      </c>
      <c r="W52" s="30" t="s">
        <v>68</v>
      </c>
      <c r="X52" s="30" t="s">
        <v>68</v>
      </c>
      <c r="Y52" s="30" t="s">
        <v>68</v>
      </c>
      <c r="Z52" s="30" t="s">
        <v>68</v>
      </c>
    </row>
    <row r="53" spans="1:26" ht="13.5" thickBot="1" x14ac:dyDescent="0.25">
      <c r="A53" s="21"/>
      <c r="B53" s="5" t="s">
        <v>46</v>
      </c>
      <c r="C53" s="27" t="s">
        <v>68</v>
      </c>
      <c r="D53" s="4" t="s">
        <v>30</v>
      </c>
      <c r="E53" s="2">
        <v>0</v>
      </c>
      <c r="F53" s="4" t="s">
        <v>30</v>
      </c>
      <c r="G53" s="27" t="s">
        <v>68</v>
      </c>
      <c r="H53" s="4" t="s">
        <v>30</v>
      </c>
      <c r="I53" s="27" t="s">
        <v>68</v>
      </c>
      <c r="J53" s="4" t="s">
        <v>30</v>
      </c>
      <c r="K53" s="30" t="s">
        <v>68</v>
      </c>
      <c r="L53" s="30" t="s">
        <v>68</v>
      </c>
      <c r="M53" s="30" t="s">
        <v>68</v>
      </c>
      <c r="N53" s="30" t="s">
        <v>68</v>
      </c>
      <c r="O53" s="30" t="s">
        <v>68</v>
      </c>
      <c r="P53" s="30" t="s">
        <v>68</v>
      </c>
      <c r="Q53" s="30" t="s">
        <v>68</v>
      </c>
      <c r="R53" s="30" t="s">
        <v>68</v>
      </c>
      <c r="S53" s="30" t="s">
        <v>68</v>
      </c>
      <c r="T53" s="30" t="s">
        <v>68</v>
      </c>
      <c r="U53" s="30" t="s">
        <v>68</v>
      </c>
      <c r="V53" s="30" t="s">
        <v>68</v>
      </c>
      <c r="W53" s="30" t="s">
        <v>68</v>
      </c>
      <c r="X53" s="30" t="s">
        <v>68</v>
      </c>
      <c r="Y53" s="30" t="s">
        <v>68</v>
      </c>
      <c r="Z53" s="30" t="s">
        <v>68</v>
      </c>
    </row>
    <row r="54" spans="1:26" ht="13.5" thickBot="1" x14ac:dyDescent="0.25">
      <c r="A54" s="21"/>
      <c r="B54" s="5" t="s">
        <v>47</v>
      </c>
      <c r="C54" s="2">
        <v>-1.4E-3</v>
      </c>
      <c r="D54" s="3">
        <v>3.2000000000000002E-3</v>
      </c>
      <c r="E54" s="2">
        <v>-1.1000000000000001E-3</v>
      </c>
      <c r="F54" s="3">
        <v>5.1590000000000004E-3</v>
      </c>
      <c r="G54" s="27" t="s">
        <v>68</v>
      </c>
      <c r="H54" s="4" t="s">
        <v>30</v>
      </c>
      <c r="I54" s="27" t="s">
        <v>68</v>
      </c>
      <c r="J54" s="4" t="s">
        <v>30</v>
      </c>
      <c r="K54" s="30" t="s">
        <v>68</v>
      </c>
      <c r="L54" s="30" t="s">
        <v>68</v>
      </c>
      <c r="M54" s="30" t="s">
        <v>68</v>
      </c>
      <c r="N54" s="30" t="s">
        <v>68</v>
      </c>
      <c r="O54" s="30" t="s">
        <v>68</v>
      </c>
      <c r="P54" s="30" t="s">
        <v>68</v>
      </c>
      <c r="Q54" s="30" t="s">
        <v>68</v>
      </c>
      <c r="R54" s="30" t="s">
        <v>68</v>
      </c>
      <c r="S54" s="30" t="s">
        <v>68</v>
      </c>
      <c r="T54" s="30" t="s">
        <v>68</v>
      </c>
      <c r="U54" s="30" t="s">
        <v>68</v>
      </c>
      <c r="V54" s="30" t="s">
        <v>68</v>
      </c>
      <c r="W54" s="30" t="s">
        <v>68</v>
      </c>
      <c r="X54" s="30" t="s">
        <v>68</v>
      </c>
      <c r="Y54" s="30" t="s">
        <v>68</v>
      </c>
      <c r="Z54" s="30" t="s">
        <v>68</v>
      </c>
    </row>
    <row r="55" spans="1:26" ht="13.5" thickBot="1" x14ac:dyDescent="0.25">
      <c r="A55" s="21"/>
      <c r="B55" s="5" t="s">
        <v>48</v>
      </c>
      <c r="C55" s="2">
        <v>2.3E-3</v>
      </c>
      <c r="D55" s="3">
        <v>1E-4</v>
      </c>
      <c r="E55" s="2">
        <v>2E-3</v>
      </c>
      <c r="F55" s="3">
        <v>0.27909600000000001</v>
      </c>
      <c r="G55" s="27" t="s">
        <v>68</v>
      </c>
      <c r="H55" s="4" t="s">
        <v>30</v>
      </c>
      <c r="I55" s="27" t="s">
        <v>68</v>
      </c>
      <c r="J55" s="4" t="s">
        <v>30</v>
      </c>
      <c r="K55" s="30" t="s">
        <v>68</v>
      </c>
      <c r="L55" s="30" t="s">
        <v>68</v>
      </c>
      <c r="M55" s="30" t="s">
        <v>68</v>
      </c>
      <c r="N55" s="30" t="s">
        <v>68</v>
      </c>
      <c r="O55" s="30" t="s">
        <v>68</v>
      </c>
      <c r="P55" s="30" t="s">
        <v>68</v>
      </c>
      <c r="Q55" s="30" t="s">
        <v>68</v>
      </c>
      <c r="R55" s="30" t="s">
        <v>68</v>
      </c>
      <c r="S55" s="30" t="s">
        <v>68</v>
      </c>
      <c r="T55" s="30" t="s">
        <v>68</v>
      </c>
      <c r="U55" s="30" t="s">
        <v>68</v>
      </c>
      <c r="V55" s="30" t="s">
        <v>68</v>
      </c>
      <c r="W55" s="30" t="s">
        <v>68</v>
      </c>
      <c r="X55" s="30" t="s">
        <v>68</v>
      </c>
      <c r="Y55" s="30" t="s">
        <v>68</v>
      </c>
      <c r="Z55" s="30" t="s">
        <v>68</v>
      </c>
    </row>
    <row r="56" spans="1:26" ht="13.5" thickBot="1" x14ac:dyDescent="0.25">
      <c r="A56" s="21"/>
      <c r="B56" s="6" t="s">
        <v>64</v>
      </c>
      <c r="C56" s="11">
        <v>1.2200000000000001E-2</v>
      </c>
      <c r="D56" s="12">
        <v>0.99990000000000001</v>
      </c>
      <c r="E56" s="11">
        <v>5.0599999999999999E-2</v>
      </c>
      <c r="F56" s="12">
        <v>0.99999300000000002</v>
      </c>
      <c r="G56" s="31" t="s">
        <v>68</v>
      </c>
      <c r="H56" s="31" t="s">
        <v>68</v>
      </c>
      <c r="I56" s="31" t="s">
        <v>68</v>
      </c>
      <c r="J56" s="31" t="s">
        <v>68</v>
      </c>
      <c r="K56" s="30" t="s">
        <v>68</v>
      </c>
      <c r="L56" s="30" t="s">
        <v>68</v>
      </c>
      <c r="M56" s="30" t="s">
        <v>68</v>
      </c>
      <c r="N56" s="30" t="s">
        <v>68</v>
      </c>
      <c r="O56" s="30" t="s">
        <v>68</v>
      </c>
      <c r="P56" s="30" t="s">
        <v>68</v>
      </c>
      <c r="Q56" s="30" t="s">
        <v>68</v>
      </c>
      <c r="R56" s="30" t="s">
        <v>68</v>
      </c>
      <c r="S56" s="30" t="s">
        <v>68</v>
      </c>
      <c r="T56" s="30" t="s">
        <v>68</v>
      </c>
      <c r="U56" s="30" t="s">
        <v>68</v>
      </c>
      <c r="V56" s="30" t="s">
        <v>68</v>
      </c>
      <c r="W56" s="30" t="s">
        <v>68</v>
      </c>
      <c r="X56" s="30" t="s">
        <v>68</v>
      </c>
      <c r="Y56" s="30" t="s">
        <v>68</v>
      </c>
      <c r="Z56" s="30" t="s">
        <v>68</v>
      </c>
    </row>
    <row r="57" spans="1:26" ht="13.5" thickBot="1" x14ac:dyDescent="0.25">
      <c r="A57" s="21"/>
      <c r="B57" s="1" t="s">
        <v>50</v>
      </c>
      <c r="C57" s="9">
        <v>5652.9530000000004</v>
      </c>
      <c r="D57" s="29" t="s">
        <v>68</v>
      </c>
      <c r="E57" s="9">
        <v>31427.155999999999</v>
      </c>
      <c r="F57" s="29" t="s">
        <v>68</v>
      </c>
      <c r="G57" s="29" t="s">
        <v>68</v>
      </c>
      <c r="H57" s="29" t="s">
        <v>68</v>
      </c>
      <c r="I57" s="29" t="s">
        <v>68</v>
      </c>
      <c r="J57" s="29" t="s">
        <v>68</v>
      </c>
      <c r="K57" s="30" t="s">
        <v>68</v>
      </c>
      <c r="L57" s="30" t="s">
        <v>68</v>
      </c>
      <c r="M57" s="30" t="s">
        <v>68</v>
      </c>
      <c r="N57" s="30" t="s">
        <v>68</v>
      </c>
      <c r="O57" s="30" t="s">
        <v>68</v>
      </c>
      <c r="P57" s="30" t="s">
        <v>68</v>
      </c>
      <c r="Q57" s="30" t="s">
        <v>68</v>
      </c>
      <c r="R57" s="30" t="s">
        <v>68</v>
      </c>
      <c r="S57" s="30" t="s">
        <v>68</v>
      </c>
      <c r="T57" s="30" t="s">
        <v>68</v>
      </c>
      <c r="U57" s="30" t="s">
        <v>68</v>
      </c>
      <c r="V57" s="30" t="s">
        <v>68</v>
      </c>
      <c r="W57" s="30" t="s">
        <v>68</v>
      </c>
      <c r="X57" s="30" t="s">
        <v>68</v>
      </c>
      <c r="Y57" s="30" t="s">
        <v>68</v>
      </c>
      <c r="Z57" s="30" t="s">
        <v>68</v>
      </c>
    </row>
    <row r="58" spans="1:26" ht="12.75" customHeight="1" thickBot="1" x14ac:dyDescent="0.25">
      <c r="B58" s="30" t="s">
        <v>68</v>
      </c>
      <c r="C58" s="30" t="s">
        <v>68</v>
      </c>
      <c r="D58" s="30" t="s">
        <v>68</v>
      </c>
      <c r="E58" s="30" t="s">
        <v>68</v>
      </c>
      <c r="F58" s="30" t="s">
        <v>68</v>
      </c>
      <c r="G58" s="30" t="s">
        <v>68</v>
      </c>
      <c r="H58" s="30" t="s">
        <v>68</v>
      </c>
      <c r="I58" s="30" t="s">
        <v>68</v>
      </c>
      <c r="J58" s="30" t="s">
        <v>68</v>
      </c>
      <c r="K58" s="30" t="s">
        <v>68</v>
      </c>
      <c r="L58" s="30" t="s">
        <v>68</v>
      </c>
      <c r="M58" s="30" t="s">
        <v>68</v>
      </c>
      <c r="N58" s="30" t="s">
        <v>68</v>
      </c>
      <c r="O58" s="30" t="s">
        <v>68</v>
      </c>
      <c r="P58" s="30" t="s">
        <v>68</v>
      </c>
      <c r="Q58" s="30" t="s">
        <v>68</v>
      </c>
      <c r="R58" s="30" t="s">
        <v>68</v>
      </c>
      <c r="S58" s="30" t="s">
        <v>68</v>
      </c>
      <c r="T58" s="30" t="s">
        <v>68</v>
      </c>
      <c r="U58" s="30" t="s">
        <v>68</v>
      </c>
      <c r="V58" s="30" t="s">
        <v>68</v>
      </c>
      <c r="W58" s="30" t="s">
        <v>68</v>
      </c>
      <c r="X58" s="30" t="s">
        <v>68</v>
      </c>
      <c r="Y58" s="30" t="s">
        <v>68</v>
      </c>
      <c r="Z58" s="30" t="s">
        <v>68</v>
      </c>
    </row>
    <row r="59" spans="1:26" ht="13.5" thickBot="1" x14ac:dyDescent="0.25">
      <c r="A59" s="21"/>
      <c r="B59" s="1" t="s">
        <v>51</v>
      </c>
      <c r="C59" s="10">
        <v>3.2417000000000001E-2</v>
      </c>
      <c r="D59" s="10">
        <v>0.92665699999999995</v>
      </c>
      <c r="E59" s="10">
        <v>5.7563000000000003E-2</v>
      </c>
      <c r="F59" s="10">
        <v>0.93572100000000002</v>
      </c>
      <c r="G59" s="29" t="s">
        <v>68</v>
      </c>
      <c r="H59" s="29" t="s">
        <v>68</v>
      </c>
      <c r="I59" s="29" t="s">
        <v>68</v>
      </c>
      <c r="J59" s="29" t="s">
        <v>68</v>
      </c>
      <c r="K59" s="30" t="s">
        <v>68</v>
      </c>
      <c r="L59" s="30" t="s">
        <v>68</v>
      </c>
      <c r="M59" s="30" t="s">
        <v>68</v>
      </c>
      <c r="N59" s="30" t="s">
        <v>68</v>
      </c>
      <c r="O59" s="30" t="s">
        <v>68</v>
      </c>
      <c r="P59" s="30" t="s">
        <v>68</v>
      </c>
      <c r="Q59" s="30" t="s">
        <v>68</v>
      </c>
      <c r="R59" s="30" t="s">
        <v>68</v>
      </c>
      <c r="S59" s="30" t="s">
        <v>68</v>
      </c>
      <c r="T59" s="30" t="s">
        <v>68</v>
      </c>
      <c r="U59" s="30" t="s">
        <v>68</v>
      </c>
      <c r="V59" s="30" t="s">
        <v>68</v>
      </c>
      <c r="W59" s="30" t="s">
        <v>68</v>
      </c>
      <c r="X59" s="30" t="s">
        <v>68</v>
      </c>
      <c r="Y59" s="30" t="s">
        <v>68</v>
      </c>
      <c r="Z59" s="30" t="s">
        <v>68</v>
      </c>
    </row>
    <row r="60" spans="1:26" ht="13.5" thickBot="1" x14ac:dyDescent="0.25">
      <c r="A60" s="21"/>
      <c r="B60" s="5" t="s">
        <v>52</v>
      </c>
      <c r="C60" s="3">
        <v>-2.0216999999999999E-2</v>
      </c>
      <c r="D60" s="3">
        <v>7.3342000000000004E-2</v>
      </c>
      <c r="E60" s="3">
        <v>-6.9629999999999996E-3</v>
      </c>
      <c r="F60" s="3">
        <v>6.4278000000000002E-2</v>
      </c>
      <c r="G60" s="27" t="s">
        <v>68</v>
      </c>
      <c r="H60" s="27" t="s">
        <v>68</v>
      </c>
      <c r="I60" s="27" t="s">
        <v>68</v>
      </c>
      <c r="J60" s="27" t="s">
        <v>68</v>
      </c>
      <c r="K60" s="30" t="s">
        <v>68</v>
      </c>
      <c r="L60" s="30" t="s">
        <v>68</v>
      </c>
      <c r="M60" s="30" t="s">
        <v>68</v>
      </c>
      <c r="N60" s="30" t="s">
        <v>68</v>
      </c>
      <c r="O60" s="30" t="s">
        <v>68</v>
      </c>
      <c r="P60" s="30" t="s">
        <v>68</v>
      </c>
      <c r="Q60" s="30" t="s">
        <v>68</v>
      </c>
      <c r="R60" s="30" t="s">
        <v>68</v>
      </c>
      <c r="S60" s="30" t="s">
        <v>68</v>
      </c>
      <c r="T60" s="30" t="s">
        <v>68</v>
      </c>
      <c r="U60" s="30" t="s">
        <v>68</v>
      </c>
      <c r="V60" s="30" t="s">
        <v>68</v>
      </c>
      <c r="W60" s="30" t="s">
        <v>68</v>
      </c>
      <c r="X60" s="30" t="s">
        <v>68</v>
      </c>
      <c r="Y60" s="30" t="s">
        <v>68</v>
      </c>
      <c r="Z60" s="30" t="s">
        <v>68</v>
      </c>
    </row>
    <row r="61" spans="1:26" ht="13.5" thickBot="1" x14ac:dyDescent="0.25">
      <c r="A61" s="21"/>
      <c r="B61" s="6" t="s">
        <v>64</v>
      </c>
      <c r="C61" s="11">
        <v>1.2200000000000001E-2</v>
      </c>
      <c r="D61" s="12">
        <v>0.99999899999999997</v>
      </c>
      <c r="E61" s="11">
        <v>5.0599999999999999E-2</v>
      </c>
      <c r="F61" s="12">
        <v>0.99999899999999997</v>
      </c>
      <c r="G61" s="31" t="s">
        <v>68</v>
      </c>
      <c r="H61" s="31" t="s">
        <v>68</v>
      </c>
      <c r="I61" s="31" t="s">
        <v>68</v>
      </c>
      <c r="J61" s="31" t="s">
        <v>68</v>
      </c>
      <c r="K61" s="30" t="s">
        <v>68</v>
      </c>
      <c r="L61" s="30" t="s">
        <v>68</v>
      </c>
      <c r="M61" s="30" t="s">
        <v>68</v>
      </c>
      <c r="N61" s="30" t="s">
        <v>68</v>
      </c>
      <c r="O61" s="30" t="s">
        <v>68</v>
      </c>
      <c r="P61" s="30" t="s">
        <v>68</v>
      </c>
      <c r="Q61" s="30" t="s">
        <v>68</v>
      </c>
      <c r="R61" s="30" t="s">
        <v>68</v>
      </c>
      <c r="S61" s="30" t="s">
        <v>68</v>
      </c>
      <c r="T61" s="30" t="s">
        <v>68</v>
      </c>
      <c r="U61" s="30" t="s">
        <v>68</v>
      </c>
      <c r="V61" s="30" t="s">
        <v>68</v>
      </c>
      <c r="W61" s="30" t="s">
        <v>68</v>
      </c>
      <c r="X61" s="30" t="s">
        <v>68</v>
      </c>
      <c r="Y61" s="30" t="s">
        <v>68</v>
      </c>
      <c r="Z61" s="30" t="s">
        <v>68</v>
      </c>
    </row>
    <row r="62" spans="1:26" ht="12.75" customHeight="1" thickBot="1" x14ac:dyDescent="0.25">
      <c r="B62" s="30" t="s">
        <v>68</v>
      </c>
      <c r="C62" s="30" t="s">
        <v>68</v>
      </c>
      <c r="D62" s="30" t="s">
        <v>68</v>
      </c>
      <c r="E62" s="30" t="s">
        <v>68</v>
      </c>
      <c r="F62" s="30" t="s">
        <v>68</v>
      </c>
      <c r="G62" s="30" t="s">
        <v>68</v>
      </c>
      <c r="H62" s="30" t="s">
        <v>68</v>
      </c>
      <c r="I62" s="30" t="s">
        <v>68</v>
      </c>
      <c r="J62" s="30" t="s">
        <v>68</v>
      </c>
      <c r="K62" s="30" t="s">
        <v>68</v>
      </c>
      <c r="L62" s="30" t="s">
        <v>68</v>
      </c>
      <c r="M62" s="30" t="s">
        <v>68</v>
      </c>
      <c r="N62" s="30" t="s">
        <v>68</v>
      </c>
      <c r="O62" s="30" t="s">
        <v>68</v>
      </c>
      <c r="P62" s="30" t="s">
        <v>68</v>
      </c>
      <c r="Q62" s="30" t="s">
        <v>68</v>
      </c>
      <c r="R62" s="30" t="s">
        <v>68</v>
      </c>
      <c r="S62" s="30" t="s">
        <v>68</v>
      </c>
      <c r="T62" s="30" t="s">
        <v>68</v>
      </c>
      <c r="U62" s="30" t="s">
        <v>68</v>
      </c>
      <c r="V62" s="30" t="s">
        <v>68</v>
      </c>
      <c r="W62" s="30" t="s">
        <v>68</v>
      </c>
      <c r="X62" s="30" t="s">
        <v>68</v>
      </c>
      <c r="Y62" s="30" t="s">
        <v>68</v>
      </c>
      <c r="Z62" s="30" t="s">
        <v>68</v>
      </c>
    </row>
    <row r="63" spans="1:26" ht="13.5" thickBot="1" x14ac:dyDescent="0.25">
      <c r="A63" s="21"/>
      <c r="B63" s="1" t="s">
        <v>53</v>
      </c>
      <c r="C63" s="10">
        <v>5.6109999999999997E-3</v>
      </c>
      <c r="D63" s="10">
        <v>0.64465799999999995</v>
      </c>
      <c r="E63" s="10">
        <v>3.7339999999999998E-2</v>
      </c>
      <c r="F63" s="10">
        <v>0.64301200000000003</v>
      </c>
      <c r="G63" s="29" t="s">
        <v>68</v>
      </c>
      <c r="H63" s="29" t="s">
        <v>68</v>
      </c>
      <c r="I63" s="29" t="s">
        <v>68</v>
      </c>
      <c r="J63" s="29" t="s">
        <v>68</v>
      </c>
      <c r="K63" s="30" t="s">
        <v>68</v>
      </c>
      <c r="L63" s="30" t="s">
        <v>68</v>
      </c>
      <c r="M63" s="30" t="s">
        <v>68</v>
      </c>
      <c r="N63" s="30" t="s">
        <v>68</v>
      </c>
      <c r="O63" s="30" t="s">
        <v>68</v>
      </c>
      <c r="P63" s="30" t="s">
        <v>68</v>
      </c>
      <c r="Q63" s="30" t="s">
        <v>68</v>
      </c>
      <c r="R63" s="30" t="s">
        <v>68</v>
      </c>
      <c r="S63" s="30" t="s">
        <v>68</v>
      </c>
      <c r="T63" s="30" t="s">
        <v>68</v>
      </c>
      <c r="U63" s="30" t="s">
        <v>68</v>
      </c>
      <c r="V63" s="30" t="s">
        <v>68</v>
      </c>
      <c r="W63" s="30" t="s">
        <v>68</v>
      </c>
      <c r="X63" s="30" t="s">
        <v>68</v>
      </c>
      <c r="Y63" s="30" t="s">
        <v>68</v>
      </c>
      <c r="Z63" s="30" t="s">
        <v>68</v>
      </c>
    </row>
    <row r="64" spans="1:26" ht="13.5" thickBot="1" x14ac:dyDescent="0.25">
      <c r="A64" s="21"/>
      <c r="B64" s="5" t="s">
        <v>54</v>
      </c>
      <c r="C64" s="3">
        <v>6.5890000000000002E-3</v>
      </c>
      <c r="D64" s="3">
        <v>0.35534100000000002</v>
      </c>
      <c r="E64" s="3">
        <v>1.3259999999999999E-2</v>
      </c>
      <c r="F64" s="3">
        <v>0.356987</v>
      </c>
      <c r="G64" s="27" t="s">
        <v>68</v>
      </c>
      <c r="H64" s="27" t="s">
        <v>68</v>
      </c>
      <c r="I64" s="27" t="s">
        <v>68</v>
      </c>
      <c r="J64" s="27" t="s">
        <v>68</v>
      </c>
      <c r="K64" s="30" t="s">
        <v>68</v>
      </c>
      <c r="L64" s="30" t="s">
        <v>68</v>
      </c>
      <c r="M64" s="30" t="s">
        <v>68</v>
      </c>
      <c r="N64" s="30" t="s">
        <v>68</v>
      </c>
      <c r="O64" s="30" t="s">
        <v>68</v>
      </c>
      <c r="P64" s="30" t="s">
        <v>68</v>
      </c>
      <c r="Q64" s="30" t="s">
        <v>68</v>
      </c>
      <c r="R64" s="30" t="s">
        <v>68</v>
      </c>
      <c r="S64" s="30" t="s">
        <v>68</v>
      </c>
      <c r="T64" s="30" t="s">
        <v>68</v>
      </c>
      <c r="U64" s="30" t="s">
        <v>68</v>
      </c>
      <c r="V64" s="30" t="s">
        <v>68</v>
      </c>
      <c r="W64" s="30" t="s">
        <v>68</v>
      </c>
      <c r="X64" s="30" t="s">
        <v>68</v>
      </c>
      <c r="Y64" s="30" t="s">
        <v>68</v>
      </c>
      <c r="Z64" s="30" t="s">
        <v>68</v>
      </c>
    </row>
    <row r="65" spans="1:26" ht="13.5" thickBot="1" x14ac:dyDescent="0.25">
      <c r="A65" s="21"/>
      <c r="B65" s="6" t="s">
        <v>64</v>
      </c>
      <c r="C65" s="11">
        <v>1.2200000000000001E-2</v>
      </c>
      <c r="D65" s="12">
        <v>0.99999899999999997</v>
      </c>
      <c r="E65" s="11">
        <v>5.0599999999999999E-2</v>
      </c>
      <c r="F65" s="12">
        <v>0.99999899999999997</v>
      </c>
      <c r="G65" s="31" t="s">
        <v>68</v>
      </c>
      <c r="H65" s="31" t="s">
        <v>68</v>
      </c>
      <c r="I65" s="31" t="s">
        <v>68</v>
      </c>
      <c r="J65" s="31" t="s">
        <v>68</v>
      </c>
      <c r="K65" s="30" t="s">
        <v>68</v>
      </c>
      <c r="L65" s="30" t="s">
        <v>68</v>
      </c>
      <c r="M65" s="30" t="s">
        <v>68</v>
      </c>
      <c r="N65" s="30" t="s">
        <v>68</v>
      </c>
      <c r="O65" s="30" t="s">
        <v>68</v>
      </c>
      <c r="P65" s="30" t="s">
        <v>68</v>
      </c>
      <c r="Q65" s="30" t="s">
        <v>68</v>
      </c>
      <c r="R65" s="30" t="s">
        <v>68</v>
      </c>
      <c r="S65" s="30" t="s">
        <v>68</v>
      </c>
      <c r="T65" s="30" t="s">
        <v>68</v>
      </c>
      <c r="U65" s="30" t="s">
        <v>68</v>
      </c>
      <c r="V65" s="30" t="s">
        <v>68</v>
      </c>
      <c r="W65" s="30" t="s">
        <v>68</v>
      </c>
      <c r="X65" s="30" t="s">
        <v>68</v>
      </c>
      <c r="Y65" s="30" t="s">
        <v>68</v>
      </c>
      <c r="Z65" s="30" t="s">
        <v>68</v>
      </c>
    </row>
    <row r="66" spans="1:26" ht="12.75" customHeight="1" x14ac:dyDescent="0.2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x14ac:dyDescent="0.2">
      <c r="A72" s="22">
        <v>45866</v>
      </c>
      <c r="B72" s="21"/>
      <c r="C72" s="21"/>
      <c r="D72" s="21"/>
      <c r="E72" s="21"/>
      <c r="F72" s="21"/>
      <c r="G72" s="21"/>
      <c r="H72" s="21"/>
      <c r="I72" s="21"/>
      <c r="J72" s="23">
        <v>1</v>
      </c>
      <c r="K72" s="21"/>
      <c r="L72" s="21"/>
      <c r="M72" s="21"/>
      <c r="N72" s="21"/>
      <c r="O72" s="21"/>
      <c r="P72" s="21"/>
      <c r="Q72" s="21"/>
      <c r="R72" s="21"/>
      <c r="S72" s="24">
        <v>0.89129628999999999</v>
      </c>
      <c r="T72" s="21"/>
      <c r="U72" s="21"/>
      <c r="V72" s="21"/>
      <c r="W72" s="21"/>
      <c r="X72" s="21"/>
      <c r="Y72" s="21"/>
      <c r="Z72" s="21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5_7_13911_2025_q2</dc:title>
  <dc:creator>Zeevik Levinger</dc:creator>
  <cp:lastModifiedBy>Ofek Sharon</cp:lastModifiedBy>
  <dcterms:created xsi:type="dcterms:W3CDTF">2025-07-28T19:20:29Z</dcterms:created>
  <dcterms:modified xsi:type="dcterms:W3CDTF">2025-08-13T13:09:32Z</dcterms:modified>
  <dc:language>òáøéú</dc:language>
</cp:coreProperties>
</file>