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7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m_artiomz\Desktop\רשימת נכס בודד  לאתר מור גמל  רבעון 4 2023\"/>
    </mc:Choice>
  </mc:AlternateContent>
  <xr:revisionPtr revIDLastSave="0" documentId="13_ncr:1_{F2B2E892-E611-421D-94FA-4CC90FB87BCC}" xr6:coauthVersionLast="36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סכום נכסי הקרן" sheetId="1" r:id="rId1"/>
    <sheet name="מזומנים" sheetId="2" r:id="rId2"/>
    <sheet name="תעודות התחייבות ממשלתיות" sheetId="3" r:id="rId3"/>
    <sheet name="תעודות חוב מסחריות" sheetId="4" r:id="rId4"/>
    <sheet name="אג&quot;ח קונצרני" sheetId="5" r:id="rId5"/>
    <sheet name="מניות" sheetId="6" r:id="rId6"/>
    <sheet name="קרנות סל" sheetId="7" r:id="rId7"/>
    <sheet name="קרנות נאמנות" sheetId="8" r:id="rId8"/>
    <sheet name="כתבי אופציה" sheetId="9" r:id="rId9"/>
    <sheet name="אופציות" sheetId="10" r:id="rId10"/>
    <sheet name="חוזים עתידיים" sheetId="11" r:id="rId11"/>
    <sheet name="מוצרים מובנים" sheetId="12" r:id="rId12"/>
    <sheet name="לא סחיר- תעודות התחייבות ממשלתי" sheetId="13" r:id="rId13"/>
    <sheet name="לא סחיר - תעודות חוב מסחריות" sheetId="14" r:id="rId14"/>
    <sheet name="לא סחיר - אג&quot;ח קונצרני" sheetId="15" r:id="rId15"/>
    <sheet name="לא סחיר - מניות" sheetId="16" r:id="rId16"/>
    <sheet name="לא סחיר - קרנות השקעה" sheetId="17" r:id="rId17"/>
    <sheet name="לא סחיר - כתבי אופציה" sheetId="18" r:id="rId18"/>
    <sheet name="לא סחיר - אופציות" sheetId="19" r:id="rId19"/>
    <sheet name="לא סחיר - חוזים עתידיים" sheetId="20" r:id="rId20"/>
    <sheet name="לא סחיר-מוצרים מובנים" sheetId="21" r:id="rId21"/>
    <sheet name="הלוואות" sheetId="22" r:id="rId22"/>
    <sheet name="פקדונות מעל 3 חודשים" sheetId="23" r:id="rId23"/>
    <sheet name="זכויות מקרקעין" sheetId="24" r:id="rId24"/>
    <sheet name="השקעה בחברות מוחזקות" sheetId="25" r:id="rId25"/>
    <sheet name="השקעות אחרות" sheetId="26" r:id="rId26"/>
    <sheet name="יתרת התחייבות להשקעה" sheetId="27" r:id="rId27"/>
    <sheet name="עלות מתואמת אגח קונצרני סחיר" sheetId="28" r:id="rId28"/>
    <sheet name="עלות מתואמת אגח קונצרני ל.סחיר" sheetId="29" r:id="rId29"/>
    <sheet name="עלות מתואמת מסגרות אשראי ללווים" sheetId="30" r:id="rId30"/>
  </sheets>
  <calcPr calcId="191029"/>
  <webPublishing codePage="1252"/>
</workbook>
</file>

<file path=xl/calcChain.xml><?xml version="1.0" encoding="utf-8"?>
<calcChain xmlns="http://schemas.openxmlformats.org/spreadsheetml/2006/main">
  <c r="I22" i="17" l="1"/>
  <c r="N14" i="12"/>
  <c r="N13" i="12" s="1"/>
  <c r="N12" i="12" s="1"/>
  <c r="N11" i="12" s="1"/>
  <c r="R57" i="5"/>
  <c r="R54" i="5"/>
  <c r="R48" i="5"/>
  <c r="R18" i="5"/>
  <c r="R13" i="5"/>
  <c r="P17" i="12" l="1"/>
  <c r="P15" i="12"/>
  <c r="P16" i="12"/>
  <c r="R12" i="5"/>
  <c r="C22" i="1"/>
  <c r="R53" i="5"/>
  <c r="R11" i="5" s="1"/>
  <c r="C15" i="1" l="1"/>
  <c r="C42" i="1" s="1"/>
  <c r="T49" i="5"/>
  <c r="T36" i="5"/>
  <c r="T24" i="5"/>
  <c r="T47" i="5"/>
  <c r="T35" i="5"/>
  <c r="T23" i="5"/>
  <c r="T40" i="5"/>
  <c r="T28" i="5"/>
  <c r="T25" i="5"/>
  <c r="T46" i="5"/>
  <c r="T34" i="5"/>
  <c r="T22" i="5"/>
  <c r="T56" i="5"/>
  <c r="T45" i="5"/>
  <c r="T33" i="5"/>
  <c r="T21" i="5"/>
  <c r="T44" i="5"/>
  <c r="T20" i="5"/>
  <c r="T60" i="5"/>
  <c r="T31" i="5"/>
  <c r="T59" i="5"/>
  <c r="T42" i="5"/>
  <c r="T30" i="5"/>
  <c r="T17" i="5"/>
  <c r="T41" i="5"/>
  <c r="T16" i="5"/>
  <c r="T32" i="5"/>
  <c r="T19" i="5"/>
  <c r="T29" i="5"/>
  <c r="T15" i="5"/>
  <c r="T55" i="5"/>
  <c r="T43" i="5"/>
  <c r="T27" i="5"/>
  <c r="T26" i="5"/>
  <c r="T37" i="5"/>
  <c r="T58" i="5"/>
  <c r="T39" i="5"/>
  <c r="T14" i="5"/>
  <c r="T51" i="5"/>
  <c r="T50" i="5"/>
  <c r="T38" i="5"/>
  <c r="T57" i="5" l="1"/>
  <c r="T54" i="5"/>
  <c r="Q15" i="12"/>
  <c r="Q16" i="12"/>
  <c r="Q17" i="12"/>
  <c r="T18" i="5"/>
  <c r="T13" i="5"/>
  <c r="T48" i="5"/>
  <c r="U60" i="5"/>
  <c r="D33" i="1"/>
  <c r="U43" i="5"/>
  <c r="U24" i="5"/>
  <c r="U21" i="5"/>
  <c r="D16" i="1"/>
  <c r="D21" i="1"/>
  <c r="D27" i="1"/>
  <c r="U37" i="5"/>
  <c r="D39" i="1"/>
  <c r="U29" i="5"/>
  <c r="U47" i="5"/>
  <c r="D35" i="1"/>
  <c r="D32" i="1"/>
  <c r="D28" i="1"/>
  <c r="U58" i="5"/>
  <c r="D29" i="1"/>
  <c r="U36" i="5"/>
  <c r="U44" i="5"/>
  <c r="U45" i="5"/>
  <c r="U22" i="5"/>
  <c r="U27" i="5"/>
  <c r="D17" i="1"/>
  <c r="D40" i="1"/>
  <c r="U30" i="5"/>
  <c r="U38" i="5"/>
  <c r="D37" i="1"/>
  <c r="D13" i="1"/>
  <c r="D34" i="1"/>
  <c r="D22" i="1"/>
  <c r="U46" i="5"/>
  <c r="U59" i="5"/>
  <c r="D30" i="1"/>
  <c r="U33" i="5"/>
  <c r="U14" i="5"/>
  <c r="U23" i="5"/>
  <c r="D14" i="1"/>
  <c r="D41" i="1"/>
  <c r="U35" i="5"/>
  <c r="D11" i="1"/>
  <c r="U40" i="5"/>
  <c r="U50" i="5"/>
  <c r="U15" i="5"/>
  <c r="U39" i="5"/>
  <c r="D18" i="1"/>
  <c r="U32" i="5"/>
  <c r="U49" i="5"/>
  <c r="D15" i="1"/>
  <c r="U28" i="5"/>
  <c r="D24" i="1"/>
  <c r="D20" i="1"/>
  <c r="D31" i="1"/>
  <c r="U41" i="5"/>
  <c r="D42" i="1"/>
  <c r="U17" i="5"/>
  <c r="U55" i="5"/>
  <c r="U25" i="5"/>
  <c r="D19" i="1"/>
  <c r="U16" i="5"/>
  <c r="U34" i="5"/>
  <c r="D36" i="1"/>
  <c r="D25" i="1"/>
  <c r="U51" i="5"/>
  <c r="D26" i="1"/>
  <c r="U26" i="5"/>
  <c r="U56" i="5"/>
  <c r="U31" i="5"/>
  <c r="U42" i="5"/>
  <c r="U20" i="5"/>
  <c r="U19" i="5"/>
  <c r="T53" i="5" l="1"/>
  <c r="U54" i="5"/>
  <c r="T12" i="5"/>
  <c r="U48" i="5"/>
  <c r="Q14" i="12"/>
  <c r="Q13" i="12" s="1"/>
  <c r="Q12" i="12" s="1"/>
  <c r="Q11" i="12" s="1"/>
  <c r="U18" i="5"/>
  <c r="U13" i="5"/>
  <c r="U57" i="5"/>
  <c r="T11" i="5" l="1"/>
  <c r="U53" i="5"/>
  <c r="U12" i="5"/>
  <c r="U11" i="5"/>
</calcChain>
</file>

<file path=xl/sharedStrings.xml><?xml version="1.0" encoding="utf-8"?>
<sst xmlns="http://schemas.openxmlformats.org/spreadsheetml/2006/main" count="6597" uniqueCount="1414">
  <si>
    <t>תאריך הדיווח</t>
  </si>
  <si>
    <t>31/12/2023</t>
  </si>
  <si>
    <t xml:space="preserve">החברה המדווחת </t>
  </si>
  <si>
    <t xml:space="preserve">מור גמל ופנסיה בע"מ           </t>
  </si>
  <si>
    <t>שם מסלול</t>
  </si>
  <si>
    <t>מור השתלמות - מניות</t>
  </si>
  <si>
    <t>מספר מסלול</t>
  </si>
  <si>
    <t>סכום נכסי ההשקעה:</t>
  </si>
  <si>
    <t>פירוט נכסים:</t>
  </si>
  <si>
    <t>שווי הוגן</t>
  </si>
  <si>
    <t xml:space="preserve">שעור מנכסי השקעה </t>
  </si>
  <si>
    <t>אלפי ש"ח</t>
  </si>
  <si>
    <t>אחוזים</t>
  </si>
  <si>
    <t>(1)</t>
  </si>
  <si>
    <t>(2)</t>
  </si>
  <si>
    <t>1. נכסים המוצגים לפי שווי הוגן</t>
  </si>
  <si>
    <t>א. מזומנים</t>
  </si>
  <si>
    <t>ב. ניירות ערך סחירים:</t>
  </si>
  <si>
    <t xml:space="preserve">(1) תעודות התחייבות ממשלתיות </t>
  </si>
  <si>
    <t>(2) תעודות חוב מסחריות</t>
  </si>
  <si>
    <t>0</t>
  </si>
  <si>
    <t>0.00%</t>
  </si>
  <si>
    <t>(3) אג"ח קונצרני</t>
  </si>
  <si>
    <t>(4) מניות</t>
  </si>
  <si>
    <t>(5) קרנות סל</t>
  </si>
  <si>
    <t xml:space="preserve">(6) תעודות השתתפות בקרנות נאמנות </t>
  </si>
  <si>
    <t>(7) כתבי אופציה</t>
  </si>
  <si>
    <t>(8) אופציות</t>
  </si>
  <si>
    <t>(9) חוזים עתידיים</t>
  </si>
  <si>
    <t>(10) מוצרים מובנים</t>
  </si>
  <si>
    <t>ג. ניירות ערך לא סחירים:</t>
  </si>
  <si>
    <t>(5) קרנות השקעה</t>
  </si>
  <si>
    <t>(6) כתבי אופציה</t>
  </si>
  <si>
    <t>(7) אופציות</t>
  </si>
  <si>
    <t>(8) חוזים עתידיים</t>
  </si>
  <si>
    <t>(9) מוצרים מובנים</t>
  </si>
  <si>
    <t>ד. הלוואות</t>
  </si>
  <si>
    <t>ה. פקדונות מעל 3 חודשים</t>
  </si>
  <si>
    <t>ו. זכויות מקרקעין</t>
  </si>
  <si>
    <t>ז. השקעה בחברות מוחזקות</t>
  </si>
  <si>
    <t>ח. השקעות אחרות</t>
  </si>
  <si>
    <t>2. נכסים המוצגים לפי עלות מתואמת</t>
  </si>
  <si>
    <t>א. אג"ח קונצרני סחיר</t>
  </si>
  <si>
    <t>ב. אג"ח קונצרני לא סחיר</t>
  </si>
  <si>
    <t>ג. מסגרות אשראי מנוצלות ללווים</t>
  </si>
  <si>
    <t>סה"כ סכום נכסי המסלול או הקרן</t>
  </si>
  <si>
    <t>יתרות התחייבות להשקעה:</t>
  </si>
  <si>
    <t>שם מטבע</t>
  </si>
  <si>
    <t>שע"ח</t>
  </si>
  <si>
    <t>שקל חדש</t>
  </si>
  <si>
    <t>דולר אמריקאי</t>
  </si>
  <si>
    <t>אירו</t>
  </si>
  <si>
    <t>לירה שטרלינג</t>
  </si>
  <si>
    <t>דולר קנדי</t>
  </si>
  <si>
    <t>דולר אוסטרלי</t>
  </si>
  <si>
    <t>דולר הונג קונג</t>
  </si>
  <si>
    <t>דולר ניו זילנד</t>
  </si>
  <si>
    <t>כתר דני</t>
  </si>
  <si>
    <t>כתר שבדי</t>
  </si>
  <si>
    <t>יין יפני</t>
  </si>
  <si>
    <t>מקסיקו פזו</t>
  </si>
  <si>
    <t>פרנק שווצרי</t>
  </si>
  <si>
    <t>ריאל ברזילאי</t>
  </si>
  <si>
    <t>ראנד דרום אפריקאי</t>
  </si>
  <si>
    <t xml:space="preserve"> דולר סינגפור</t>
  </si>
  <si>
    <t>אחר</t>
  </si>
  <si>
    <r>
      <rPr>
        <sz val="10"/>
        <color theme="1"/>
        <rFont val="Tahoma"/>
        <family val="2"/>
      </rPr>
      <t>17:38:01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30/01/2024</t>
    </r>
  </si>
  <si>
    <t>בתאריך</t>
  </si>
  <si>
    <t xml:space="preserve"> הופק ע"י</t>
  </si>
  <si>
    <t>תאריך דיווח</t>
  </si>
  <si>
    <r>
      <rPr>
        <b/>
        <sz val="10"/>
        <color theme="1"/>
        <rFont val="Tahoma"/>
        <family val="2"/>
      </rPr>
      <t>1.א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מזומנים ושווי מזומנים</t>
    </r>
    <r>
      <rPr>
        <sz val="10"/>
        <color theme="1"/>
        <rFont val="Tahoma"/>
        <family val="2"/>
      </rPr>
      <t xml:space="preserve">  </t>
    </r>
  </si>
  <si>
    <t>שם המנפיק / שם נייר ערך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</si>
  <si>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</si>
  <si>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</si>
  <si>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</si>
  <si>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</si>
  <si>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</si>
  <si>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</si>
  <si>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</si>
  <si>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</si>
  <si>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שעור מנכסי אפיק ההשקעה</t>
  </si>
  <si>
    <t>שיעור מסך נכסי השקעה</t>
  </si>
  <si>
    <t>(3)</t>
  </si>
  <si>
    <t>(4)</t>
  </si>
  <si>
    <t>(5)</t>
  </si>
  <si>
    <t>(6)</t>
  </si>
  <si>
    <t>(7)</t>
  </si>
  <si>
    <t>(8)</t>
  </si>
  <si>
    <t>(9)</t>
  </si>
  <si>
    <t>(10)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</si>
  <si>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מזומנים ושווי מזומנים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</si>
  <si>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</si>
  <si>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t>יתרות מזומנים ועו"ש בשקלים חדשים</t>
  </si>
  <si>
    <t>עו"ש פועלים</t>
  </si>
  <si>
    <t>100</t>
  </si>
  <si>
    <t>ilAAA</t>
  </si>
  <si>
    <t>S&amp;P מעלות</t>
  </si>
  <si>
    <t>עו"ש לאומי</t>
  </si>
  <si>
    <t>11017944</t>
  </si>
  <si>
    <t>עוש מזרחי טפחות</t>
  </si>
  <si>
    <t>11018389</t>
  </si>
  <si>
    <t>יתרות מזומנים ועו"ש נקובים במט"ח</t>
  </si>
  <si>
    <t>דולר ארה"ב פועלים</t>
  </si>
  <si>
    <t>99028</t>
  </si>
  <si>
    <t>פרנק שוויצרי פועלים</t>
  </si>
  <si>
    <t>99036</t>
  </si>
  <si>
    <t>ליש"ט פועלים</t>
  </si>
  <si>
    <t>99069</t>
  </si>
  <si>
    <t>יין יפני פועלים</t>
  </si>
  <si>
    <t>99077</t>
  </si>
  <si>
    <t>דולר קנדי פועלים</t>
  </si>
  <si>
    <t>99101</t>
  </si>
  <si>
    <t>יורו פועלים</t>
  </si>
  <si>
    <t>99119</t>
  </si>
  <si>
    <t>התחיבות דולרית פועלים</t>
  </si>
  <si>
    <t>99218</t>
  </si>
  <si>
    <t>כתר דני פועלים</t>
  </si>
  <si>
    <t>99234</t>
  </si>
  <si>
    <t>דולר אוסטרלי פועלים</t>
  </si>
  <si>
    <t>99267</t>
  </si>
  <si>
    <t>דולר סינגפור פועלים</t>
  </si>
  <si>
    <t>99291</t>
  </si>
  <si>
    <t>דולר סינגפור</t>
  </si>
  <si>
    <t>דולר הונג קונג פועלים</t>
  </si>
  <si>
    <t>99390</t>
  </si>
  <si>
    <t>פח"ק /פר"י</t>
  </si>
  <si>
    <t>פקדון לאומי פחק</t>
  </si>
  <si>
    <t>11020430</t>
  </si>
  <si>
    <t>פק"מ עד שלושה חודשים</t>
  </si>
  <si>
    <t>פיקדון צמוד מדד עד שלושה חודשים</t>
  </si>
  <si>
    <t>פיקדון צמוד מט"ח עד שלושה חודשים (פצ"מ)</t>
  </si>
  <si>
    <t>פיקדונות במט"ח עד שלושה חודשים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</si>
  <si>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</si>
  <si>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</si>
  <si>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התחייבות ממשלתיות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</si>
  <si>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זירת מסחר</t>
  </si>
  <si>
    <t>תאריך רכישה</t>
  </si>
  <si>
    <t>מח"מ</t>
  </si>
  <si>
    <t>ערך נקוב</t>
  </si>
  <si>
    <t>שער</t>
  </si>
  <si>
    <t>פדיון/ ריבית לקבל</t>
  </si>
  <si>
    <t>שעור מערך נקוב מונפק</t>
  </si>
  <si>
    <t xml:space="preserve">שעור מסך נכסי ההשקעה </t>
  </si>
  <si>
    <t>תאריך</t>
  </si>
  <si>
    <t>שנים</t>
  </si>
  <si>
    <t>יחידות</t>
  </si>
  <si>
    <t>אגורות</t>
  </si>
  <si>
    <t>(11)</t>
  </si>
  <si>
    <t>(12)</t>
  </si>
  <si>
    <t>(13)</t>
  </si>
  <si>
    <t>(14)</t>
  </si>
  <si>
    <t>(15)</t>
  </si>
  <si>
    <t>(16)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</si>
  <si>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התחייבות ממשלתיות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</si>
  <si>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</si>
  <si>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</si>
  <si>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גליל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</si>
  <si>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</si>
  <si>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מלווה קצר מועד (מק"מ)</t>
    </r>
  </si>
  <si>
    <t>מלווה קצר מועד 1114</t>
  </si>
  <si>
    <t>8241119</t>
  </si>
  <si>
    <t>TASE</t>
  </si>
  <si>
    <t>RF</t>
  </si>
  <si>
    <t xml:space="preserve"> </t>
  </si>
  <si>
    <t>מלווה קצר מועד 114</t>
  </si>
  <si>
    <t>8240111</t>
  </si>
  <si>
    <t>מלווה קצר מועד 1214</t>
  </si>
  <si>
    <t>8241218</t>
  </si>
  <si>
    <t>מלווה קצר מועד 214</t>
  </si>
  <si>
    <t>8240210</t>
  </si>
  <si>
    <t>מלווה קצר מועד 314</t>
  </si>
  <si>
    <t>8240319</t>
  </si>
  <si>
    <t>מלווה קצר מועד 414</t>
  </si>
  <si>
    <t>8240418</t>
  </si>
  <si>
    <t>מלווה קצר מועד 814</t>
  </si>
  <si>
    <t>8240814</t>
  </si>
  <si>
    <t>מלווה קצר מועד 914</t>
  </si>
  <si>
    <t>8240913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</si>
  <si>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שחר</t>
    </r>
  </si>
  <si>
    <t>ממשלתית שקלית 0.5% 02/26</t>
  </si>
  <si>
    <t>1174697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</si>
  <si>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גילון</t>
    </r>
  </si>
  <si>
    <t>ממשלתית משתנה 11/30</t>
  </si>
  <si>
    <t>1166552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</si>
  <si>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סה"כ צמודות לדולר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</si>
  <si>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</si>
  <si>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של ממשלת ישראל שהונפקו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</si>
  <si>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שהנפיקו ממשלות זרות בחו"ל</t>
    </r>
  </si>
  <si>
    <t>B 31/10/24</t>
  </si>
  <si>
    <t>US912797HE00</t>
  </si>
  <si>
    <t>FWB</t>
  </si>
  <si>
    <t>AAA</t>
  </si>
  <si>
    <t>FITCH</t>
  </si>
  <si>
    <t>T 0.375 9/24</t>
  </si>
  <si>
    <t>US91282CCX74</t>
  </si>
  <si>
    <t>Other</t>
  </si>
  <si>
    <t>Aaa</t>
  </si>
  <si>
    <t>Moodys</t>
  </si>
  <si>
    <t>T 1.75 07/24</t>
  </si>
  <si>
    <t>US912828Y875</t>
  </si>
  <si>
    <t>NASDAQ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</si>
  <si>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</si>
  <si>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2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תעודות חוב מסחריות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</si>
  <si>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ספק מידע</t>
  </si>
  <si>
    <t>ענף מסחר</t>
  </si>
  <si>
    <t>שעור ריבית</t>
  </si>
  <si>
    <t xml:space="preserve">שעור מסך נכסי השקעה </t>
  </si>
  <si>
    <t>(17)</t>
  </si>
  <si>
    <t>(18)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</si>
  <si>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</si>
  <si>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</si>
  <si>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</si>
  <si>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</si>
  <si>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</si>
  <si>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</si>
  <si>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</si>
  <si>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</si>
  <si>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</si>
  <si>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3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</si>
  <si>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תשואה לפדיון</t>
  </si>
  <si>
    <t>(19)</t>
  </si>
  <si>
    <r>
      <rPr>
        <b/>
        <sz val="10"/>
        <color theme="1"/>
        <rFont val="Tahoma"/>
        <family val="2"/>
      </rPr>
      <t xml:space="preserve">סה"כ  </t>
    </r>
    <r>
      <rPr>
        <b/>
        <sz val="10"/>
        <color theme="1"/>
        <rFont val="Tahoma"/>
        <family val="2"/>
      </rPr>
      <t>אגרות חוב קונצרניות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</si>
  <si>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</si>
  <si>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</si>
  <si>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t>עזריאלי אגח ב</t>
  </si>
  <si>
    <t>1134436</t>
  </si>
  <si>
    <t>בורסה ת"א</t>
  </si>
  <si>
    <t>נדל"ן מניב בישראל</t>
  </si>
  <si>
    <t>ilAA+</t>
  </si>
  <si>
    <t>גב ים אגח ו</t>
  </si>
  <si>
    <t>7590128</t>
  </si>
  <si>
    <t>ilAA</t>
  </si>
  <si>
    <t>ריט 1 אגח ד</t>
  </si>
  <si>
    <t>1129899</t>
  </si>
  <si>
    <t>שיכון ובינוי אגח 6</t>
  </si>
  <si>
    <t>1129733</t>
  </si>
  <si>
    <t>בנייה</t>
  </si>
  <si>
    <t>ilA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</si>
  <si>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</si>
  <si>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t>דיסקונט מנפיקים אגח יג</t>
  </si>
  <si>
    <t>7480155</t>
  </si>
  <si>
    <t>בנקים</t>
  </si>
  <si>
    <t>הראל פיקדון אגח א'</t>
  </si>
  <si>
    <t>1159623</t>
  </si>
  <si>
    <t>Aaa.il</t>
  </si>
  <si>
    <t>מידרוג</t>
  </si>
  <si>
    <t>לאומי אגח 178</t>
  </si>
  <si>
    <t>6040323</t>
  </si>
  <si>
    <t>לאומי אגח 180</t>
  </si>
  <si>
    <t>6040422</t>
  </si>
  <si>
    <t>מזרחי טפ הנפק אגח 60</t>
  </si>
  <si>
    <t>2310456</t>
  </si>
  <si>
    <t>מזרחי טפחות הנפק אגח 40</t>
  </si>
  <si>
    <t>2310167</t>
  </si>
  <si>
    <t>עמידר אגח א</t>
  </si>
  <si>
    <t>1143585</t>
  </si>
  <si>
    <t>תעשי אוירית אגח ד</t>
  </si>
  <si>
    <t>1133131</t>
  </si>
  <si>
    <t>ביטחוניות</t>
  </si>
  <si>
    <t>איי סי אל   אגח ה</t>
  </si>
  <si>
    <t>2810299</t>
  </si>
  <si>
    <t>כימיה, גומי ופלסטיק</t>
  </si>
  <si>
    <t>וילאר אגח ח</t>
  </si>
  <si>
    <t>4160156</t>
  </si>
  <si>
    <t>ישראכרט אגח א</t>
  </si>
  <si>
    <t>1157536</t>
  </si>
  <si>
    <t>שירותים פיננסיים</t>
  </si>
  <si>
    <t>Aa2.il</t>
  </si>
  <si>
    <t>מליסרון אגח טו</t>
  </si>
  <si>
    <t>3230240</t>
  </si>
  <si>
    <t>פניקס הון אגח ד</t>
  </si>
  <si>
    <t>1133529</t>
  </si>
  <si>
    <t>ביטוח</t>
  </si>
  <si>
    <t>שלמה החז אגח יז</t>
  </si>
  <si>
    <t>1410299</t>
  </si>
  <si>
    <t>שרותים</t>
  </si>
  <si>
    <t>בזק אגח 9</t>
  </si>
  <si>
    <t>2300176</t>
  </si>
  <si>
    <t>תקשורת ומדיה</t>
  </si>
  <si>
    <t>ilAA-</t>
  </si>
  <si>
    <t>פורמולה אגח ג</t>
  </si>
  <si>
    <t>2560209</t>
  </si>
  <si>
    <t>שירותי מידע</t>
  </si>
  <si>
    <t>פורמולה מערכות אגח א</t>
  </si>
  <si>
    <t>2560142</t>
  </si>
  <si>
    <t>קרסו מוטורס אגח ב</t>
  </si>
  <si>
    <t>1139591</t>
  </si>
  <si>
    <t>מסחר</t>
  </si>
  <si>
    <t>בזן אגח ה</t>
  </si>
  <si>
    <t>2590388</t>
  </si>
  <si>
    <t>אנרגיה</t>
  </si>
  <si>
    <t>ilA+</t>
  </si>
  <si>
    <t>דמרי אגח ז</t>
  </si>
  <si>
    <t>1141191</t>
  </si>
  <si>
    <t>A1.il</t>
  </si>
  <si>
    <t>לייטסטון אגח א</t>
  </si>
  <si>
    <t>1133891</t>
  </si>
  <si>
    <t>נדל"ן מניב בחו"ל</t>
  </si>
  <si>
    <t>מגדל הון אגח ה</t>
  </si>
  <si>
    <t>1139286</t>
  </si>
  <si>
    <t>פרטנר אגח ו</t>
  </si>
  <si>
    <t>1141415</t>
  </si>
  <si>
    <t>אנרג'יקס אגח להמרה ב</t>
  </si>
  <si>
    <t>1168483</t>
  </si>
  <si>
    <t>אנרגיה מתחדשת</t>
  </si>
  <si>
    <t>פנינסולה אגח ג</t>
  </si>
  <si>
    <t>3330222</t>
  </si>
  <si>
    <t>אשראי חוץ בנקאי</t>
  </si>
  <si>
    <t>פתאל החזקות אגח להמרה 1</t>
  </si>
  <si>
    <t>1169721</t>
  </si>
  <si>
    <t>מלונאות ותיירות</t>
  </si>
  <si>
    <t>A2.il</t>
  </si>
  <si>
    <t>חג'ג' אגח להמרה י</t>
  </si>
  <si>
    <t>8230294</t>
  </si>
  <si>
    <t>ilBBB+</t>
  </si>
  <si>
    <t>אורון קב אגח ב</t>
  </si>
  <si>
    <t>1160571</t>
  </si>
  <si>
    <t>ilBBB</t>
  </si>
  <si>
    <t>גאון אחזקות אגח להמרה ד</t>
  </si>
  <si>
    <t>1198324</t>
  </si>
  <si>
    <t>מתכת ומוצרי בנייה</t>
  </si>
  <si>
    <t>NR</t>
  </si>
  <si>
    <t>לא מדורג</t>
  </si>
  <si>
    <t>מצלאוי אגח ז להמרה</t>
  </si>
  <si>
    <t>1181676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</si>
  <si>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</si>
  <si>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t>חברה לישראל אגח 11</t>
  </si>
  <si>
    <t>5760244</t>
  </si>
  <si>
    <t>השקעה ואחזקות</t>
  </si>
  <si>
    <t>חברה לישראל אגח 13</t>
  </si>
  <si>
    <t>5760269</t>
  </si>
  <si>
    <t>נאוויטס פטר אג ד ליהש</t>
  </si>
  <si>
    <t>1181627</t>
  </si>
  <si>
    <t>חיפושי נפט וגז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</si>
  <si>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למדד 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</si>
  <si>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</si>
  <si>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</si>
  <si>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t>HAPOAL 3.255 1/32</t>
  </si>
  <si>
    <t>IL0066204707</t>
  </si>
  <si>
    <t>NYSE</t>
  </si>
  <si>
    <t>Bloomberg</t>
  </si>
  <si>
    <t>Banks</t>
  </si>
  <si>
    <t>BBB</t>
  </si>
  <si>
    <t>MZRHIT 3.077 4/31</t>
  </si>
  <si>
    <t>IL0069508369</t>
  </si>
  <si>
    <t>BBB-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</si>
  <si>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</si>
  <si>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GWILN 3 29/3/25</t>
  </si>
  <si>
    <t>XS1799975922</t>
  </si>
  <si>
    <t>Real Estate</t>
  </si>
  <si>
    <t>BB+</t>
  </si>
  <si>
    <t>SMTPLN 2 1/25</t>
  </si>
  <si>
    <t>XS1757821688</t>
  </si>
  <si>
    <t>Ba1</t>
  </si>
  <si>
    <t>ATRSAV 2.625 5/27</t>
  </si>
  <si>
    <t>XS2294495838</t>
  </si>
  <si>
    <t>B1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</si>
  <si>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</si>
  <si>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4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מניות</t>
    </r>
    <r>
      <rPr>
        <b/>
        <sz val="10"/>
        <color theme="1"/>
        <rFont val="Tahoma"/>
        <family val="2"/>
      </rPr>
      <t xml:space="preserve">  </t>
    </r>
  </si>
  <si>
    <t>פדיון/ריבית לקבל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</si>
  <si>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</si>
  <si>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</si>
  <si>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תל אביב 35</t>
    </r>
  </si>
  <si>
    <t>או פי סי אנרגיה</t>
  </si>
  <si>
    <t>1141571</t>
  </si>
  <si>
    <t xml:space="preserve">אנלייט אנרגיה  מר 0.1שח  </t>
  </si>
  <si>
    <t>720011</t>
  </si>
  <si>
    <t>אנרג'יקס</t>
  </si>
  <si>
    <t>1123355</t>
  </si>
  <si>
    <t xml:space="preserve">הפניקס                   </t>
  </si>
  <si>
    <t>767012</t>
  </si>
  <si>
    <t xml:space="preserve">הראל השקעות              </t>
  </si>
  <si>
    <t>585018</t>
  </si>
  <si>
    <t>אלביט מערכות</t>
  </si>
  <si>
    <t>1081124</t>
  </si>
  <si>
    <t>שיכון ובינוי 1 שח</t>
  </si>
  <si>
    <t>1081942</t>
  </si>
  <si>
    <t>10819420</t>
  </si>
  <si>
    <t xml:space="preserve">בנק הפועלים מ"ר 1 ש"ח    </t>
  </si>
  <si>
    <t>662577</t>
  </si>
  <si>
    <t xml:space="preserve">דיסקונט א                </t>
  </si>
  <si>
    <t>691212</t>
  </si>
  <si>
    <t xml:space="preserve">הבינלאומי 0.05 ש"ח       </t>
  </si>
  <si>
    <t>593038</t>
  </si>
  <si>
    <t>לאומי</t>
  </si>
  <si>
    <t>604611</t>
  </si>
  <si>
    <t xml:space="preserve">מזרחי טפחות ע'ש          </t>
  </si>
  <si>
    <t>695437</t>
  </si>
  <si>
    <t xml:space="preserve">חברה לישראל 1 ש'ח        </t>
  </si>
  <si>
    <t>576017</t>
  </si>
  <si>
    <t>אנרג'יאן</t>
  </si>
  <si>
    <t>1155290</t>
  </si>
  <si>
    <t xml:space="preserve">ניו-מד אנרג'י יהש 1ש"ח   </t>
  </si>
  <si>
    <t>475020</t>
  </si>
  <si>
    <t xml:space="preserve">איי.סי.אל  1 ש"ח         </t>
  </si>
  <si>
    <t>281014</t>
  </si>
  <si>
    <t xml:space="preserve">טאואר                    </t>
  </si>
  <si>
    <t>1082379</t>
  </si>
  <si>
    <t>מוליכים למחצה</t>
  </si>
  <si>
    <t xml:space="preserve">נובה                     </t>
  </si>
  <si>
    <t>1084557</t>
  </si>
  <si>
    <t>קמטק מ"ר 0.01 ש"ח</t>
  </si>
  <si>
    <t>1095264</t>
  </si>
  <si>
    <t xml:space="preserve">שטראוס גרופ 1 ש"ח        </t>
  </si>
  <si>
    <t>746016</t>
  </si>
  <si>
    <t>מזון</t>
  </si>
  <si>
    <t>שפיר הנדסה</t>
  </si>
  <si>
    <t>1133875</t>
  </si>
  <si>
    <t>אירפורט סיטי 0.01 ש"ח</t>
  </si>
  <si>
    <t>1095835</t>
  </si>
  <si>
    <t>אמות</t>
  </si>
  <si>
    <t>1097278</t>
  </si>
  <si>
    <t xml:space="preserve">מבנה 1 ש'ח               </t>
  </si>
  <si>
    <t>226019</t>
  </si>
  <si>
    <t xml:space="preserve">מליסרון מר 1 שח          </t>
  </si>
  <si>
    <t>323014</t>
  </si>
  <si>
    <t xml:space="preserve">טבע מר                   </t>
  </si>
  <si>
    <t>629014</t>
  </si>
  <si>
    <t>פארמה</t>
  </si>
  <si>
    <t xml:space="preserve">נייס מ"ר 1 ש"ח           </t>
  </si>
  <si>
    <t>273011</t>
  </si>
  <si>
    <t>תוכנה ואינטרנט</t>
  </si>
  <si>
    <t>בזק חברה לתקשורת  1 ש"ח</t>
  </si>
  <si>
    <t>230011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</si>
  <si>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תל אביב 90</t>
    </r>
  </si>
  <si>
    <t>ארד מ"ר 0.1 ש"ח</t>
  </si>
  <si>
    <t>1091651</t>
  </si>
  <si>
    <t>אלקטרוניקה ואופטיקה</t>
  </si>
  <si>
    <t>נקסט ויז'ן</t>
  </si>
  <si>
    <t>1176593</t>
  </si>
  <si>
    <t>בזן-בתי זקוק לנפט</t>
  </si>
  <si>
    <t>2590248</t>
  </si>
  <si>
    <t>בית זיקוק אשדוד</t>
  </si>
  <si>
    <t>1198910</t>
  </si>
  <si>
    <t>פז נפט 5 ש"ח ע"נ</t>
  </si>
  <si>
    <t>1100007</t>
  </si>
  <si>
    <t>שיכון ובינוי אנרגיה</t>
  </si>
  <si>
    <t>1188242</t>
  </si>
  <si>
    <t>משק אנרגיה</t>
  </si>
  <si>
    <t>1166974</t>
  </si>
  <si>
    <t>נופר אנרג'י</t>
  </si>
  <si>
    <t>1170877</t>
  </si>
  <si>
    <t xml:space="preserve">כלל עסקי ביטוח 1 ש'ח     </t>
  </si>
  <si>
    <t>224014</t>
  </si>
  <si>
    <t xml:space="preserve">מנורה מבטחים החזקות      </t>
  </si>
  <si>
    <t>566018</t>
  </si>
  <si>
    <t xml:space="preserve">אאורה מר                 </t>
  </si>
  <si>
    <t>373019</t>
  </si>
  <si>
    <t xml:space="preserve">אזורים    1 ש"ח          </t>
  </si>
  <si>
    <t>715011</t>
  </si>
  <si>
    <t>אפריקה מגורים</t>
  </si>
  <si>
    <t>1097948</t>
  </si>
  <si>
    <t>דניה סיבוס</t>
  </si>
  <si>
    <t>1173137</t>
  </si>
  <si>
    <t xml:space="preserve">ישראל קנדה 0.01 שח       </t>
  </si>
  <si>
    <t>4340190</t>
  </si>
  <si>
    <t>פרשקובסקי 0.01 שח ע.נ</t>
  </si>
  <si>
    <t>1102128</t>
  </si>
  <si>
    <t xml:space="preserve">פ.י.ב.י. 0.05 שח         </t>
  </si>
  <si>
    <t>763011</t>
  </si>
  <si>
    <t xml:space="preserve">ישראמקו יה"ש             </t>
  </si>
  <si>
    <t>232017</t>
  </si>
  <si>
    <t>נאוויטס פטרו יהש</t>
  </si>
  <si>
    <t>1141969</t>
  </si>
  <si>
    <t xml:space="preserve">רציו יחידות השתתפות      </t>
  </si>
  <si>
    <t>394015</t>
  </si>
  <si>
    <t>איסתא 1 ש"ח</t>
  </si>
  <si>
    <t>1081074</t>
  </si>
  <si>
    <t>פתאל החזקות</t>
  </si>
  <si>
    <t>1143429</t>
  </si>
  <si>
    <t xml:space="preserve">דלק רכב מ"ר 1 ש"ח        </t>
  </si>
  <si>
    <t>829010</t>
  </si>
  <si>
    <t xml:space="preserve">סקופ מר 1 שח             </t>
  </si>
  <si>
    <t>288019</t>
  </si>
  <si>
    <t>קרסו מוטורס</t>
  </si>
  <si>
    <t>1123850</t>
  </si>
  <si>
    <t xml:space="preserve">תדיראן גרופ 1 שח         </t>
  </si>
  <si>
    <t>258012</t>
  </si>
  <si>
    <t>אינרום בנייה מ"ר</t>
  </si>
  <si>
    <t>1132356</t>
  </si>
  <si>
    <t>קבוצת אקרשטיין</t>
  </si>
  <si>
    <t>1176205</t>
  </si>
  <si>
    <t xml:space="preserve">ג'י סיטי בע"מ            </t>
  </si>
  <si>
    <t>126011</t>
  </si>
  <si>
    <t>סאמיט        1 שח</t>
  </si>
  <si>
    <t>1081686</t>
  </si>
  <si>
    <t xml:space="preserve">איי אי אס מר 1 שח        </t>
  </si>
  <si>
    <t>431015</t>
  </si>
  <si>
    <t xml:space="preserve">אלוני חץ מר 1 שח         </t>
  </si>
  <si>
    <t>390013</t>
  </si>
  <si>
    <t xml:space="preserve">וילאר מר 1 שח            </t>
  </si>
  <si>
    <t>416016</t>
  </si>
  <si>
    <t xml:space="preserve">ישרס השקעות 1 ש"ח        </t>
  </si>
  <si>
    <t>613034</t>
  </si>
  <si>
    <t>מגה אור</t>
  </si>
  <si>
    <t>1104488</t>
  </si>
  <si>
    <t>סלע נדלן</t>
  </si>
  <si>
    <t>1109644</t>
  </si>
  <si>
    <t>רבוע נדל"ן</t>
  </si>
  <si>
    <t>1098565</t>
  </si>
  <si>
    <t>ריט 1 מ"ר 1 ש"ח</t>
  </si>
  <si>
    <t>1098920</t>
  </si>
  <si>
    <t>מיטרוניקס מ"ר 0.1 ש"ח</t>
  </si>
  <si>
    <t>1091065</t>
  </si>
  <si>
    <t>רובוטיקה ותלת מימד</t>
  </si>
  <si>
    <t>יוחננוף</t>
  </si>
  <si>
    <t>1161264</t>
  </si>
  <si>
    <t>רשתות שיווק</t>
  </si>
  <si>
    <t>ריטיילורס</t>
  </si>
  <si>
    <t>1175488</t>
  </si>
  <si>
    <t>רמי לוי</t>
  </si>
  <si>
    <t>1104249</t>
  </si>
  <si>
    <t xml:space="preserve">שופרסל ב' 0.1 ש"ח        </t>
  </si>
  <si>
    <t>777037</t>
  </si>
  <si>
    <t>וואן טכנולוגיות</t>
  </si>
  <si>
    <t>161018</t>
  </si>
  <si>
    <t xml:space="preserve">חילן                     </t>
  </si>
  <si>
    <t>1084698</t>
  </si>
  <si>
    <t xml:space="preserve">מטריקס מר 1 שח           </t>
  </si>
  <si>
    <t>445015</t>
  </si>
  <si>
    <t xml:space="preserve">פורמולה מערכות 1 ש"ח     </t>
  </si>
  <si>
    <t>256016</t>
  </si>
  <si>
    <t>אלטשולר שחם פיננסים</t>
  </si>
  <si>
    <t>1184936</t>
  </si>
  <si>
    <t>ישראכרט</t>
  </si>
  <si>
    <t>1157403</t>
  </si>
  <si>
    <t xml:space="preserve">מג'יק 0.1 ש"ח            </t>
  </si>
  <si>
    <t>1082312</t>
  </si>
  <si>
    <t>סלקום ישראל</t>
  </si>
  <si>
    <t>1101534</t>
  </si>
  <si>
    <t xml:space="preserve">פרטנר מ"ר 0.01 ש"ח       </t>
  </si>
  <si>
    <t>1083484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</si>
  <si>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היתר</t>
    </r>
  </si>
  <si>
    <t xml:space="preserve">בליץ טכנולוגיות          </t>
  </si>
  <si>
    <t>424010</t>
  </si>
  <si>
    <t>נור</t>
  </si>
  <si>
    <t>1175728</t>
  </si>
  <si>
    <t>סונוביה</t>
  </si>
  <si>
    <t>1170539</t>
  </si>
  <si>
    <t>סולאיר</t>
  </si>
  <si>
    <t>1172287</t>
  </si>
  <si>
    <t>11722870</t>
  </si>
  <si>
    <t>מכלול מימון</t>
  </si>
  <si>
    <t>1179753</t>
  </si>
  <si>
    <t>ערך פיננסים</t>
  </si>
  <si>
    <t>1120161</t>
  </si>
  <si>
    <t xml:space="preserve">אורביט מר 1 שח           </t>
  </si>
  <si>
    <t>265017</t>
  </si>
  <si>
    <t>אימאג'סט אינטרנשיונל</t>
  </si>
  <si>
    <t>1183813</t>
  </si>
  <si>
    <t>לאונרדו די.אר.אס</t>
  </si>
  <si>
    <t>1191261</t>
  </si>
  <si>
    <t>גפן מגורים והתחדשות</t>
  </si>
  <si>
    <t>1118116</t>
  </si>
  <si>
    <t xml:space="preserve">לוזון קבוצה מר 1 שח      </t>
  </si>
  <si>
    <t>473017</t>
  </si>
  <si>
    <t>קרדן נדלן</t>
  </si>
  <si>
    <t>1118447</t>
  </si>
  <si>
    <t>ג'נריישן קפיטל</t>
  </si>
  <si>
    <t>1156926</t>
  </si>
  <si>
    <t>להב אל.אר.רילאסטייט  1 שח</t>
  </si>
  <si>
    <t>136010</t>
  </si>
  <si>
    <t>ביג-טק 50 יהש</t>
  </si>
  <si>
    <t>1172295</t>
  </si>
  <si>
    <t>השקעות בהייטק</t>
  </si>
  <si>
    <t>מנרה יהש</t>
  </si>
  <si>
    <t>1178474</t>
  </si>
  <si>
    <t>אלמדה יהש</t>
  </si>
  <si>
    <t>1168962</t>
  </si>
  <si>
    <t>השקעות במדעי החיים</t>
  </si>
  <si>
    <t>קונטיניואל</t>
  </si>
  <si>
    <t>1182260</t>
  </si>
  <si>
    <t>חברות ללא פעילות ומעטפת</t>
  </si>
  <si>
    <t xml:space="preserve">סנו ברונוס 1 ש'ח         </t>
  </si>
  <si>
    <t>813014</t>
  </si>
  <si>
    <t>פולירם</t>
  </si>
  <si>
    <t>1170216</t>
  </si>
  <si>
    <t>אפיטומי מדיקל</t>
  </si>
  <si>
    <t>1182591</t>
  </si>
  <si>
    <t>מכשור רפואי</t>
  </si>
  <si>
    <t>ישרוטל 1</t>
  </si>
  <si>
    <t>1080985</t>
  </si>
  <si>
    <t>בכורי שדה</t>
  </si>
  <si>
    <t>1172618</t>
  </si>
  <si>
    <t>גלוברנדס</t>
  </si>
  <si>
    <t>1147487</t>
  </si>
  <si>
    <t>דיפלומט אחזקות</t>
  </si>
  <si>
    <t>1173491</t>
  </si>
  <si>
    <t>נטו מלינדה</t>
  </si>
  <si>
    <t>1105097</t>
  </si>
  <si>
    <t>פרימוטק</t>
  </si>
  <si>
    <t>1175496</t>
  </si>
  <si>
    <t>בית שמש 1 ש"ח</t>
  </si>
  <si>
    <t>1081561</t>
  </si>
  <si>
    <t xml:space="preserve">חמת מר 1 שח              </t>
  </si>
  <si>
    <t>384016</t>
  </si>
  <si>
    <t>טי.ג'י.איי תשתיות</t>
  </si>
  <si>
    <t>1090141</t>
  </si>
  <si>
    <t xml:space="preserve">קליל תעשיות 5 ש"ח        </t>
  </si>
  <si>
    <t>797035</t>
  </si>
  <si>
    <t xml:space="preserve">אלרוב נדלן מר 1 שח       </t>
  </si>
  <si>
    <t>387019</t>
  </si>
  <si>
    <t xml:space="preserve">ארי נדלן (ארנה) השקעות   </t>
  </si>
  <si>
    <t>366013</t>
  </si>
  <si>
    <t>בית בכפר</t>
  </si>
  <si>
    <t>1183656</t>
  </si>
  <si>
    <t>מגוריט</t>
  </si>
  <si>
    <t>1139195</t>
  </si>
  <si>
    <t>רני צים מרכזי קניות</t>
  </si>
  <si>
    <t>1143619</t>
  </si>
  <si>
    <t>טופ גאם</t>
  </si>
  <si>
    <t>1179142</t>
  </si>
  <si>
    <t>פודטק</t>
  </si>
  <si>
    <t>סבוריט</t>
  </si>
  <si>
    <t>1169978</t>
  </si>
  <si>
    <t>סייברוואן</t>
  </si>
  <si>
    <t>11666930</t>
  </si>
  <si>
    <t>ציוד תקשורת</t>
  </si>
  <si>
    <t>אפולו פאוור</t>
  </si>
  <si>
    <t>1082114</t>
  </si>
  <si>
    <t>קלינטק</t>
  </si>
  <si>
    <t>זוז פאוור</t>
  </si>
  <si>
    <t>1174184</t>
  </si>
  <si>
    <t>מאסיבית</t>
  </si>
  <si>
    <t>1172972</t>
  </si>
  <si>
    <t>פרקומט</t>
  </si>
  <si>
    <t>1187640</t>
  </si>
  <si>
    <t>שלוש 3 דיאם</t>
  </si>
  <si>
    <t>1177518</t>
  </si>
  <si>
    <t>דלתא מותגים</t>
  </si>
  <si>
    <t>1173699</t>
  </si>
  <si>
    <t>ויקטורי רשת סופרמרקטים</t>
  </si>
  <si>
    <t>1123777</t>
  </si>
  <si>
    <t>טרמינל איקס</t>
  </si>
  <si>
    <t>1178714</t>
  </si>
  <si>
    <t>מולטי ריטייל</t>
  </si>
  <si>
    <t>1171669</t>
  </si>
  <si>
    <t>מקס סטוק</t>
  </si>
  <si>
    <t>1168558</t>
  </si>
  <si>
    <t>הייפר גלובל</t>
  </si>
  <si>
    <t>1184985</t>
  </si>
  <si>
    <t>מגדלור</t>
  </si>
  <si>
    <t>1182567</t>
  </si>
  <si>
    <t>אוריין</t>
  </si>
  <si>
    <t>1103506</t>
  </si>
  <si>
    <t>אי.טי.ג'י.איי גרופ</t>
  </si>
  <si>
    <t>1176114</t>
  </si>
  <si>
    <t>גוטו</t>
  </si>
  <si>
    <t>1176726</t>
  </si>
  <si>
    <t>11767260</t>
  </si>
  <si>
    <t>הולמס פלייס אינטרנשיונל</t>
  </si>
  <si>
    <t>1142587</t>
  </si>
  <si>
    <t>שגריר</t>
  </si>
  <si>
    <t>1138379</t>
  </si>
  <si>
    <t>איידנטי הלת'קייר</t>
  </si>
  <si>
    <t>1177450</t>
  </si>
  <si>
    <t>אנרג'ין טכנו</t>
  </si>
  <si>
    <t>1172071</t>
  </si>
  <si>
    <t>אקסיליון- חסום</t>
  </si>
  <si>
    <t>383019</t>
  </si>
  <si>
    <t>גרופ 107</t>
  </si>
  <si>
    <t>1180181</t>
  </si>
  <si>
    <t>טופ רמדור מערכות 0.01 ש"ח</t>
  </si>
  <si>
    <t>1083377</t>
  </si>
  <si>
    <t>יוזרוואי</t>
  </si>
  <si>
    <t>1183748</t>
  </si>
  <si>
    <t>פוםוום</t>
  </si>
  <si>
    <t>1173434</t>
  </si>
  <si>
    <t>פיימנט טכנ' פיננסיות</t>
  </si>
  <si>
    <t>1180876</t>
  </si>
  <si>
    <t>קוויקליזארד</t>
  </si>
  <si>
    <t>1172840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</si>
  <si>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זרות הנסחרות בארץ</t>
    </r>
  </si>
  <si>
    <t>סאפיינס 0.01 יורו</t>
  </si>
  <si>
    <t>1087659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</si>
  <si>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אופציות 001 call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</si>
  <si>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</si>
  <si>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</si>
  <si>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t>REE AUTOMOTIVE LTD - CLASS A</t>
  </si>
  <si>
    <t>IL0011786154</t>
  </si>
  <si>
    <t>Automobiles &amp; Components</t>
  </si>
  <si>
    <t>KORNIT DIGITAL LTD</t>
  </si>
  <si>
    <t>IL0011216723</t>
  </si>
  <si>
    <t>Capital Goods</t>
  </si>
  <si>
    <t>INMODE LTD</t>
  </si>
  <si>
    <t>IL0011595993</t>
  </si>
  <si>
    <t>Health Care Equipment &amp; Services</t>
  </si>
  <si>
    <t>SHL TELEMEDICINE LTD</t>
  </si>
  <si>
    <t>IL0010855885</t>
  </si>
  <si>
    <t>SIX</t>
  </si>
  <si>
    <t>Retailing</t>
  </si>
  <si>
    <t>COGENTIX MEDICAL INC</t>
  </si>
  <si>
    <t>IL0011691438</t>
  </si>
  <si>
    <t>Software &amp; Services</t>
  </si>
  <si>
    <t>SIMILARWEB LTD</t>
  </si>
  <si>
    <t>IL0011751653</t>
  </si>
  <si>
    <t>TABOOLA.COM LTD</t>
  </si>
  <si>
    <t>IL0011754137</t>
  </si>
  <si>
    <t>ARBE ROBOTICS LTD</t>
  </si>
  <si>
    <t>IL0011796625</t>
  </si>
  <si>
    <t>Technology Hardware &amp; Equipment</t>
  </si>
  <si>
    <t>ODDITY TECH LTD</t>
  </si>
  <si>
    <t>IL0011974909</t>
  </si>
  <si>
    <t>PAYTON PLANAR MAGNETICS</t>
  </si>
  <si>
    <t>IL0010830391</t>
  </si>
  <si>
    <t>EURONEXT</t>
  </si>
  <si>
    <t>ITURAN LOCATION AND CONTROL</t>
  </si>
  <si>
    <t>IL0010818685</t>
  </si>
  <si>
    <t>Telecommunication Services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</si>
  <si>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</si>
  <si>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LANDCADIA HOLDINGS III INC-A</t>
  </si>
  <si>
    <t>US4316361090</t>
  </si>
  <si>
    <t>RHEINMETALL AG</t>
  </si>
  <si>
    <t>DE0007030009</t>
  </si>
  <si>
    <t>DAX</t>
  </si>
  <si>
    <t>PPHE HOTEL GROUP LTD</t>
  </si>
  <si>
    <t>GG00B1Z5FH87</t>
  </si>
  <si>
    <t>LSE</t>
  </si>
  <si>
    <t>Consumer Durables &amp; Apparel</t>
  </si>
  <si>
    <t>IHN LN</t>
  </si>
  <si>
    <t>GB00BPJHV584</t>
  </si>
  <si>
    <t>Energy</t>
  </si>
  <si>
    <t>DARIOHEALTH CORP</t>
  </si>
  <si>
    <t>US23725P2092</t>
  </si>
  <si>
    <t>CLEARMIND MEDICINE INC</t>
  </si>
  <si>
    <t>CA1850531056</t>
  </si>
  <si>
    <t>TSX</t>
  </si>
  <si>
    <t>Materials</t>
  </si>
  <si>
    <t>NOVARATIS AG SPONSORED ADR</t>
  </si>
  <si>
    <t>US66987V1098</t>
  </si>
  <si>
    <t>Pharmaceuticals &amp; Biotechnology</t>
  </si>
  <si>
    <t>PFIZER INC</t>
  </si>
  <si>
    <t>US7170811035</t>
  </si>
  <si>
    <t>TAKEDA PHARMACEUTIC-SP ADR</t>
  </si>
  <si>
    <t>US8740602052</t>
  </si>
  <si>
    <t>CIM COMMERCIAL TRUST CORP</t>
  </si>
  <si>
    <t>US1255255846</t>
  </si>
  <si>
    <t>JUMBO SA</t>
  </si>
  <si>
    <t>GRS282183003</t>
  </si>
  <si>
    <t>S.O.I.T.E.C.</t>
  </si>
  <si>
    <t>FR0013227113</t>
  </si>
  <si>
    <t>Semiconductors &amp; Semiconductor Equipment</t>
  </si>
  <si>
    <t>SOLAREDGE TECHNOLOGIES INC</t>
  </si>
  <si>
    <t>US83417M1045</t>
  </si>
  <si>
    <t>TAIWAN SEMICONDUCTOR</t>
  </si>
  <si>
    <t>US8740391003</t>
  </si>
  <si>
    <t>BILL HOLDINGS INC</t>
  </si>
  <si>
    <t>US0900431000</t>
  </si>
  <si>
    <t>UAS DRONE CORP</t>
  </si>
  <si>
    <t>US9034481088</t>
  </si>
  <si>
    <t>Technology</t>
  </si>
  <si>
    <t>SCOUTCAM INC</t>
  </si>
  <si>
    <t>US81063V2043</t>
  </si>
  <si>
    <t>SIYATA MOBILE INC         חסום</t>
  </si>
  <si>
    <t>CA83013Q5095</t>
  </si>
  <si>
    <t>RWE AG</t>
  </si>
  <si>
    <t>DE0007037129</t>
  </si>
  <si>
    <t>Utilities</t>
  </si>
  <si>
    <t>Selina Hospitality PLC</t>
  </si>
  <si>
    <t>GB00BQ1MW662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</si>
  <si>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</si>
  <si>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5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קרנות סל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</si>
  <si>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סל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</si>
  <si>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</si>
  <si>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</si>
  <si>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</si>
  <si>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</si>
  <si>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</si>
  <si>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</si>
  <si>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short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</si>
  <si>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</si>
  <si>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</si>
  <si>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</si>
  <si>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</si>
  <si>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short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</si>
  <si>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</si>
  <si>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6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השתתפות בקרנות נאמנות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</si>
  <si>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השתתפות בקרנות נאמנות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</si>
  <si>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</si>
  <si>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</si>
  <si>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ממשלתי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</si>
  <si>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</si>
  <si>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</si>
  <si>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</si>
  <si>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</si>
  <si>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ממשלתי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</si>
  <si>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</si>
  <si>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</si>
  <si>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t>CIFC GLBL FLT RT CR-B1 USD</t>
  </si>
  <si>
    <t>IE0009SO3I10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</si>
  <si>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</si>
  <si>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7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</si>
  <si>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</si>
  <si>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</si>
  <si>
    <t>קונטיניואל אפ 1</t>
  </si>
  <si>
    <t>1182278</t>
  </si>
  <si>
    <t>בית בכפר אופ רכישה 1</t>
  </si>
  <si>
    <t>1183664</t>
  </si>
  <si>
    <t>זוז פאוור אופ 3</t>
  </si>
  <si>
    <t>1185321</t>
  </si>
  <si>
    <t>פרקומט אינטרנשיונל אופ 1</t>
  </si>
  <si>
    <t>1187657</t>
  </si>
  <si>
    <t>איידנטי אופ' 2</t>
  </si>
  <si>
    <t>1177476</t>
  </si>
  <si>
    <t>טרקנט אופ 1</t>
  </si>
  <si>
    <t>1174101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</si>
  <si>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</si>
  <si>
    <t>SIYATA MOBILE INC -CW25</t>
  </si>
  <si>
    <t>CA83013Q1524</t>
  </si>
  <si>
    <t>BYTE ACQUISITION CORP</t>
  </si>
  <si>
    <t>KYG1R25Q1133</t>
  </si>
  <si>
    <t>Diversified Financials</t>
  </si>
  <si>
    <t>LANDCADIA HOLDINGS IV INC</t>
  </si>
  <si>
    <t>US51477A1126</t>
  </si>
  <si>
    <t>ION ACQ CL A -CW27</t>
  </si>
  <si>
    <t>US4576791168</t>
  </si>
  <si>
    <t>IL0011754210</t>
  </si>
  <si>
    <t>FALCONS BEYOND GLOBAL</t>
  </si>
  <si>
    <t>US3061211120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</si>
  <si>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</si>
  <si>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8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</si>
  <si>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</si>
  <si>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</si>
  <si>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</si>
  <si>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</si>
  <si>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</si>
  <si>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</si>
  <si>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</si>
  <si>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</si>
  <si>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</si>
  <si>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</si>
  <si>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סחירות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</si>
  <si>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</si>
  <si>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</si>
  <si>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9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</si>
  <si>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</si>
  <si>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</si>
  <si>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</si>
  <si>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t>F-RUSSELL 03/24</t>
  </si>
  <si>
    <t>RTYH4 INDEX</t>
  </si>
  <si>
    <t>.ל.ר</t>
  </si>
  <si>
    <t>FT MINI DOW 03/24</t>
  </si>
  <si>
    <t>DMH4 INDEX</t>
  </si>
  <si>
    <t>FUTURE MINI NASDAQ 03/24</t>
  </si>
  <si>
    <t>NQH4 INDEX</t>
  </si>
  <si>
    <t>MSCI EmgMkt 03/24</t>
  </si>
  <si>
    <t>MESH4 INDEX</t>
  </si>
  <si>
    <t>S&amp;P/TSX60 03/24</t>
  </si>
  <si>
    <t>PTH4 INDEX</t>
  </si>
  <si>
    <t>S&amp;P500 EMINI FUT  3/23</t>
  </si>
  <si>
    <t>ESH4 INDEX</t>
  </si>
  <si>
    <t>SPI 200 03/24</t>
  </si>
  <si>
    <t>XPH4 INDEX</t>
  </si>
  <si>
    <t>ASX</t>
  </si>
  <si>
    <t>STOXX600 03/24</t>
  </si>
  <si>
    <t>SXOH4 INDEX</t>
  </si>
  <si>
    <t>NIKKEI 225 MINI 03/24</t>
  </si>
  <si>
    <t>NOH4 INDEX</t>
  </si>
  <si>
    <t>ל.ר</t>
  </si>
  <si>
    <t>TOPIX INDX FUT 03/24</t>
  </si>
  <si>
    <t>TPH4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</si>
  <si>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</si>
  <si>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10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מוצרים מובנים</t>
    </r>
    <r>
      <rPr>
        <b/>
        <sz val="10"/>
        <color theme="1"/>
        <rFont val="Tahoma"/>
        <family val="2"/>
      </rPr>
      <t xml:space="preserve">  </t>
    </r>
  </si>
  <si>
    <t>נכס הבסיס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</si>
  <si>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מובנים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</si>
  <si>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</si>
  <si>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</si>
  <si>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t>אלה פקדון אגח ח</t>
  </si>
  <si>
    <t>1195361</t>
  </si>
  <si>
    <t>אלה פקדונות אגח ה'</t>
  </si>
  <si>
    <t>1162577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</si>
  <si>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</si>
  <si>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</si>
  <si>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t>שכבת הון (Equity Tranch) בישראל</t>
  </si>
  <si>
    <t xml:space="preserve">שכבת חוב (Tranch) בישראל  בדירוג (AA-) ומעלה    </t>
  </si>
  <si>
    <t xml:space="preserve">שכבת חוב (Tranch) בישראל  בדירוג (BB+)ומטה </t>
  </si>
  <si>
    <t>שכבת חוב (Tranch) בישראל  בדירוג (BBB:+A-)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</si>
  <si>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</si>
  <si>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</si>
  <si>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</si>
  <si>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</si>
  <si>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t>שכבת הון (Equity Tranch) בחו"ל</t>
  </si>
  <si>
    <t xml:space="preserve">שכבת חוב (Tranch) בחו"ל בדירוג (AA-) ומעלה    </t>
  </si>
  <si>
    <t xml:space="preserve">שכבת חוב (Tranch) בחו"ל בדירוג (BB+)ומטה </t>
  </si>
  <si>
    <t>שכבת חוב (Tranch) בחו"ל בדירוג (BBB:+A-)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</si>
  <si>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</si>
  <si>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התחייבות ממשלתיות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</si>
  <si>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התחייבות ממשלתיות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</si>
  <si>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</si>
  <si>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</si>
  <si>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</si>
  <si>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של ממשלת ישראל שהונפקו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</si>
  <si>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לא סחירות שהנפיקו ממשלות זרות בחו"ל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</si>
  <si>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</si>
  <si>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2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</si>
  <si>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</si>
  <si>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</si>
  <si>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</si>
  <si>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</t>
    </r>
  </si>
  <si>
    <t>אספן גרופ נעמ1</t>
  </si>
  <si>
    <t>3130374</t>
  </si>
  <si>
    <t xml:space="preserve"> אחר</t>
  </si>
  <si>
    <t>מנרב חוב פרטי</t>
  </si>
  <si>
    <t>11020414</t>
  </si>
  <si>
    <t>נאוי נעמ 6</t>
  </si>
  <si>
    <t>11019664</t>
  </si>
  <si>
    <t>נעמ שכון ובנוי 3</t>
  </si>
  <si>
    <t>11020132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</si>
  <si>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</si>
  <si>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</si>
  <si>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 של חברות ישראליות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</si>
  <si>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 של חברות זרות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</si>
  <si>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</si>
  <si>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3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</t>
    </r>
  </si>
  <si>
    <t>ספק המידע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</si>
  <si>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</si>
  <si>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</si>
  <si>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</si>
  <si>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</t>
    </r>
  </si>
  <si>
    <t>רפאל אגח ה-רמ</t>
  </si>
  <si>
    <t>1140292</t>
  </si>
  <si>
    <t>אליהו הנפקות אגח א-רמ</t>
  </si>
  <si>
    <t>1142009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</si>
  <si>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</si>
  <si>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</si>
  <si>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</si>
  <si>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 של חברות ישראליות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</si>
  <si>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 של חברות זרות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</si>
  <si>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</si>
  <si>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4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</si>
  <si>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</si>
  <si>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</si>
  <si>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</t>
    </r>
  </si>
  <si>
    <t>REDEFINE MEAT</t>
  </si>
  <si>
    <t>11019123</t>
  </si>
  <si>
    <t> ביוטכנולוגיה</t>
  </si>
  <si>
    <t>תלמה תיירות</t>
  </si>
  <si>
    <t>11019016</t>
  </si>
  <si>
    <t> מלונאות ותיירות</t>
  </si>
  <si>
    <t>SUNBIT</t>
  </si>
  <si>
    <t>11019074</t>
  </si>
  <si>
    <t> שירותים פיננסיים</t>
  </si>
  <si>
    <t>TIPRANKS</t>
  </si>
  <si>
    <t>11018944</t>
  </si>
  <si>
    <t>FORETELIX</t>
  </si>
  <si>
    <t>11019124</t>
  </si>
  <si>
    <t> תוכנה ואינטרנט</t>
  </si>
  <si>
    <t>HUMANZ</t>
  </si>
  <si>
    <t>11019400</t>
  </si>
  <si>
    <t>UVEYE</t>
  </si>
  <si>
    <t>11019033</t>
  </si>
  <si>
    <t>VERBIT</t>
  </si>
  <si>
    <t>62008131</t>
  </si>
  <si>
    <t>GIGANTIC</t>
  </si>
  <si>
    <t>11019484</t>
  </si>
  <si>
    <t>SPROUTT</t>
  </si>
  <si>
    <t>62008156</t>
  </si>
  <si>
    <t>BODY VISION MEDICAL</t>
  </si>
  <si>
    <t>11018860</t>
  </si>
  <si>
    <t>LUMEN</t>
  </si>
  <si>
    <t>11018604</t>
  </si>
  <si>
    <t>ARBE II</t>
  </si>
  <si>
    <t>11020455</t>
  </si>
  <si>
    <t>סי דאטה</t>
  </si>
  <si>
    <t>11019428</t>
  </si>
  <si>
    <t>MINDSPACE LTD</t>
  </si>
  <si>
    <t>11019337</t>
  </si>
  <si>
    <t>נדל"ן מניב</t>
  </si>
  <si>
    <t>וולטה סולאר</t>
  </si>
  <si>
    <t>11019571</t>
  </si>
  <si>
    <t>HOMMZ TECHNOLOG</t>
  </si>
  <si>
    <t>11018869</t>
  </si>
  <si>
    <t>שירותים</t>
  </si>
  <si>
    <t>FORETELLIX 2</t>
  </si>
  <si>
    <t>11020008</t>
  </si>
  <si>
    <t>MORE TECH VENTURES 14-09-23</t>
  </si>
  <si>
    <t>11020482</t>
  </si>
  <si>
    <t>תוכנה ואינטרנט 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</si>
  <si>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</si>
  <si>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לא סחירות של חברות ישראליות שנסחרות בחו"ל</t>
    </r>
  </si>
  <si>
    <t>R-GO ROBOTICS</t>
  </si>
  <si>
    <t>11019365</t>
  </si>
  <si>
    <t>NSURE.AI</t>
  </si>
  <si>
    <t>11019366</t>
  </si>
  <si>
    <t>SAYATA LABS LTD</t>
  </si>
  <si>
    <t>11019339</t>
  </si>
  <si>
    <t>Insurance</t>
  </si>
  <si>
    <t>LUSIX</t>
  </si>
  <si>
    <t>11019369</t>
  </si>
  <si>
    <t>AUTOLEADSTAR</t>
  </si>
  <si>
    <t>11019278</t>
  </si>
  <si>
    <t>SIDELINES</t>
  </si>
  <si>
    <t>11019364</t>
  </si>
  <si>
    <t>SIXGILL</t>
  </si>
  <si>
    <t>11019454</t>
  </si>
  <si>
    <t>WEKAIO</t>
  </si>
  <si>
    <t>11018729</t>
  </si>
  <si>
    <t>YOTPO</t>
  </si>
  <si>
    <t>11018495</t>
  </si>
  <si>
    <t>YOTPO 2</t>
  </si>
  <si>
    <t>11018866</t>
  </si>
  <si>
    <t>YOTPO 4</t>
  </si>
  <si>
    <t>11019359</t>
  </si>
  <si>
    <t>KARMA</t>
  </si>
  <si>
    <t>11019229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</si>
  <si>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לא סחירות של חברות זרות בחו"ל</t>
    </r>
  </si>
  <si>
    <t>CROSS BANK RIVER</t>
  </si>
  <si>
    <t>11019245</t>
  </si>
  <si>
    <t>CANDID 2</t>
  </si>
  <si>
    <t>11020458</t>
  </si>
  <si>
    <t>CARESYNTAX</t>
  </si>
  <si>
    <t>11019265</t>
  </si>
  <si>
    <t>STREAM ELEMENT</t>
  </si>
  <si>
    <t>11018885</t>
  </si>
  <si>
    <t>Media</t>
  </si>
  <si>
    <t>PROSPECT CAPITAL CORP</t>
  </si>
  <si>
    <t>US74348T5083</t>
  </si>
  <si>
    <t>CHEETAH TECHNOGIES</t>
  </si>
  <si>
    <t>11019156</t>
  </si>
  <si>
    <t>WISENSE TECHNOLOGIE</t>
  </si>
  <si>
    <t>11019193</t>
  </si>
  <si>
    <t>CHEQ</t>
  </si>
  <si>
    <t>11019014</t>
  </si>
  <si>
    <t>RESONAI SECONDARY 2</t>
  </si>
  <si>
    <t>11018938</t>
  </si>
  <si>
    <t>CANDID</t>
  </si>
  <si>
    <t>11018711</t>
  </si>
  <si>
    <t>UTILITIES</t>
  </si>
  <si>
    <t>11019989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</si>
  <si>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</si>
  <si>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5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קרנות השקעה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</si>
  <si>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</si>
  <si>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</si>
  <si>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הון סיכון</t>
    </r>
  </si>
  <si>
    <t>DISRUPTIVE AI</t>
  </si>
  <si>
    <t>11019275</t>
  </si>
  <si>
    <t>PEREGRINE GROWT</t>
  </si>
  <si>
    <t>11019149</t>
  </si>
  <si>
    <t>TRIGO</t>
  </si>
  <si>
    <t>11019483</t>
  </si>
  <si>
    <t>VERTEX ISRAEL OPPORTUNITY II F</t>
  </si>
  <si>
    <t>11019219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</si>
  <si>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גידור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</si>
  <si>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נדל"ן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</si>
  <si>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 אחרות</t>
    </r>
  </si>
  <si>
    <t>ARKIN BIO CAPITAL</t>
  </si>
  <si>
    <t>11019367</t>
  </si>
  <si>
    <t>GREEN LANTERN 911 LIMITED</t>
  </si>
  <si>
    <t>11019898</t>
  </si>
  <si>
    <t>Jesselson Group</t>
  </si>
  <si>
    <t>11019994</t>
  </si>
  <si>
    <t>STARDOM MEDIA VENTUR</t>
  </si>
  <si>
    <t>11019220</t>
  </si>
  <si>
    <t>Value AP partn</t>
  </si>
  <si>
    <t>11020109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</si>
  <si>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</si>
  <si>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הון סיכון בחו"ל</t>
    </r>
  </si>
  <si>
    <t>GROUP 11 IV</t>
  </si>
  <si>
    <t>11018862</t>
  </si>
  <si>
    <t>GROUP11 FUND VI</t>
  </si>
  <si>
    <t>11019473</t>
  </si>
  <si>
    <t>HANACO</t>
  </si>
  <si>
    <t>11018865</t>
  </si>
  <si>
    <t>HANACO GROWTH 3</t>
  </si>
  <si>
    <t>11020011</t>
  </si>
  <si>
    <t>HANACO III LP</t>
  </si>
  <si>
    <t>11020019</t>
  </si>
  <si>
    <t>ICP R1 L.P. CLASS A</t>
  </si>
  <si>
    <t>11019972</t>
  </si>
  <si>
    <t>ICP R1 L.P. CLASS C</t>
  </si>
  <si>
    <t>11019974</t>
  </si>
  <si>
    <t>MORETECH VENTURES II</t>
  </si>
  <si>
    <t>11020463</t>
  </si>
  <si>
    <t>SHEVA VENTURES FUND</t>
  </si>
  <si>
    <t>11019461</t>
  </si>
  <si>
    <t>TARGET RAPYD 2</t>
  </si>
  <si>
    <t>11019476</t>
  </si>
  <si>
    <t>TARGET WEFOX 2</t>
  </si>
  <si>
    <t>11019349</t>
  </si>
  <si>
    <t>VIOLA OPPORTUNITY I</t>
  </si>
  <si>
    <t>11019451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</si>
  <si>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נדל"ן בחו"ל</t>
    </r>
  </si>
  <si>
    <t>ELECTRA AMERICA PRINCIPAL HOSP</t>
  </si>
  <si>
    <t>11019455</t>
  </si>
  <si>
    <t>STARLIGHT CANADIAN RESIDENTIAL</t>
  </si>
  <si>
    <t>11019474</t>
  </si>
  <si>
    <t>YELLOWSTONE PLATFORM HOLDINGS</t>
  </si>
  <si>
    <t>11019282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</si>
  <si>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גידור בחו"ל</t>
    </r>
  </si>
  <si>
    <t>COMMUNITY CAYMAN FUND</t>
  </si>
  <si>
    <t>11019993</t>
  </si>
  <si>
    <t>LUCID ALTERNATIVE FUND</t>
  </si>
  <si>
    <t>11020009</t>
  </si>
  <si>
    <t>SPHERA TECH FUND LP 1</t>
  </si>
  <si>
    <t>11019906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</si>
  <si>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 אחרות בחו"ל</t>
    </r>
  </si>
  <si>
    <t>CF GLOBAL 5</t>
  </si>
  <si>
    <t>11019485</t>
  </si>
  <si>
    <t>COMMUNITY LIFE SCIENCES</t>
  </si>
  <si>
    <t>11020000</t>
  </si>
  <si>
    <t>Crossroads European Real Estat</t>
  </si>
  <si>
    <t>11019347</t>
  </si>
  <si>
    <t>FUND EQT INFRASTRUCTURE V</t>
  </si>
  <si>
    <t>11019210</t>
  </si>
  <si>
    <t>HARBERT GENERATE CO-INVESTMENT</t>
  </si>
  <si>
    <t>11019209</t>
  </si>
  <si>
    <t>ISRAEL GENERATE FUND</t>
  </si>
  <si>
    <t>11019987</t>
  </si>
  <si>
    <t>MEDISON FUND-1</t>
  </si>
  <si>
    <t>11018596</t>
  </si>
  <si>
    <t>OEP VIII PGW CO-INVESTMENT PAR</t>
  </si>
  <si>
    <t>11019481</t>
  </si>
  <si>
    <t>ONE EQUITY PARTERS VII</t>
  </si>
  <si>
    <t>11019336</t>
  </si>
  <si>
    <t>PAGAYA</t>
  </si>
  <si>
    <t>KYG687751084</t>
  </si>
  <si>
    <t>PHOENIX CO-INVEST</t>
  </si>
  <si>
    <t>11018236</t>
  </si>
  <si>
    <t>SHEVA GROWTH 2</t>
  </si>
  <si>
    <t>11020475</t>
  </si>
  <si>
    <t>SHEVA GROWTH INVESTMENTS S1</t>
  </si>
  <si>
    <t>11020002</t>
  </si>
  <si>
    <t>TARGET GLOBAL GROWTH FUND II</t>
  </si>
  <si>
    <t>11019295</t>
  </si>
  <si>
    <t>TARGET THE VETS</t>
  </si>
  <si>
    <t>11019470</t>
  </si>
  <si>
    <t>VERTEX VENTURES OB LIMITED</t>
  </si>
  <si>
    <t>11019475</t>
  </si>
  <si>
    <t>Vgames II</t>
  </si>
  <si>
    <t>11019362</t>
  </si>
  <si>
    <t xml:space="preserve">שם מסלול 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</si>
  <si>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</si>
  <si>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6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כתבי אופציה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</si>
  <si>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</si>
  <si>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 בישראל</t>
    </r>
  </si>
  <si>
    <t>בליץ אופ</t>
  </si>
  <si>
    <t>11019108</t>
  </si>
  <si>
    <t>רשוב אנרגיה אפלס</t>
  </si>
  <si>
    <t>11020432</t>
  </si>
  <si>
    <t>טי.ג'י.איי אופ</t>
  </si>
  <si>
    <t>11020030</t>
  </si>
  <si>
    <t>אאורה אופציה</t>
  </si>
  <si>
    <t>11019260</t>
  </si>
  <si>
    <t>בינוי</t>
  </si>
  <si>
    <t>ולאיר1</t>
  </si>
  <si>
    <t>11019939</t>
  </si>
  <si>
    <t>סולאיר אופ ל.ס1</t>
  </si>
  <si>
    <t>11019938</t>
  </si>
  <si>
    <t>להב אופציה לא סחירה</t>
  </si>
  <si>
    <t>11020404</t>
  </si>
  <si>
    <t>השקעות ואחזקות</t>
  </si>
  <si>
    <t>נופר אנרגי אפציה לא סחירה</t>
  </si>
  <si>
    <t>11019907</t>
  </si>
  <si>
    <t>מגוריט אופ 1</t>
  </si>
  <si>
    <t>11018970</t>
  </si>
  <si>
    <t>אפולו פוואר אופציה לא סחי</t>
  </si>
  <si>
    <t>11019912</t>
  </si>
  <si>
    <t>ברנמילר   אופ א</t>
  </si>
  <si>
    <t>11018416</t>
  </si>
  <si>
    <t>אקסל סולושנס גרופ</t>
  </si>
  <si>
    <t>11018407</t>
  </si>
  <si>
    <t>נרהטק מדיה אופ</t>
  </si>
  <si>
    <t>11019688</t>
  </si>
  <si>
    <t>שגריר אופ לס</t>
  </si>
  <si>
    <t>11019693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</si>
  <si>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כתבי אופציה בחו"ל </t>
    </r>
  </si>
  <si>
    <t>SYTA 11.5 6/24</t>
  </si>
  <si>
    <t>11018755</t>
  </si>
  <si>
    <t>Food, Beverage &amp; Tobacco</t>
  </si>
  <si>
    <t>HUBC OPT N.T</t>
  </si>
  <si>
    <t>11020003</t>
  </si>
  <si>
    <t>LUSIX SAFE</t>
  </si>
  <si>
    <t>11019450</t>
  </si>
  <si>
    <t>CANDID 2 WARRANTS</t>
  </si>
  <si>
    <t>11019990</t>
  </si>
  <si>
    <t>PROTALIX BIOTHERAPEUTICSכתב או</t>
  </si>
  <si>
    <t>11018326</t>
  </si>
  <si>
    <t>SCTC OPT</t>
  </si>
  <si>
    <t>11018924</t>
  </si>
  <si>
    <t>SPRCY OP A</t>
  </si>
  <si>
    <t>11018863</t>
  </si>
  <si>
    <t>SPRCY OP B</t>
  </si>
  <si>
    <t>11018864</t>
  </si>
  <si>
    <t>UAS DRONE WRT</t>
  </si>
  <si>
    <t>11019032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</si>
  <si>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</si>
  <si>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7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</si>
  <si>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</si>
  <si>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</si>
  <si>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</si>
  <si>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ש"ח/מט"ח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</si>
  <si>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מט"ח/מט"ח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</si>
  <si>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</si>
  <si>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</si>
  <si>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</si>
  <si>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</si>
  <si>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</si>
  <si>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</si>
  <si>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סחורות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</si>
  <si>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</si>
  <si>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</si>
  <si>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8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</si>
  <si>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</si>
  <si>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</si>
  <si>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</si>
  <si>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ש"ח/מט"ח</t>
    </r>
  </si>
  <si>
    <t>DIL#8946518</t>
  </si>
  <si>
    <t>11020279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</si>
  <si>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מט"ח/מט"ח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</si>
  <si>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</si>
  <si>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t>IR Swap 03/24 2.6525</t>
  </si>
  <si>
    <t>11020637</t>
  </si>
  <si>
    <t>11020638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</si>
  <si>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</si>
  <si>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</si>
  <si>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</si>
  <si>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</si>
  <si>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</si>
  <si>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אחרים</t>
    </r>
  </si>
  <si>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</si>
  <si>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9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מוצרים מובנים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</si>
  <si>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מובנים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</si>
  <si>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</si>
  <si>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</si>
  <si>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</si>
  <si>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</si>
  <si>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</si>
  <si>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</si>
  <si>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הון (Equity Tranch)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</si>
  <si>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בישראל בדירוג (AA-) ומעלה  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</si>
  <si>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בישראל בדירוג (BB+)ומטה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</si>
  <si>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חוב (Tranch) בישראל בדירוג (BBB:+A-)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</si>
  <si>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</si>
  <si>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</si>
  <si>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</si>
  <si>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</si>
  <si>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</si>
  <si>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</si>
  <si>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הון (Equity Tranch)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</si>
  <si>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בחו"ל בדירוג (AA-) ומעלה  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</si>
  <si>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בחו"ל בדירוג (BB+)ומטה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</si>
  <si>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חוב (Tranch) בחו"ל בדירוג (BBB:+A-)</t>
    </r>
  </si>
  <si>
    <r>
      <rPr>
        <b/>
        <sz val="10"/>
        <color theme="1"/>
        <rFont val="Tahoma"/>
        <family val="2"/>
      </rPr>
      <t>1.ד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הלוואות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</si>
  <si>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הלוואות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</si>
  <si>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קונסורציום כן / לא</t>
  </si>
  <si>
    <t>ענף משק</t>
  </si>
  <si>
    <t>שיעור ריבית ממוצע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</si>
  <si>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הלוואות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</si>
  <si>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</si>
  <si>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כנגד חסכון עמיתים/מבוטחים</t>
    </r>
  </si>
  <si>
    <t>לא</t>
  </si>
  <si>
    <t>הלוואה בריבית משתנה 12536</t>
  </si>
  <si>
    <t>פיגורים 12536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</si>
  <si>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במשכנתא או תיקי משכנתאות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</si>
  <si>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ערבות בנקאית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</si>
  <si>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בביטחונות 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</si>
  <si>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מובטחות</t>
    </r>
  </si>
  <si>
    <t>שירותים פיננסים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</si>
  <si>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</si>
  <si>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במשכנתא או תיקי משכנתאות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</si>
  <si>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בערבות בנקאית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</si>
  <si>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בביטחונות 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</si>
  <si>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מובטחות</t>
    </r>
  </si>
  <si>
    <t>A1</t>
  </si>
  <si>
    <t>פנימי</t>
  </si>
  <si>
    <t xml:space="preserve"> Diversified Financials</t>
  </si>
  <si>
    <r>
      <rPr>
        <b/>
        <sz val="10"/>
        <color theme="1"/>
        <rFont val="Tahoma"/>
        <family val="2"/>
      </rPr>
      <t>1.ה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</si>
  <si>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</si>
  <si>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</si>
  <si>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</si>
  <si>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</si>
  <si>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 מדד</t>
    </r>
  </si>
  <si>
    <t>פיקדון בנק פועל</t>
  </si>
  <si>
    <t>11020100</t>
  </si>
  <si>
    <t>פק לאומי 4.5 קב</t>
  </si>
  <si>
    <t>11019935</t>
  </si>
  <si>
    <t>פקדון ב.מזרחי</t>
  </si>
  <si>
    <t>11019578</t>
  </si>
  <si>
    <t>פקדון לאומי2.2</t>
  </si>
  <si>
    <t>11020110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</si>
  <si>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</si>
  <si>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למדד 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</si>
  <si>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נקובים במט"ח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</si>
  <si>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</si>
  <si>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רלוונטי</t>
    </r>
  </si>
  <si>
    <r>
      <rPr>
        <b/>
        <sz val="10"/>
        <color theme="1"/>
        <rFont val="Tahoma"/>
        <family val="2"/>
      </rPr>
      <t>1.ו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זכויות מקרקעין</t>
    </r>
  </si>
  <si>
    <t>תאריך שערוך אחרון</t>
  </si>
  <si>
    <t>אופי הנכס</t>
  </si>
  <si>
    <t>שיעור תשואה במהלך התקופה</t>
  </si>
  <si>
    <t>שווי משוערך</t>
  </si>
  <si>
    <t>כתובת הנכס</t>
  </si>
  <si>
    <t xml:space="preserve">כתובת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</si>
  <si>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</si>
  <si>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 בישראל: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</si>
  <si>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מניב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</si>
  <si>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מניב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</si>
  <si>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 בחו"ל: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</si>
  <si>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מניב</t>
    </r>
  </si>
  <si>
    <t>APEXUS BWI</t>
  </si>
  <si>
    <t xml:space="preserve"> תעשייה       </t>
  </si>
  <si>
    <t xml:space="preserve">  Fallard Ct, Upper Marlboro, MD 20772, USA 9900          </t>
  </si>
  <si>
    <t>APEXUS CONYERS</t>
  </si>
  <si>
    <t xml:space="preserve">  Rockdale Industrial Blvd, Conyers GA 1601               </t>
  </si>
  <si>
    <t>APEXUS PITTSBURGH</t>
  </si>
  <si>
    <t xml:space="preserve">  Roswell Rd Pittsburgh, PA 15205 2250                    </t>
  </si>
  <si>
    <t>APEXUS CICERO</t>
  </si>
  <si>
    <t xml:space="preserve">  S Central Ave Cicero IL, 60804 3100                     </t>
  </si>
  <si>
    <t>APEXUS CHICAGO BENSENVILLE</t>
  </si>
  <si>
    <t xml:space="preserve">  Sesame St, Bensenville, IL 60131 1010-1050              </t>
  </si>
  <si>
    <t>APEXUS O'HARE CHICAGO ALSIP</t>
  </si>
  <si>
    <t>APEXUS SHELBY OAKS</t>
  </si>
  <si>
    <t xml:space="preserve">  Shelby View Dr, Memphis, TN 38134, USA 6400            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</si>
  <si>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מניב</t>
    </r>
  </si>
  <si>
    <r>
      <rPr>
        <b/>
        <sz val="10"/>
        <color theme="1"/>
        <rFont val="Tahoma"/>
        <family val="2"/>
      </rPr>
      <t>1.ז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השקעה בחברות מוחזקות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</si>
  <si>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השקעה בחברות מוחזקות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</si>
  <si>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</si>
  <si>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</si>
  <si>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>1.ח.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השקעות אחרות</t>
    </r>
  </si>
  <si>
    <t>מספר הנייר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</si>
  <si>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השקעות אחרות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</si>
  <si>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</si>
  <si>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t>11552900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</si>
  <si>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</si>
  <si>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>1.ט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יתרות התחייבות להשקעה:</t>
    </r>
  </si>
  <si>
    <t>סכום ההתחייבות</t>
  </si>
  <si>
    <t>תאריך סיום ההתחייבות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</si>
  <si>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יתרות התחייבות להשקעה: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</si>
  <si>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</si>
  <si>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</si>
  <si>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t>Arkin Bio Capital</t>
  </si>
  <si>
    <t>CF Global 5 LP</t>
  </si>
  <si>
    <t>Community Life Sciences, LP</t>
  </si>
  <si>
    <t>Crossroads European Real Estate Fund II</t>
  </si>
  <si>
    <t>Disruptive AI</t>
  </si>
  <si>
    <t>Electra America Principal Hospitality</t>
  </si>
  <si>
    <t>Fund EQT Infrastructure V</t>
  </si>
  <si>
    <t>Green Lantern 911, Limited Partnership</t>
  </si>
  <si>
    <t>Group 11 Fund VI, L.P.</t>
  </si>
  <si>
    <t>Hanaco Growth Ventures III</t>
  </si>
  <si>
    <t>Hanaco III L.P.</t>
  </si>
  <si>
    <t>Harbert Generate Co-Investment Fund</t>
  </si>
  <si>
    <t>Lusix</t>
  </si>
  <si>
    <t>MORETECH VENTURES II, L.P</t>
  </si>
  <si>
    <t>Morrag Investments I, Limited Partnership</t>
  </si>
  <si>
    <t>One Equity Partners VIII, L.P.</t>
  </si>
  <si>
    <t>Peregrin Growth</t>
  </si>
  <si>
    <t>phoenix co-invest</t>
  </si>
  <si>
    <t>Sheva Growth Investments L.P. - Series 2</t>
  </si>
  <si>
    <t>Sheva Ventures Fund</t>
  </si>
  <si>
    <t>Stardom Media Ventures Stardom Media Ventures</t>
  </si>
  <si>
    <t>Starlight Canadian Residential Growth Fund III</t>
  </si>
  <si>
    <t>Target Global Growth Fund II</t>
  </si>
  <si>
    <t>Target GlobalOpportunities -  Krypton</t>
  </si>
  <si>
    <t>Value AP Partners Seeds (Tomatech)</t>
  </si>
  <si>
    <t>Vertex Israel Opportunity II Fund</t>
  </si>
  <si>
    <t>Vertex Ventures OB Limited Partnership</t>
  </si>
  <si>
    <t>Yellowstone Platform Holdings A LP  Yellowstone</t>
  </si>
  <si>
    <t>קרן מדיסון</t>
  </si>
  <si>
    <r>
      <rPr>
        <b/>
        <sz val="10"/>
        <color theme="1"/>
        <rFont val="Tahoma"/>
        <family val="2"/>
      </rPr>
      <t>2.א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 סחיר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</si>
  <si>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</si>
  <si>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 xml:space="preserve">ריבית אפקטיבית </t>
  </si>
  <si>
    <t>עלות מתואמת</t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</si>
  <si>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</si>
  <si>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</si>
  <si>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</si>
  <si>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</si>
  <si>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</si>
  <si>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</si>
  <si>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</si>
  <si>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</si>
  <si>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2.ב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 לא סחיר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</si>
  <si>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</si>
  <si>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</si>
  <si>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</si>
  <si>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</si>
  <si>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</si>
  <si>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</si>
  <si>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</si>
  <si>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</si>
  <si>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</si>
  <si>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2.ג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מסגרות אשראי מנוצלות ללווים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</si>
  <si>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</si>
  <si>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מסגרת אשראי מנוצלות ללווים</t>
    </r>
  </si>
  <si>
    <t>בישראל: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</si>
  <si>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</si>
  <si>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</si>
  <si>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</si>
  <si>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</si>
  <si>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t>סה"כ בחו"ל: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</si>
  <si>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</si>
  <si>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</si>
  <si>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הלוואה 2 04/2021</t>
  </si>
  <si>
    <t>הלוואה 40 04/2022</t>
  </si>
  <si>
    <t>הלוואה 149 10/2023</t>
  </si>
  <si>
    <t>הלוואה 158 11/2023</t>
  </si>
  <si>
    <t>ריק במקור</t>
  </si>
  <si>
    <t>ריק במקור2</t>
  </si>
  <si>
    <t>ריק במקור3</t>
  </si>
  <si>
    <t>ריק במקור4</t>
  </si>
  <si>
    <t>ריק במקור5</t>
  </si>
  <si>
    <t>ריק במקור6</t>
  </si>
  <si>
    <t>ריק במקור7</t>
  </si>
  <si>
    <t>ריק במקור8</t>
  </si>
  <si>
    <t>ריק במקור9</t>
  </si>
  <si>
    <t>ריק במקור10</t>
  </si>
  <si>
    <t>ריק במקור11</t>
  </si>
  <si>
    <t>ריק במקור12</t>
  </si>
  <si>
    <t>ריק במקור13</t>
  </si>
  <si>
    <t>ריק במקור14</t>
  </si>
  <si>
    <t>ריק במקור15</t>
  </si>
  <si>
    <t>ריק במקור16</t>
  </si>
  <si>
    <t>ריק במקור17</t>
  </si>
  <si>
    <t>ריק במקור18</t>
  </si>
  <si>
    <t>ריק במקור19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</si>
</sst>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0"/>
    <numFmt numFmtId="165" formatCode="#,##0.00;#,##0.00&quot;-&quot;"/>
    <numFmt numFmtId="166" formatCode="#,##0.00%"/>
    <numFmt numFmtId="167" formatCode="#0.00"/>
    <numFmt numFmtId="168" formatCode="#,##0.########"/>
    <numFmt numFmtId="169" formatCode="#,##0.######"/>
    <numFmt numFmtId="170" formatCode="#,##0.00;\-#,##0.00;\ "/>
    <numFmt numFmtId="171" formatCode=";;;"/>
  </numFmts>
  <fonts count="5" x14ac:knownFonts="1"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4"/>
      <color theme="1"/>
      <name val="Arial"/>
      <family val="2"/>
    </font>
    <font>
      <b/>
      <sz val="10"/>
      <color theme="1"/>
      <name val="Tahoma"/>
      <family val="2"/>
    </font>
    <font>
      <b/>
      <sz val="10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DFDFDF"/>
      </patternFill>
    </fill>
    <fill>
      <patternFill patternType="solid">
        <fgColor rgb="FFF2F1F1"/>
      </patternFill>
    </fill>
    <fill>
      <patternFill patternType="solid">
        <fgColor rgb="FFE2E2E2"/>
      </patternFill>
    </fill>
  </fills>
  <borders count="1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</borders>
  <cellStyleXfs count="1">
    <xf numFmtId="0" fontId="0" fillId="0" borderId="0"/>
  </cellStyleXfs>
  <cellXfs count="103">
    <xf numFmtId="0" fontId="0" fillId="0" borderId="0" xfId="0"/>
    <xf numFmtId="0" fontId="1" fillId="0" borderId="0" xfId="0" applyFont="1" applyAlignment="1">
      <alignment horizontal="right" vertical="center"/>
    </xf>
    <xf numFmtId="164" fontId="1" fillId="0" borderId="0" xfId="0" applyNumberFormat="1" applyFont="1" applyAlignment="1">
      <alignment horizontal="right" vertical="center"/>
    </xf>
    <xf numFmtId="0" fontId="0" fillId="2" borderId="2" xfId="0" applyFill="1" applyBorder="1"/>
    <xf numFmtId="0" fontId="3" fillId="2" borderId="2" xfId="0" applyFont="1" applyFill="1" applyBorder="1" applyAlignment="1">
      <alignment horizontal="center" vertical="top"/>
    </xf>
    <xf numFmtId="0" fontId="0" fillId="3" borderId="2" xfId="0" applyFill="1" applyBorder="1"/>
    <xf numFmtId="0" fontId="3" fillId="3" borderId="2" xfId="0" applyFont="1" applyFill="1" applyBorder="1" applyAlignment="1">
      <alignment horizontal="center" vertical="top"/>
    </xf>
    <xf numFmtId="0" fontId="3" fillId="2" borderId="2" xfId="0" applyFont="1" applyFill="1" applyBorder="1" applyAlignment="1">
      <alignment horizontal="right" vertical="top"/>
    </xf>
    <xf numFmtId="0" fontId="3" fillId="3" borderId="2" xfId="0" applyFont="1" applyFill="1" applyBorder="1" applyAlignment="1">
      <alignment horizontal="right" vertical="top"/>
    </xf>
    <xf numFmtId="0" fontId="0" fillId="0" borderId="2" xfId="0" applyBorder="1"/>
    <xf numFmtId="165" fontId="3" fillId="0" borderId="2" xfId="0" applyNumberFormat="1" applyFont="1" applyBorder="1" applyAlignment="1">
      <alignment horizontal="center" vertical="top"/>
    </xf>
    <xf numFmtId="166" fontId="3" fillId="0" borderId="2" xfId="0" applyNumberFormat="1" applyFont="1" applyBorder="1" applyAlignment="1">
      <alignment horizontal="center" vertical="top"/>
    </xf>
    <xf numFmtId="165" fontId="1" fillId="0" borderId="2" xfId="0" applyNumberFormat="1" applyFont="1" applyBorder="1" applyAlignment="1">
      <alignment horizontal="center" vertical="top"/>
    </xf>
    <xf numFmtId="166" fontId="1" fillId="0" borderId="2" xfId="0" applyNumberFormat="1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/>
    </xf>
    <xf numFmtId="0" fontId="3" fillId="4" borderId="1" xfId="0" applyFont="1" applyFill="1" applyBorder="1" applyAlignment="1">
      <alignment horizontal="center" vertical="top"/>
    </xf>
    <xf numFmtId="167" fontId="1" fillId="0" borderId="2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right" vertical="center"/>
    </xf>
    <xf numFmtId="165" fontId="3" fillId="0" borderId="2" xfId="0" applyNumberFormat="1" applyFont="1" applyBorder="1" applyAlignment="1">
      <alignment horizontal="center" vertical="center"/>
    </xf>
    <xf numFmtId="166" fontId="3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right" vertical="center"/>
    </xf>
    <xf numFmtId="164" fontId="1" fillId="0" borderId="2" xfId="0" applyNumberFormat="1" applyFont="1" applyBorder="1" applyAlignment="1">
      <alignment horizontal="center" vertical="top"/>
    </xf>
    <xf numFmtId="4" fontId="3" fillId="0" borderId="2" xfId="0" applyNumberFormat="1" applyFont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 vertical="top"/>
    </xf>
    <xf numFmtId="168" fontId="1" fillId="0" borderId="2" xfId="0" applyNumberFormat="1" applyFont="1" applyBorder="1" applyAlignment="1">
      <alignment horizontal="center" vertical="top"/>
    </xf>
    <xf numFmtId="3" fontId="1" fillId="0" borderId="2" xfId="0" applyNumberFormat="1" applyFont="1" applyBorder="1" applyAlignment="1">
      <alignment horizontal="center" vertical="top"/>
    </xf>
    <xf numFmtId="14" fontId="1" fillId="0" borderId="2" xfId="0" applyNumberFormat="1" applyFont="1" applyBorder="1" applyAlignment="1">
      <alignment horizontal="center" vertical="top"/>
    </xf>
    <xf numFmtId="169" fontId="1" fillId="0" borderId="2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center" vertical="center"/>
    </xf>
    <xf numFmtId="170" fontId="3" fillId="0" borderId="2" xfId="0" applyNumberFormat="1" applyFont="1" applyBorder="1" applyAlignment="1">
      <alignment horizontal="center" vertical="center"/>
    </xf>
    <xf numFmtId="0" fontId="3" fillId="3" borderId="9" xfId="0" applyFont="1" applyFill="1" applyBorder="1" applyAlignment="1">
      <alignment horizontal="right" vertical="top"/>
    </xf>
    <xf numFmtId="4" fontId="3" fillId="3" borderId="2" xfId="0" applyNumberFormat="1" applyFont="1" applyFill="1" applyBorder="1" applyAlignment="1">
      <alignment horizontal="center" vertical="top"/>
    </xf>
    <xf numFmtId="166" fontId="3" fillId="3" borderId="2" xfId="0" applyNumberFormat="1" applyFont="1" applyFill="1" applyBorder="1" applyAlignment="1">
      <alignment horizontal="center" vertical="top"/>
    </xf>
    <xf numFmtId="0" fontId="3" fillId="0" borderId="1" xfId="0" applyFont="1" applyBorder="1" applyAlignment="1">
      <alignment horizontal="right" vertical="center"/>
    </xf>
    <xf numFmtId="170" fontId="1" fillId="0" borderId="2" xfId="0" applyNumberFormat="1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readingOrder="2"/>
    </xf>
    <xf numFmtId="14" fontId="1" fillId="0" borderId="2" xfId="0" applyNumberFormat="1" applyFont="1" applyBorder="1" applyAlignment="1">
      <alignment horizontal="center" vertical="top" readingOrder="2"/>
    </xf>
    <xf numFmtId="169" fontId="1" fillId="0" borderId="2" xfId="0" applyNumberFormat="1" applyFont="1" applyBorder="1" applyAlignment="1">
      <alignment horizontal="center" vertical="top" readingOrder="2"/>
    </xf>
    <xf numFmtId="166" fontId="1" fillId="0" borderId="2" xfId="0" applyNumberFormat="1" applyFont="1" applyBorder="1" applyAlignment="1">
      <alignment horizontal="center" vertical="top" readingOrder="2"/>
    </xf>
    <xf numFmtId="4" fontId="1" fillId="0" borderId="2" xfId="0" applyNumberFormat="1" applyFont="1" applyBorder="1" applyAlignment="1">
      <alignment horizontal="center" vertical="top" readingOrder="2"/>
    </xf>
    <xf numFmtId="10" fontId="1" fillId="0" borderId="2" xfId="0" applyNumberFormat="1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indent="3"/>
    </xf>
    <xf numFmtId="3" fontId="1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0" fillId="0" borderId="0" xfId="0"/>
    <xf numFmtId="21" fontId="1" fillId="0" borderId="0" xfId="0" applyNumberFormat="1" applyFont="1" applyAlignment="1">
      <alignment horizontal="right" vertical="center"/>
    </xf>
    <xf numFmtId="0" fontId="3" fillId="0" borderId="3" xfId="0" applyFont="1" applyBorder="1" applyAlignment="1">
      <alignment horizontal="center" vertical="top"/>
    </xf>
    <xf numFmtId="0" fontId="0" fillId="0" borderId="4" xfId="0" applyBorder="1"/>
    <xf numFmtId="0" fontId="0" fillId="0" borderId="5" xfId="0" applyBorder="1"/>
    <xf numFmtId="164" fontId="3" fillId="2" borderId="6" xfId="0" applyNumberFormat="1" applyFont="1" applyFill="1" applyBorder="1" applyAlignment="1">
      <alignment horizontal="center" vertical="top"/>
    </xf>
    <xf numFmtId="0" fontId="0" fillId="2" borderId="7" xfId="0" applyFill="1" applyBorder="1"/>
    <xf numFmtId="0" fontId="0" fillId="2" borderId="8" xfId="0" applyFill="1" applyBorder="1"/>
    <xf numFmtId="0" fontId="1" fillId="0" borderId="3" xfId="0" applyFont="1" applyBorder="1" applyAlignment="1">
      <alignment horizontal="center" vertical="top"/>
    </xf>
    <xf numFmtId="0" fontId="4" fillId="2" borderId="6" xfId="0" applyFont="1" applyFill="1" applyBorder="1" applyAlignment="1">
      <alignment horizontal="center" vertical="top"/>
    </xf>
    <xf numFmtId="171" fontId="0" fillId="2" borderId="2" xfId="0" applyNumberFormat="1" applyFill="1" applyBorder="1"/>
    <xf numFmtId="171" fontId="0" fillId="3" borderId="2" xfId="0" applyNumberFormat="1" applyFill="1" applyBorder="1"/>
    <xf numFmtId="171" fontId="0" fillId="0" borderId="2" xfId="0" applyNumberFormat="1" applyBorder="1"/>
    <xf numFmtId="171" fontId="0" fillId="0" borderId="0" xfId="0" applyNumberFormat="1"/>
    <xf numFmtId="0" fontId="3" fillId="2" borderId="8" xfId="0" applyFont="1" applyFill="1" applyBorder="1" applyAlignment="1">
      <alignment horizontal="center" vertical="top"/>
    </xf>
    <xf numFmtId="0" fontId="3" fillId="0" borderId="8" xfId="0" applyFont="1" applyBorder="1" applyAlignment="1">
      <alignment horizontal="right" vertical="center"/>
    </xf>
    <xf numFmtId="0" fontId="1" fillId="0" borderId="8" xfId="0" applyFont="1" applyBorder="1" applyAlignment="1">
      <alignment horizontal="right" vertical="center"/>
    </xf>
    <xf numFmtId="0" fontId="3" fillId="2" borderId="6" xfId="0" applyFont="1" applyFill="1" applyBorder="1" applyAlignment="1">
      <alignment horizontal="center" vertical="top"/>
    </xf>
    <xf numFmtId="0" fontId="3" fillId="3" borderId="6" xfId="0" applyFont="1" applyFill="1" applyBorder="1" applyAlignment="1">
      <alignment horizontal="center" vertical="top"/>
    </xf>
    <xf numFmtId="166" fontId="3" fillId="0" borderId="6" xfId="0" applyNumberFormat="1" applyFont="1" applyBorder="1" applyAlignment="1">
      <alignment horizontal="center" vertical="center"/>
    </xf>
    <xf numFmtId="166" fontId="1" fillId="0" borderId="6" xfId="0" applyNumberFormat="1" applyFont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  <xf numFmtId="0" fontId="3" fillId="0" borderId="10" xfId="0" applyFont="1" applyBorder="1" applyAlignment="1">
      <alignment horizontal="right" vertical="center"/>
    </xf>
    <xf numFmtId="171" fontId="0" fillId="0" borderId="7" xfId="0" applyNumberFormat="1" applyBorder="1"/>
    <xf numFmtId="171" fontId="0" fillId="2" borderId="8" xfId="0" applyNumberFormat="1" applyFill="1" applyBorder="1"/>
    <xf numFmtId="171" fontId="0" fillId="3" borderId="8" xfId="0" applyNumberFormat="1" applyFill="1" applyBorder="1"/>
    <xf numFmtId="171" fontId="0" fillId="0" borderId="6" xfId="0" applyNumberFormat="1" applyBorder="1"/>
    <xf numFmtId="171" fontId="0" fillId="0" borderId="11" xfId="0" applyNumberFormat="1" applyBorder="1"/>
    <xf numFmtId="171" fontId="0" fillId="0" borderId="12" xfId="0" applyNumberFormat="1" applyBorder="1"/>
    <xf numFmtId="164" fontId="3" fillId="2" borderId="7" xfId="0" applyNumberFormat="1" applyFont="1" applyFill="1" applyBorder="1" applyAlignment="1">
      <alignment horizontal="center" vertical="top"/>
    </xf>
    <xf numFmtId="0" fontId="1" fillId="0" borderId="10" xfId="0" applyFont="1" applyBorder="1" applyAlignment="1">
      <alignment horizontal="right" vertical="center"/>
    </xf>
    <xf numFmtId="0" fontId="1" fillId="0" borderId="11" xfId="0" applyFont="1" applyBorder="1" applyAlignment="1">
      <alignment horizontal="center" vertical="top"/>
    </xf>
    <xf numFmtId="4" fontId="1" fillId="0" borderId="11" xfId="0" applyNumberFormat="1" applyFont="1" applyBorder="1" applyAlignment="1">
      <alignment horizontal="center" vertical="top"/>
    </xf>
    <xf numFmtId="166" fontId="1" fillId="0" borderId="11" xfId="0" applyNumberFormat="1" applyFont="1" applyBorder="1" applyAlignment="1">
      <alignment horizontal="center" vertical="top"/>
    </xf>
    <xf numFmtId="166" fontId="1" fillId="0" borderId="12" xfId="0" applyNumberFormat="1" applyFont="1" applyBorder="1" applyAlignment="1">
      <alignment horizontal="center" vertical="top"/>
    </xf>
    <xf numFmtId="171" fontId="0" fillId="2" borderId="7" xfId="0" applyNumberFormat="1" applyFill="1" applyBorder="1"/>
    <xf numFmtId="168" fontId="1" fillId="0" borderId="11" xfId="0" applyNumberFormat="1" applyFont="1" applyBorder="1" applyAlignment="1">
      <alignment horizontal="center" vertical="top"/>
    </xf>
    <xf numFmtId="164" fontId="1" fillId="0" borderId="11" xfId="0" applyNumberFormat="1" applyFont="1" applyBorder="1" applyAlignment="1">
      <alignment horizontal="center" vertical="top"/>
    </xf>
    <xf numFmtId="3" fontId="1" fillId="0" borderId="11" xfId="0" applyNumberFormat="1" applyFont="1" applyBorder="1" applyAlignment="1">
      <alignment horizontal="center" vertical="top"/>
    </xf>
    <xf numFmtId="0" fontId="1" fillId="0" borderId="8" xfId="0" applyFont="1" applyBorder="1" applyAlignment="1">
      <alignment horizontal="right" vertical="center" readingOrder="2"/>
    </xf>
    <xf numFmtId="171" fontId="0" fillId="0" borderId="8" xfId="0" applyNumberFormat="1" applyBorder="1"/>
    <xf numFmtId="171" fontId="3" fillId="0" borderId="2" xfId="0" applyNumberFormat="1" applyFont="1" applyBorder="1" applyAlignment="1">
      <alignment horizontal="center" vertical="center"/>
    </xf>
    <xf numFmtId="171" fontId="3" fillId="0" borderId="6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4" fontId="1" fillId="0" borderId="11" xfId="0" applyNumberFormat="1" applyFont="1" applyBorder="1" applyAlignment="1">
      <alignment horizontal="center" vertical="top"/>
    </xf>
    <xf numFmtId="0" fontId="4" fillId="2" borderId="7" xfId="0" applyFont="1" applyFill="1" applyBorder="1" applyAlignment="1">
      <alignment horizontal="center" vertical="top"/>
    </xf>
    <xf numFmtId="169" fontId="1" fillId="0" borderId="11" xfId="0" applyNumberFormat="1" applyFont="1" applyBorder="1" applyAlignment="1">
      <alignment horizontal="center" vertical="top"/>
    </xf>
    <xf numFmtId="171" fontId="1" fillId="0" borderId="2" xfId="0" applyNumberFormat="1" applyFont="1" applyBorder="1" applyAlignment="1">
      <alignment horizontal="center" vertical="top"/>
    </xf>
    <xf numFmtId="171" fontId="1" fillId="0" borderId="11" xfId="0" applyNumberFormat="1" applyFont="1" applyBorder="1" applyAlignment="1">
      <alignment horizontal="center" vertical="top"/>
    </xf>
    <xf numFmtId="0" fontId="1" fillId="0" borderId="6" xfId="0" applyFont="1" applyBorder="1" applyAlignment="1">
      <alignment horizontal="center" vertical="top"/>
    </xf>
    <xf numFmtId="166" fontId="3" fillId="3" borderId="6" xfId="0" applyNumberFormat="1" applyFont="1" applyFill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3" fillId="0" borderId="11" xfId="0" applyFont="1" applyBorder="1" applyAlignment="1">
      <alignment horizontal="right" vertical="center"/>
    </xf>
    <xf numFmtId="14" fontId="1" fillId="0" borderId="6" xfId="0" applyNumberFormat="1" applyFont="1" applyBorder="1" applyAlignment="1">
      <alignment horizontal="center" vertical="top"/>
    </xf>
    <xf numFmtId="14" fontId="1" fillId="0" borderId="12" xfId="0" applyNumberFormat="1" applyFont="1" applyBorder="1" applyAlignment="1">
      <alignment horizontal="center" vertical="top"/>
    </xf>
  </cellXfs>
  <cellStyles count="1">
    <cellStyle name="Normal" xfId="0" builtinId="0"/>
  </cellStyles>
  <dxfs count="30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4" formatCode="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3" formatCode="#,#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8" formatCode="#,##0.########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4" formatCode="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8" formatCode="#,##0.########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top style="medium">
          <color auto="1"/>
        </top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63</xdr:row>
      <xdr:rowOff>0</xdr:rowOff>
    </xdr:from>
    <xdr:ext cx="352425" cy="171450"/>
    <xdr:pic>
      <xdr:nvPicPr>
        <xdr:cNvPr id="2" name="FMR.jpg.jpeg" descr="לוגו הנגשות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3</xdr:col>
      <xdr:colOff>619125</xdr:colOff>
      <xdr:row>1</xdr:row>
      <xdr:rowOff>123825</xdr:rowOff>
    </xdr:from>
    <xdr:to>
      <xdr:col>3</xdr:col>
      <xdr:colOff>952500</xdr:colOff>
      <xdr:row>3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84B9A29-D9A6-4D06-968B-FCE210C7BE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6057625" y="285750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A8AB2CA-9FE3-4B86-B057-36EDAC65FCC9}" name="TitleRegion1.b7.d65.1" displayName="TitleRegion1.b7.d65.1" ref="B7:D65" totalsRowShown="0" headerRowBorderDxfId="301" tableBorderDxfId="302">
  <autoFilter ref="B7:D65" xr:uid="{5490606A-76A5-4C94-A0AB-6362D9AA4147}">
    <filterColumn colId="0" hiddenButton="1"/>
    <filterColumn colId="1" hiddenButton="1"/>
    <filterColumn colId="2" hiddenButton="1"/>
  </autoFilter>
  <tableColumns count="3">
    <tableColumn id="1" xr3:uid="{738C5A4A-B416-408F-93D8-BF31A98F9A61}" name="פירוט נכסים:"/>
    <tableColumn id="2" xr3:uid="{868E2B57-18BB-459C-A572-59C7FA71B0E6}" name="שווי הוגן" dataDxfId="300"/>
    <tableColumn id="3" xr3:uid="{17489876-8327-464D-B946-CA5A1FE916C5}" name="שעור מנכסי השקעה 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9A0C82A7-321A-4A9F-AE83-156284EA4DE2}" name="TitleRegion1.b6.q34.1" displayName="TitleRegion1.b6.q34.1" ref="B6:Q34" totalsRowShown="0" headerRowBorderDxfId="161" tableBorderDxfId="162">
  <autoFilter ref="B6:Q34" xr:uid="{AD79E7C1-D2DE-4FF5-9E76-A42D3E5DB97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3B1FEB06-41AE-4036-AB60-16A9231369A8}" name="1.ב  ניירות ערך סחירים:  " dataDxfId="160"/>
    <tableColumn id="2" xr3:uid="{49286DCE-EF80-4760-B78C-0171B6E7D771}" name="ריק במקור" dataDxfId="159"/>
    <tableColumn id="3" xr3:uid="{C125C3B3-1204-452F-8069-8025AA2F9DE0}" name="ריק במקור2" dataDxfId="158"/>
    <tableColumn id="4" xr3:uid="{48F42100-AA88-44C2-8299-5E0FF76A4234}" name="ריק במקור3" dataDxfId="157"/>
    <tableColumn id="5" xr3:uid="{48CB8CE1-A12B-4908-B2AB-51E25AFAE601}" name="ריק במקור4" dataDxfId="156"/>
    <tableColumn id="6" xr3:uid="{7C849C3B-160A-4EAE-8B50-A8449B712EAA}" name="ריק במקור5" dataDxfId="155"/>
    <tableColumn id="7" xr3:uid="{2E2DDDD6-FE18-46C2-8D3E-7CAD6746ECDA}" name="ריק במקור6" dataDxfId="154"/>
    <tableColumn id="8" xr3:uid="{9CC99743-2FCE-432A-902B-FDEB7A994E68}" name="ריק במקור7" dataDxfId="153"/>
    <tableColumn id="9" xr3:uid="{241D2121-28B5-4FDF-8227-C3C8CB588BEC}" name="ריק במקור8" dataDxfId="152"/>
    <tableColumn id="10" xr3:uid="{D0409BC3-A3C6-4094-B71A-F652D5CAAF65}" name="ריק במקור9" dataDxfId="151"/>
    <tableColumn id="11" xr3:uid="{88163F51-9C1F-42D1-94ED-C74AD80FD8FA}" name="ריק במקור10" dataDxfId="150"/>
    <tableColumn id="12" xr3:uid="{0DB8F69D-100B-4307-85A9-1B7FEB2E7ECA}" name="ריק במקור11" dataDxfId="149"/>
    <tableColumn id="13" xr3:uid="{CD29F45E-304D-45FD-BB25-5D75D078BC57}" name="ריק במקור12" dataDxfId="148"/>
    <tableColumn id="14" xr3:uid="{6133F372-3734-47E6-A09A-D84D276E721C}" name="ריק במקור13" dataDxfId="147"/>
    <tableColumn id="15" xr3:uid="{87EEDECB-F1D0-4B7C-981C-73448FBEB0FF}" name="ריק במקור14" dataDxfId="146"/>
    <tableColumn id="16" xr3:uid="{EF21204B-81D6-4D3D-AA73-3A814D24BDB4}" name="ריק במקור15" dataDxfId="145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FA7BF7FE-91AD-4F93-97BF-99E94B13FC98}" name="TitleRegion1.b6.s22.1" displayName="TitleRegion1.b6.s22.1" ref="B6:S22" totalsRowShown="0" headerRowBorderDxfId="143" tableBorderDxfId="144">
  <autoFilter ref="B6:S22" xr:uid="{25BBF323-F2C7-445E-B905-DE0E5CFD4E1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CB427A98-F7B3-4841-B74F-211FA7C44237}" name="1.ג  ניירות ערך לא סחירים:" dataDxfId="142"/>
    <tableColumn id="2" xr3:uid="{11000973-49DD-4E3A-96BE-45089FE0EC3B}" name="ריק במקור" dataDxfId="141"/>
    <tableColumn id="3" xr3:uid="{27654F8B-21A6-46E8-AA31-C66C1D0B9F84}" name="ריק במקור2" dataDxfId="140"/>
    <tableColumn id="4" xr3:uid="{EE735105-6B9B-40C1-96B7-065DDD6348FD}" name="ריק במקור3" dataDxfId="139"/>
    <tableColumn id="5" xr3:uid="{CF76DD99-808F-4EFB-A662-4B0D5BBC0FBC}" name="ריק במקור4" dataDxfId="138"/>
    <tableColumn id="6" xr3:uid="{D28CFB19-70AC-422C-BC84-26F0B093AB96}" name="ריק במקור5" dataDxfId="137"/>
    <tableColumn id="7" xr3:uid="{86DDF229-FF2F-4D3D-A954-BAC2C150366D}" name="ריק במקור6" dataDxfId="136"/>
    <tableColumn id="8" xr3:uid="{FF1298E4-4A1F-4CA6-9E38-9E3B0F429CE2}" name="ריק במקור7" dataDxfId="135"/>
    <tableColumn id="9" xr3:uid="{3DD93F14-5A0A-45DE-A04C-1C3E75BFCC74}" name="ריק במקור8" dataDxfId="134"/>
    <tableColumn id="10" xr3:uid="{207B241A-BC9F-4770-8730-BDBBC1F4D3E8}" name="ריק במקור9" dataDxfId="133"/>
    <tableColumn id="11" xr3:uid="{CB03225E-BE25-48A4-9BC1-A9EDC0F8AA77}" name="ריק במקור10" dataDxfId="132"/>
    <tableColumn id="12" xr3:uid="{AD0047D3-81DD-4914-9E7E-A4EC922CE91C}" name="ריק במקור11" dataDxfId="131"/>
    <tableColumn id="13" xr3:uid="{EF6E9043-EC22-48A3-AEF7-BE025E530D87}" name="ריק במקור12" dataDxfId="130"/>
    <tableColumn id="14" xr3:uid="{BC0E6676-DDF5-4DBB-99E2-9629516B5F9F}" name="ריק במקור13" dataDxfId="129"/>
    <tableColumn id="15" xr3:uid="{D039CCE9-A8D4-4BF5-B4B9-371DC20C2CD1}" name="ריק במקור14" dataDxfId="128"/>
    <tableColumn id="16" xr3:uid="{8775070C-4B09-4E5B-871C-8BDE573C9CCB}" name="ריק במקור15" dataDxfId="127"/>
    <tableColumn id="17" xr3:uid="{D31F674D-265D-4328-8A97-7AE3A7557D66}" name="ריק במקור16" dataDxfId="126"/>
    <tableColumn id="18" xr3:uid="{89135EBE-B639-4AD6-BFF3-481662FBDF4D}" name="ריק במקור17" dataDxfId="125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791A9398-7915-4F73-9A59-71217A6F6A07}" name="TitleRegion1.b6.s21.1" displayName="TitleRegion1.b6.s21.1" ref="B6:S21" totalsRowShown="0" headerRowBorderDxfId="123" tableBorderDxfId="124">
  <autoFilter ref="B6:S21" xr:uid="{A8753408-F69C-4E1B-BD82-B3A82056896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00C34A5A-17EB-408F-A7D4-67BE10141313}" name="1.ג  ניירות ערך לא סחירים:" dataDxfId="122"/>
    <tableColumn id="2" xr3:uid="{934772B2-3C97-4A4E-AA31-0458E74FEA10}" name="ריק במקור" dataDxfId="121"/>
    <tableColumn id="3" xr3:uid="{7F50DB73-7AC3-41EB-B185-B2B9A3A98E20}" name="ריק במקור2" dataDxfId="120"/>
    <tableColumn id="4" xr3:uid="{B79F4A74-44C8-4E34-9164-DE12EB7D7FBE}" name="ריק במקור3" dataDxfId="119"/>
    <tableColumn id="5" xr3:uid="{69302E7E-29FE-45D5-825E-A96530A00065}" name="ריק במקור4" dataDxfId="118"/>
    <tableColumn id="6" xr3:uid="{B73062A6-63AC-4D05-AED6-797FB759299A}" name="ריק במקור5" dataDxfId="117"/>
    <tableColumn id="7" xr3:uid="{3EB8D12F-E7A6-4B6E-B032-15A3FA0695B4}" name="ריק במקור6" dataDxfId="116"/>
    <tableColumn id="8" xr3:uid="{7C2E746A-3092-4DB7-A579-4017C27FA44D}" name="ריק במקור7" dataDxfId="115"/>
    <tableColumn id="9" xr3:uid="{223A4473-AEB2-4102-AAA4-A5AB5A1F4AD5}" name="ריק במקור8" dataDxfId="114"/>
    <tableColumn id="10" xr3:uid="{027239F8-FF9D-4383-8444-5DA045D23EE2}" name="ריק במקור9" dataDxfId="113"/>
    <tableColumn id="11" xr3:uid="{733762A1-474D-4C31-A6F5-0645069E4C7F}" name="ריק במקור10" dataDxfId="112"/>
    <tableColumn id="12" xr3:uid="{20872DA5-9747-4A73-8699-383ECC4E1803}" name="ריק במקור11" dataDxfId="111"/>
    <tableColumn id="13" xr3:uid="{7D31D4A5-0413-4610-9B7F-FCC73CD98D14}" name="ריק במקור12" dataDxfId="110"/>
    <tableColumn id="14" xr3:uid="{9677BA41-2CC7-403B-BCD5-9B8A95442A91}" name="ריק במקור13" dataDxfId="109"/>
    <tableColumn id="15" xr3:uid="{021D137C-34EE-48AD-A2DE-2FF93BD8A563}" name="ריק במקור14" dataDxfId="108"/>
    <tableColumn id="16" xr3:uid="{5444F03D-5205-4B25-BD15-2FACD07D6B27}" name="ריק במקור15" dataDxfId="107"/>
    <tableColumn id="17" xr3:uid="{101C0C77-2263-4828-94E8-3936FEA413C9}" name="ריק במקור16" dataDxfId="106"/>
    <tableColumn id="18" xr3:uid="{3D46386D-4FE6-43C1-94A5-111B3BE61537}" name="ריק במקור17" dataDxfId="105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A318D6AF-B0ED-4669-AA7F-B0FD68A55536}" name="TitleRegion1.b6.m58.1" displayName="TitleRegion1.b6.m58.1" ref="B6:M58" totalsRowShown="0" dataDxfId="90" headerRowBorderDxfId="103" tableBorderDxfId="104">
  <autoFilter ref="B6:M58" xr:uid="{96696ECF-6440-4811-8F81-FFA3183D427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xr3:uid="{D4CE93D8-BC9D-43B0-B37E-1D3347CD2207}" name="1.ג  ניירות ערך לא סחירים:" dataDxfId="102"/>
    <tableColumn id="2" xr3:uid="{867AAAF8-C354-43D9-869D-4A0786509156}" name="ריק במקור" dataDxfId="101"/>
    <tableColumn id="3" xr3:uid="{335B8B63-FDEA-4A76-9B69-924522E07AFF}" name="ריק במקור2" dataDxfId="100"/>
    <tableColumn id="4" xr3:uid="{B2348F5F-5927-4F62-B423-96092F52B99D}" name="ריק במקור3" dataDxfId="99"/>
    <tableColumn id="5" xr3:uid="{1562AA2B-899A-4F4E-A277-DBA0353A0CB8}" name="ריק במקור4" dataDxfId="98"/>
    <tableColumn id="6" xr3:uid="{B8E8882C-2417-4B58-9419-D9786E4A0738}" name="ריק במקור5" dataDxfId="97"/>
    <tableColumn id="7" xr3:uid="{C011EF2B-BEA5-4DF7-8C1E-8C312DDFCB27}" name="ריק במקור6" dataDxfId="96"/>
    <tableColumn id="8" xr3:uid="{53B16005-374B-4A16-8654-616D85C73131}" name="ריק במקור7" dataDxfId="95"/>
    <tableColumn id="9" xr3:uid="{D8832A9D-E968-49F4-922F-558A8BF832F5}" name="ריק במקור8" dataDxfId="94"/>
    <tableColumn id="10" xr3:uid="{25351B72-7504-439A-B99E-6F1BDD07DF45}" name="ריק במקור9" dataDxfId="93"/>
    <tableColumn id="11" xr3:uid="{148F8CAB-ABAA-47AC-8FC0-9E341A9303A2}" name="ריק במקור10" dataDxfId="92"/>
    <tableColumn id="12" xr3:uid="{1DD99A0C-BF2D-4E67-9E22-F4C2EB3E4A83}" name="ריק במקור11" dataDxfId="91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5D2D5884-40C8-4EBA-9D26-79CE67D3E665}" name="TitleRegion1.b6.k65.1" displayName="TitleRegion1.b6.k65.1" ref="B6:K65" totalsRowShown="0" dataDxfId="77" headerRowBorderDxfId="88" tableBorderDxfId="89">
  <autoFilter ref="B6:K65" xr:uid="{93395301-138C-4B4E-B645-F6A3E406AC5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68FA851C-C287-4FE4-8062-DD0E91C258DB}" name="1.ג  ניירות ערך לא סחירים:" dataDxfId="87"/>
    <tableColumn id="2" xr3:uid="{D3245C44-C0F8-4FC4-ADDF-A25FF11C0272}" name="ריק במקור" dataDxfId="86"/>
    <tableColumn id="3" xr3:uid="{EAE6F779-6352-41B7-912F-A1D3CBA7321D}" name="ריק במקור2" dataDxfId="85"/>
    <tableColumn id="4" xr3:uid="{31C5EF02-AD02-4113-8A93-DB14B7C82FE2}" name="ריק במקור3" dataDxfId="84"/>
    <tableColumn id="5" xr3:uid="{77F9764C-8FE4-4E9F-8B63-676E07459D56}" name="ריק במקור4" dataDxfId="83"/>
    <tableColumn id="6" xr3:uid="{9503805F-FE34-4AED-BF31-978AF43E2A8E}" name="ריק במקור5" dataDxfId="82"/>
    <tableColumn id="7" xr3:uid="{C22392E3-6D45-46A9-9AFE-9FBA437F5C43}" name="ריק במקור6" dataDxfId="81"/>
    <tableColumn id="8" xr3:uid="{68DF0BBF-3FA5-4BA9-A1F2-F428AB20FEE4}" name="ריק במקור7" dataDxfId="80"/>
    <tableColumn id="9" xr3:uid="{3E0B14DA-C74C-4DFD-B115-FABFD142DF0D}" name="ריק במקור8" dataDxfId="79"/>
    <tableColumn id="10" xr3:uid="{DF223565-2B8B-4197-940C-0F83E99464BB}" name="ריק במקור9" dataDxfId="78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394CA6D1-ED0C-4221-AC34-D469CB0CE5CE}" name="TitleRegion1.b6.l36.1" displayName="TitleRegion1.b6.l36.1_1" ref="B6:L36" totalsRowShown="0" dataDxfId="63" headerRowBorderDxfId="75" tableBorderDxfId="76">
  <autoFilter ref="B6:L36" xr:uid="{F55CAB1E-F4AF-4312-B528-FB0BED04398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AD205278-77E8-4247-BA68-300D0388853F}" name="1.ג  ניירות ערך לא סחירים:  " dataDxfId="74"/>
    <tableColumn id="2" xr3:uid="{F12031E2-8E06-47B1-98B3-FDAA88D2F330}" name="ריק במקור" dataDxfId="73"/>
    <tableColumn id="3" xr3:uid="{0048A8B9-8F62-49EA-A9FC-8B86BFE1ECEA}" name="ריק במקור2" dataDxfId="72"/>
    <tableColumn id="4" xr3:uid="{EF94BE69-3DEC-42CB-855B-449C01AAAB99}" name="ריק במקור3" dataDxfId="71"/>
    <tableColumn id="5" xr3:uid="{A73D527D-672C-4A7B-9175-0D372064631F}" name="ריק במקור4" dataDxfId="70"/>
    <tableColumn id="6" xr3:uid="{A6E87763-7A06-4009-B556-5E90D5666544}" name="ריק במקור5" dataDxfId="69"/>
    <tableColumn id="7" xr3:uid="{D7FFC652-5BBD-4130-9DBE-E0EA2BDA4650}" name="ריק במקור6" dataDxfId="68"/>
    <tableColumn id="8" xr3:uid="{F8605D0F-C184-4752-A747-1C37C703F14E}" name="ריק במקור7" dataDxfId="67"/>
    <tableColumn id="9" xr3:uid="{CC748C88-BFD6-407B-8FB8-406B08E645F7}" name="ריק במקור8" dataDxfId="66"/>
    <tableColumn id="10" xr3:uid="{8998B049-48CC-4454-8BD0-F42A6CA55710}" name="ריק במקור9" dataDxfId="65"/>
    <tableColumn id="11" xr3:uid="{A1A758F0-116D-4F3B-B33C-0B9EF56E0127}" name="ריק במקור10" dataDxfId="64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406C4985-0F4D-4A6E-BA08-C34241B86493}" name="TitleRegion1.b6.k25.1" displayName="TitleRegion1.b6.k25.1" ref="B6:K25" totalsRowShown="0" headerRowBorderDxfId="61" tableBorderDxfId="62">
  <autoFilter ref="B6:K25" xr:uid="{2FA8B22E-5174-43E9-BA87-194B5462130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1029DA81-10CD-4A3A-8AB0-AE77355A862B}" name="1.ג  ניירות ערך לא סחירים:" dataDxfId="60"/>
    <tableColumn id="2" xr3:uid="{31AEDA70-E288-43B9-B46C-408677136C82}" name="ריק במקור" dataDxfId="59"/>
    <tableColumn id="3" xr3:uid="{77B06863-771E-4D34-A37F-6FB461A1A5A9}" name="ריק במקור2" dataDxfId="58"/>
    <tableColumn id="4" xr3:uid="{0864D32B-21FF-4ED9-AE00-F33CBB07E9A6}" name="ריק במקור3" dataDxfId="57"/>
    <tableColumn id="5" xr3:uid="{D25B6C68-3455-400C-8599-ECF7DA54F357}" name="ריק במקור4" dataDxfId="56"/>
    <tableColumn id="6" xr3:uid="{5CB86432-0496-4318-AC32-1277256729F3}" name="ריק במקור5" dataDxfId="55"/>
    <tableColumn id="7" xr3:uid="{139A4246-2697-48A9-AEBE-965271D59DF4}" name="ריק במקור6" dataDxfId="54"/>
    <tableColumn id="8" xr3:uid="{9CF5860C-1358-472A-90A7-FC549B51A8C6}" name="ריק במקור7" dataDxfId="53"/>
    <tableColumn id="9" xr3:uid="{A65C15D5-7720-4459-B262-CF0B36111302}" name="ריק במקור8" dataDxfId="52"/>
    <tableColumn id="10" xr3:uid="{34F956C1-F728-4E2A-809E-8DB1E350C33D}" name="ריק במקור9" dataDxfId="51"/>
  </tableColumns>
  <tableStyleInfo showFirstColumn="1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27AD20C2-4BD5-4709-9A40-EE2E5EDCECFD}" name="TitleRegion1.b6.r28.1" displayName="TitleRegion1.b6.r28.1" ref="B6:R28" totalsRowShown="0" headerRowBorderDxfId="49" tableBorderDxfId="50">
  <autoFilter ref="B6:R28" xr:uid="{70CCD75C-5848-4F99-B28B-948E7465DEB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BF5392B4-D864-4CF9-8E40-FC8D7B4D35F7}" name="1.ד  הלוואות    " dataDxfId="48"/>
    <tableColumn id="2" xr3:uid="{F1B73FD3-1B34-4C60-B344-A0CEE515B06E}" name="ריק במקור" dataDxfId="47"/>
    <tableColumn id="3" xr3:uid="{9FD8EFA3-39ED-41DF-8CD9-929D3F4DF193}" name="ריק במקור2" dataDxfId="46"/>
    <tableColumn id="4" xr3:uid="{4B04D43F-8982-4B49-958C-23B5A6257B95}" name="ריק במקור3" dataDxfId="45"/>
    <tableColumn id="5" xr3:uid="{603F6286-F777-4FCF-8AEF-62760924BB62}" name="ריק במקור4" dataDxfId="44"/>
    <tableColumn id="6" xr3:uid="{574037DE-2D20-4EC3-B855-0E5A2A65DD91}" name="ריק במקור5" dataDxfId="43"/>
    <tableColumn id="7" xr3:uid="{0025FE46-1AFA-4B55-8082-D2816E7C9678}" name="ריק במקור6" dataDxfId="42"/>
    <tableColumn id="8" xr3:uid="{DF0E30E8-7EB8-41EE-A6B9-0D9EB74CF6A8}" name="ריק במקור7"/>
    <tableColumn id="9" xr3:uid="{EAEF5A13-594E-4DC8-ADE0-05D115F6D98E}" name="ריק במקור8" dataDxfId="41"/>
    <tableColumn id="10" xr3:uid="{1F09958C-566D-4EE0-B70C-52DDE90E3C6E}" name="ריק במקור9" dataDxfId="40"/>
    <tableColumn id="11" xr3:uid="{3F109FAC-0D2C-4E21-9F98-B34ECD3198D2}" name="ריק במקור10" dataDxfId="39"/>
    <tableColumn id="12" xr3:uid="{C02B8B78-6351-48FA-97B5-1C6C63822ACD}" name="ריק במקור11" dataDxfId="38"/>
    <tableColumn id="13" xr3:uid="{8233DDF5-611C-40BE-906F-A543D8DDFFD3}" name="ריק במקור12" dataDxfId="37"/>
    <tableColumn id="14" xr3:uid="{56302BB6-9DB8-4386-96BA-3AE7E20AA01E}" name="ריק במקור13" dataDxfId="36"/>
    <tableColumn id="15" xr3:uid="{B9065F6A-A4AD-4D74-AE0B-A321BA2E7A3D}" name="ריק במקור14"/>
    <tableColumn id="16" xr3:uid="{D46D8CF2-C77F-4E1B-8446-96CBEB013C52}" name="ריק במקור15"/>
    <tableColumn id="17" xr3:uid="{64EEA124-0798-4969-8245-EF3E28BB1561}" name="ריק במקור16"/>
  </tableColumns>
  <tableStyleInfo showFirstColumn="1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C0CD9B77-8DE1-4488-9CA1-2D740DD68B87}" name="TitleRegion1.b6.o23.1" displayName="TitleRegion1.b6.o23.1" ref="B6:O23" totalsRowShown="0" headerRowBorderDxfId="34" tableBorderDxfId="35">
  <autoFilter ref="B6:O23" xr:uid="{CB52826B-FFDC-49AE-A540-222704C96F5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08E2EB4D-3748-44F3-80B5-172A981EBA65}" name="1.ה  פקדונות מעל 3 חודשים" dataDxfId="33"/>
    <tableColumn id="2" xr3:uid="{24288886-D6BC-48BC-84F1-569ECB9107C2}" name="ריק במקור" dataDxfId="32"/>
    <tableColumn id="3" xr3:uid="{D57DA7F9-9016-45C8-B29A-63851E1F1C60}" name="ריק במקור2" dataDxfId="31"/>
    <tableColumn id="4" xr3:uid="{3F751C36-2B31-4506-A43E-64610D371F67}" name="ריק במקור3" dataDxfId="30"/>
    <tableColumn id="5" xr3:uid="{7A3523BC-A652-452B-AB84-574F33D5E4DF}" name="ריק במקור4" dataDxfId="29"/>
    <tableColumn id="6" xr3:uid="{514D9DED-997C-43D2-8FFA-2A5706F2D936}" name="ריק במקור5" dataDxfId="28"/>
    <tableColumn id="7" xr3:uid="{1D453734-77BA-4686-86C3-6270E6D95759}" name="ריק במקור6" dataDxfId="27"/>
    <tableColumn id="8" xr3:uid="{C3F8F79A-036E-4EF2-8DC2-3D3710ABBE3B}" name="ריק במקור7" dataDxfId="26"/>
    <tableColumn id="9" xr3:uid="{D0EEDA10-B923-4CF4-B703-89F58FE2B846}" name="ריק במקור8" dataDxfId="25"/>
    <tableColumn id="10" xr3:uid="{0C473713-722C-4239-B12F-88EF323E91E9}" name="ריק במקור9" dataDxfId="24"/>
    <tableColumn id="11" xr3:uid="{2884D6E7-40E7-471C-87E7-66D982E20156}" name="ריק במקור10" dataDxfId="23"/>
    <tableColumn id="12" xr3:uid="{7CF60149-7C97-40FE-BF3E-D49EDAC2E5CC}" name="ריק במקור11" dataDxfId="22"/>
    <tableColumn id="13" xr3:uid="{601584FA-9F77-407C-9C9F-8C3D23C5F6EB}" name="ריק במקור12" dataDxfId="21"/>
    <tableColumn id="14" xr3:uid="{80244B90-8433-40DB-9A08-A761062C3E0C}" name="ריק במקור13" dataDxfId="20"/>
  </tableColumns>
  <tableStyleInfo showFirstColumn="1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E0536F1D-4B9A-4D18-9B04-B2A8944597AF}" name="TitleRegion1.b6.j23.1" displayName="TitleRegion1.b6.j23.1" ref="B6:J23" totalsRowShown="0" dataDxfId="8" headerRowBorderDxfId="18" tableBorderDxfId="19">
  <autoFilter ref="B6:J23" xr:uid="{8CAB8AFF-BBC4-40D0-8A45-1D35F44D1FA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32D88E4E-7B93-441D-862C-10516782B2E8}" name="1.ו  זכויות מקרקעין" dataDxfId="17"/>
    <tableColumn id="2" xr3:uid="{00231BC7-6E39-44C2-A8B9-DEFFB5B834C5}" name="ריק במקור" dataDxfId="16"/>
    <tableColumn id="3" xr3:uid="{C59C72C3-6828-4FD7-A32F-B18EAF9C48C7}" name="ריק במקור2" dataDxfId="15"/>
    <tableColumn id="4" xr3:uid="{766EB92D-4643-42FD-B737-F2DF456C6055}" name="ריק במקור3" dataDxfId="14"/>
    <tableColumn id="5" xr3:uid="{D2AE84B8-2F96-40A0-8E51-2FFCE82DB37B}" name="ריק במקור4" dataDxfId="13"/>
    <tableColumn id="6" xr3:uid="{2B372005-13AD-46AB-ABD8-169AC3A24BE0}" name="ריק במקור5" dataDxfId="12"/>
    <tableColumn id="7" xr3:uid="{4D7ECB40-230D-4279-8576-73EEC6F5D6FE}" name="ריק במקור6" dataDxfId="11"/>
    <tableColumn id="8" xr3:uid="{78A20790-3A7F-45CB-907F-F06740DA0B79}" name="ריק במקור7" dataDxfId="10"/>
    <tableColumn id="9" xr3:uid="{FD62B2E6-6CA1-41FF-B664-E7FF6DE22239}" name="ריק במקור8" dataDxfId="9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A5BEF0C-70C2-49EC-AE3A-70758D6F64FC}" name="TitleRegion1.b6.l36.1" displayName="TitleRegion1.b6.l36.1" ref="B6:L36" totalsRowShown="0" headerRowBorderDxfId="298" tableBorderDxfId="299">
  <autoFilter ref="B6:L36" xr:uid="{8D171DF7-33CB-4F92-8A1B-E5E46B72C10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41870C09-9F1C-4502-BD6F-D36F0B761E08}" name="1.א  מזומנים ושווי מזומנים  " dataDxfId="297"/>
    <tableColumn id="2" xr3:uid="{E4105A9B-A856-4C71-A35D-F76DA02EA7B1}" name="ריק במקור" dataDxfId="296"/>
    <tableColumn id="3" xr3:uid="{72F2549E-09AE-4D47-AA4C-3AB53DA8337B}" name="ריק במקור2" dataDxfId="295"/>
    <tableColumn id="4" xr3:uid="{1614B3F4-DF3E-41DC-8FCE-AB403DD2A227}" name="ריק במקור3" dataDxfId="294"/>
    <tableColumn id="5" xr3:uid="{28DD6A96-5053-488E-A3BC-E5391971DBE9}" name="ריק במקור4" dataDxfId="293"/>
    <tableColumn id="6" xr3:uid="{09664B86-6F8E-4083-88A4-008172DC0CC6}" name="ריק במקור5" dataDxfId="292"/>
    <tableColumn id="7" xr3:uid="{3C533A3B-7107-48BA-AA44-B0EF93353A2F}" name="ריק במקור6" dataDxfId="291"/>
    <tableColumn id="8" xr3:uid="{B8FF7436-CF94-4864-8F54-6749947B74C1}" name="ריק במקור7" dataDxfId="290"/>
    <tableColumn id="9" xr3:uid="{168B50E4-373F-471A-8E1E-FA340CC0D6C7}" name="ריק במקור8" dataDxfId="289"/>
    <tableColumn id="10" xr3:uid="{0E04A04C-C0BF-4153-8790-8E20C9E2D145}" name="ריק במקור9" dataDxfId="288"/>
    <tableColumn id="11" xr3:uid="{7A97E1A6-372B-4813-84D5-75E526F461A6}" name="ריק במקור10" dataDxfId="287"/>
  </tableColumns>
  <tableStyleInfo showFirstColumn="1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5C9E6A1-A713-4352-96D7-FC2FD0A506AC}" name="TitleRegion1.b6.k13.1" displayName="TitleRegion1.b6.k13.1" ref="B6:K13" totalsRowShown="0" headerRowBorderDxfId="6" tableBorderDxfId="7">
  <autoFilter ref="B6:K13" xr:uid="{19CF1FB6-AD6F-43D9-9F3B-1CC1036A7C3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7462234E-C936-435B-8E59-42F2B6FE3A27}" name="1.ח.  השקעות אחרות"/>
    <tableColumn id="2" xr3:uid="{4077C9D6-84BB-466E-BF5D-95941FFB3602}" name="ריק במקור"/>
    <tableColumn id="3" xr3:uid="{71F0E6F8-A7AB-4DA7-A251-96CDCC3E31EB}" name="ריק במקור2"/>
    <tableColumn id="4" xr3:uid="{A00AF9A7-BE76-46B2-8D2E-C58250F069FA}" name="ריק במקור3" dataDxfId="5"/>
    <tableColumn id="5" xr3:uid="{39055A1C-789B-4E86-9ECF-675FFB0C19F5}" name="ריק במקור4"/>
    <tableColumn id="6" xr3:uid="{DB737447-FF4C-4412-8CC5-4D7F569122A7}" name="ריק במקור5"/>
    <tableColumn id="7" xr3:uid="{F39427E0-A623-4D62-854C-4EEA33D04476}" name="ריק במקור6"/>
    <tableColumn id="8" xr3:uid="{09DAE527-4714-4A9D-8021-B36CF3E52946}" name="ריק במקור7"/>
    <tableColumn id="9" xr3:uid="{49F44211-221C-4D86-B0D9-11EB0BEF8791}" name="ריק במקור8"/>
    <tableColumn id="10" xr3:uid="{EBC553B4-B8B6-4C43-8E61-50618BBF9661}" name="ריק במקור9"/>
  </tableColumns>
  <tableStyleInfo showFirstColumn="1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5C8F3D89-0EDF-40CA-81B5-94D2EA22C2C7}" name="TitleRegion1.b6.d44.1" displayName="TitleRegion1.b6.d44.1" ref="B6:D44" totalsRowShown="0" headerRowBorderDxfId="3" tableBorderDxfId="4">
  <autoFilter ref="B6:D44" xr:uid="{C43F61B5-29C3-405F-B09D-70B40B1999EC}">
    <filterColumn colId="0" hiddenButton="1"/>
    <filterColumn colId="1" hiddenButton="1"/>
    <filterColumn colId="2" hiddenButton="1"/>
  </autoFilter>
  <tableColumns count="3">
    <tableColumn id="1" xr3:uid="{12835C74-4BC8-4561-BD65-C75495436E50}" name="1.ט  יתרות התחייבות להשקעה:" dataDxfId="2"/>
    <tableColumn id="2" xr3:uid="{BE1BD5C0-5409-4874-A2B0-7B911E317B3D}" name="ריק במקור" dataDxfId="1"/>
    <tableColumn id="3" xr3:uid="{BC94BC57-B632-453C-9FFB-DFD75E21A789}" name="ריק במקור2" dataDxfId="0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5879773-6A57-41E3-A5BF-555C4B918936}" name="TitleRegion1.b6.r35.1" displayName="TitleRegion1.b6.r35.1" ref="B6:R35" totalsRowShown="0" dataDxfId="267" headerRowBorderDxfId="285" tableBorderDxfId="286">
  <autoFilter ref="B6:R35" xr:uid="{C5396055-4F8D-4C98-B9FD-05C90B03E76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3FD3E6FA-6CB8-4301-8460-762B1EE57683}" name="1.ב  ניירות ערך סחירים:          " dataDxfId="284"/>
    <tableColumn id="2" xr3:uid="{482FB7FD-0606-495E-B5C9-3C65F0CF4470}" name="ריק במקור" dataDxfId="283"/>
    <tableColumn id="3" xr3:uid="{D17131D4-8B04-464E-919C-6659174539B1}" name="ריק במקור2" dataDxfId="282"/>
    <tableColumn id="4" xr3:uid="{2F952042-C2CA-4578-AE09-5F9DA6A418C1}" name="ריק במקור3" dataDxfId="281"/>
    <tableColumn id="5" xr3:uid="{2D30EA50-4175-4950-BFC1-9207CE62BA6D}" name="ריק במקור4" dataDxfId="280"/>
    <tableColumn id="6" xr3:uid="{BC68043F-74CF-40D8-8A52-420C97F86CED}" name="ריק במקור5" dataDxfId="279"/>
    <tableColumn id="7" xr3:uid="{5A3784C9-6F71-4B92-8954-5FA7F87D0F90}" name="ריק במקור6" dataDxfId="278"/>
    <tableColumn id="8" xr3:uid="{ECD28106-148F-4BDD-A37C-3D935D00FFE2}" name="ריק במקור7" dataDxfId="277"/>
    <tableColumn id="9" xr3:uid="{025C48A6-FA37-442E-AB05-ED09729338F3}" name="ריק במקור8" dataDxfId="276"/>
    <tableColumn id="10" xr3:uid="{38AFBF9E-2023-4A22-B26B-27BDD8511C47}" name="ריק במקור9" dataDxfId="275"/>
    <tableColumn id="11" xr3:uid="{1AF5BC35-1A83-4355-9570-B3A441A9D7D1}" name="ריק במקור10" dataDxfId="274"/>
    <tableColumn id="12" xr3:uid="{362D5B4E-1BDA-4340-9DB7-FB329A6C5B53}" name="ריק במקור11" dataDxfId="273"/>
    <tableColumn id="13" xr3:uid="{CA8E5FC6-78D3-41D1-B7EE-F0FE761A02E5}" name="ריק במקור12" dataDxfId="272"/>
    <tableColumn id="14" xr3:uid="{C7DA4BBF-96F8-4150-A754-C42958AFD56B}" name="ריק במקור13" dataDxfId="271"/>
    <tableColumn id="15" xr3:uid="{E942B7EC-B01F-4BB5-AFF9-7F4CDAAEF3AD}" name="ריק במקור14" dataDxfId="270"/>
    <tableColumn id="16" xr3:uid="{3C06EC3C-55EC-4178-936F-ECE6992A801C}" name="ריק במקור15" dataDxfId="269"/>
    <tableColumn id="17" xr3:uid="{93FDB337-59F7-4F0B-8B44-FDA4885B4E64}" name="ריק במקור16" dataDxfId="268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E98E339-15FD-4576-8282-D0055BAEFE06}" name="TitleRegion1.b6.t18.1" displayName="TitleRegion1.b6.t18.1" ref="B6:T18" totalsRowShown="0" headerRowBorderDxfId="265" tableBorderDxfId="266">
  <autoFilter ref="B6:T18" xr:uid="{91AF8416-D024-4F52-99DE-2D16EB6E8A0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</autoFilter>
  <tableColumns count="19">
    <tableColumn id="1" xr3:uid="{3F3CF76C-9FF5-4295-A9AD-B907EADEA23A}" name="1.ב  ניירות ערך סחירים:      " dataDxfId="264"/>
    <tableColumn id="2" xr3:uid="{ABA8B082-0443-40C4-A557-66785EECEE87}" name="ריק במקור" dataDxfId="263"/>
    <tableColumn id="3" xr3:uid="{AC1FD98F-9C9E-468C-898E-E1FD8CC54C4A}" name="ריק במקור2" dataDxfId="262"/>
    <tableColumn id="4" xr3:uid="{4B08439E-802E-4813-B2A9-806EB7C51621}" name="ריק במקור3" dataDxfId="261"/>
    <tableColumn id="5" xr3:uid="{E3BF38E0-89BB-4FA1-A286-C368955D329B}" name="ריק במקור4" dataDxfId="260"/>
    <tableColumn id="6" xr3:uid="{79845102-DBCF-479D-BCB4-5FEA1E074A59}" name="ריק במקור5" dataDxfId="259"/>
    <tableColumn id="7" xr3:uid="{698C7060-5B02-4BE3-AB05-78725AE38176}" name="ריק במקור6" dataDxfId="258"/>
    <tableColumn id="8" xr3:uid="{CC5F44C1-C539-426C-83F0-03B9F871BB4E}" name="ריק במקור7" dataDxfId="257"/>
    <tableColumn id="9" xr3:uid="{0AD26DE6-627D-40FA-9013-78BCD551C37E}" name="ריק במקור8" dataDxfId="256"/>
    <tableColumn id="10" xr3:uid="{FF838272-C453-4A9A-961C-006E59428DEA}" name="ריק במקור9" dataDxfId="255"/>
    <tableColumn id="11" xr3:uid="{53DE1B14-A4E8-48FD-8045-CA8239644D37}" name="ריק במקור10" dataDxfId="254"/>
    <tableColumn id="12" xr3:uid="{7336C40B-5F0D-4644-9388-FD8870B42053}" name="ריק במקור11" dataDxfId="253"/>
    <tableColumn id="13" xr3:uid="{E3813029-682C-4AEE-B622-60F92C6AEF3C}" name="ריק במקור12" dataDxfId="252"/>
    <tableColumn id="14" xr3:uid="{34B3B669-5758-4D8C-AA91-B3F4D632EACE}" name="ריק במקור13" dataDxfId="251"/>
    <tableColumn id="15" xr3:uid="{14C6BF1D-0B89-43BD-B259-5173D60D8219}" name="ריק במקור14" dataDxfId="250"/>
    <tableColumn id="16" xr3:uid="{F747666B-4001-4DE4-99CB-0282A1E5EC8D}" name="ריק במקור15" dataDxfId="249"/>
    <tableColumn id="17" xr3:uid="{55338B83-5CE4-4EE6-B90A-825676A6EB81}" name="ריק במקור16" dataDxfId="248"/>
    <tableColumn id="18" xr3:uid="{D1AC8DBE-5A3B-4CAB-9DD3-5E832DE5027D}" name="ריק במקור17" dataDxfId="247"/>
    <tableColumn id="19" xr3:uid="{F79593F8-08EF-46FD-A51B-24D955C9DEC8}" name="ריק במקור18" dataDxfId="246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5485422-56FE-4CB1-A905-42CDC099AE76}" name="TitleRegion1.b6.u60.1" displayName="TitleRegion1.b6.u60.1" ref="B6:U60" totalsRowShown="0" dataDxfId="223" headerRowBorderDxfId="244" tableBorderDxfId="245">
  <autoFilter ref="B6:U60" xr:uid="{55F65400-3EF4-4D11-B24F-CB5276319C4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76658E71-0DA2-4015-9640-D2CEA6AB470F}" name="1.ב  ניירות ערך סחירים:      " dataDxfId="243"/>
    <tableColumn id="2" xr3:uid="{1224D469-C924-46A1-B2ED-5B85E7592F35}" name="ריק במקור" dataDxfId="242"/>
    <tableColumn id="3" xr3:uid="{D3AF2D37-619E-4BC5-9B5A-BB6AB32403E1}" name="ריק במקור2" dataDxfId="241"/>
    <tableColumn id="4" xr3:uid="{BEADFAC7-C3DC-4CA9-A863-43D5AA817779}" name="ריק במקור3" dataDxfId="240"/>
    <tableColumn id="5" xr3:uid="{E6FA7AB5-F19F-4E27-8E05-4E131C88390B}" name="ריק במקור4" dataDxfId="239"/>
    <tableColumn id="6" xr3:uid="{54854EF6-E628-489D-AD17-B919A0E76778}" name="ריק במקור5" dataDxfId="238"/>
    <tableColumn id="7" xr3:uid="{3C527812-979E-47E4-84A9-E30441C2446F}" name="ריק במקור6" dataDxfId="237"/>
    <tableColumn id="8" xr3:uid="{ED6DF066-5FBE-4C5D-8C1B-72B2F187DC94}" name="ריק במקור7" dataDxfId="236"/>
    <tableColumn id="9" xr3:uid="{083B0EF5-DF8C-4648-AB4C-A5DAAB051C5A}" name="ריק במקור8" dataDxfId="235"/>
    <tableColumn id="10" xr3:uid="{A90EF7CD-0668-413E-B610-FB58BB1864FB}" name="ריק במקור9" dataDxfId="234"/>
    <tableColumn id="11" xr3:uid="{2BA97F28-E605-432F-B3D7-5E139DD04C72}" name="ריק במקור10" dataDxfId="233"/>
    <tableColumn id="12" xr3:uid="{7C599F47-94CB-4E15-A030-0EFA99D7EF0E}" name="ריק במקור11" dataDxfId="232"/>
    <tableColumn id="13" xr3:uid="{C36E8BA6-1AD3-4A3E-91B6-B580DC5E247F}" name="ריק במקור12" dataDxfId="231"/>
    <tableColumn id="14" xr3:uid="{42108D17-A7F5-431A-843E-6CF9D419E0FC}" name="ריק במקור13" dataDxfId="230"/>
    <tableColumn id="15" xr3:uid="{468B9091-8F49-4C94-9D48-4F77BE0E332C}" name="ריק במקור14" dataDxfId="229"/>
    <tableColumn id="16" xr3:uid="{A1CBDC08-2846-4B39-84C6-8E172A56C746}" name="ריק במקור15" dataDxfId="228"/>
    <tableColumn id="17" xr3:uid="{7AFD02C8-D1A5-4F51-846B-1B550F4055C8}" name="ריק במקור16" dataDxfId="227"/>
    <tableColumn id="18" xr3:uid="{148EED4A-3EA3-493A-BA7A-3BFF40996D26}" name="ריק במקור17" dataDxfId="226"/>
    <tableColumn id="19" xr3:uid="{EACA8D20-FF8F-409D-B530-9D0560EC970A}" name="ריק במקור18" dataDxfId="225">
      <calculatedColumnFormula>+R7/$R$11</calculatedColumnFormula>
    </tableColumn>
    <tableColumn id="20" xr3:uid="{5FAA7C90-4A51-41F2-A9EF-E78086ACC284}" name="ריק במקור19" dataDxfId="224">
      <calculatedColumnFormula>+R7/'סכום נכסי הקרן'!$C$42</calculatedColumnFormula>
    </tableColumn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342FC95-6A11-4276-BD84-3F334921AD96}" name="TitleRegion1.b6.o200.1" displayName="TitleRegion1.b6.o200.1" ref="B6:O200" totalsRowShown="0" dataDxfId="206" headerRowBorderDxfId="221" tableBorderDxfId="222">
  <autoFilter ref="B6:O200" xr:uid="{315F0B04-6D79-4C0E-AE5F-EEC3AAAEAB1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F7D3C56C-F43D-435F-8995-06E5E3CDF4A7}" name="1.ב  ניירות ערך סחירים:  " dataDxfId="220"/>
    <tableColumn id="2" xr3:uid="{DCEC3DDF-85C4-4BD2-A9C3-761B7A3A0E7B}" name="ריק במקור" dataDxfId="219"/>
    <tableColumn id="3" xr3:uid="{3C20A3EC-F5C5-480F-9983-632EB014B178}" name="ריק במקור2" dataDxfId="218"/>
    <tableColumn id="4" xr3:uid="{24FAD4FC-5B97-40C1-A7EE-F7CFA78D597D}" name="ריק במקור3" dataDxfId="217"/>
    <tableColumn id="5" xr3:uid="{D8AF9D60-B3CE-41BD-AA72-8ED82D5B1428}" name="ריק במקור4" dataDxfId="216"/>
    <tableColumn id="6" xr3:uid="{FEB55DFA-D65F-459A-B89D-4AFBE548A2B7}" name="ריק במקור5" dataDxfId="215"/>
    <tableColumn id="7" xr3:uid="{18098828-B345-494E-8B12-46DB84993391}" name="ריק במקור6" dataDxfId="214"/>
    <tableColumn id="8" xr3:uid="{3883140E-1A57-420B-B820-73847CD9BCA1}" name="ריק במקור7" dataDxfId="213"/>
    <tableColumn id="9" xr3:uid="{8B314FE1-FD93-4AC0-9B1A-5EBAC7980FF8}" name="ריק במקור8" dataDxfId="212"/>
    <tableColumn id="10" xr3:uid="{55EEED08-BB37-44D4-8EE5-73093A040C13}" name="ריק במקור9" dataDxfId="211"/>
    <tableColumn id="11" xr3:uid="{36EE60A1-6D94-4611-8144-0803AB03031D}" name="ריק במקור10" dataDxfId="210"/>
    <tableColumn id="12" xr3:uid="{C44F0E6E-40B9-402E-A705-6FF3D9783072}" name="ריק במקור11" dataDxfId="209"/>
    <tableColumn id="13" xr3:uid="{E05191EC-011A-469D-B53F-A13278056965}" name="ריק במקור12" dataDxfId="208"/>
    <tableColumn id="14" xr3:uid="{C2DFF5BE-F885-4128-B4EA-D97F59230F6E}" name="ריק במקור13" dataDxfId="207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8A0CB79-014E-44F6-B196-C5CE6022817C}" name="TitleRegion1.b6.o22.1" displayName="TitleRegion1.b6.o22.1" ref="B6:O22" totalsRowShown="0" headerRowBorderDxfId="204" tableBorderDxfId="205">
  <autoFilter ref="B6:O22" xr:uid="{4EDDADAC-FA8F-4C94-B23A-D813F1213AE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EB5F1F16-41CB-41AA-B4C5-A745897CD6F5}" name="1.ב  ניירות ערך סחירים:" dataDxfId="203"/>
    <tableColumn id="2" xr3:uid="{7A394B23-2965-43B0-9EA7-CFF57B97AC50}" name="ריק במקור" dataDxfId="202"/>
    <tableColumn id="3" xr3:uid="{04EB9522-A777-4525-B7F3-E90F1EB678A8}" name="ריק במקור2" dataDxfId="201"/>
    <tableColumn id="4" xr3:uid="{4B64E607-A850-4E93-AA12-9C7D24DA932C}" name="ריק במקור3" dataDxfId="200"/>
    <tableColumn id="5" xr3:uid="{09D95A85-F2C9-435F-9BC9-436CABAD8C9A}" name="ריק במקור4" dataDxfId="199"/>
    <tableColumn id="6" xr3:uid="{93896B52-E8B4-45C6-A850-8D6E2888108D}" name="ריק במקור5" dataDxfId="198"/>
    <tableColumn id="7" xr3:uid="{ABC881B0-0A46-4AA4-B65D-745B93ED5E85}" name="ריק במקור6" dataDxfId="197"/>
    <tableColumn id="8" xr3:uid="{CD3A34FF-D20B-47A2-B3C5-E8270E193E00}" name="ריק במקור7" dataDxfId="196"/>
    <tableColumn id="9" xr3:uid="{B5792FD5-D13F-42DB-89D2-381A8312362C}" name="ריק במקור8" dataDxfId="195"/>
    <tableColumn id="10" xr3:uid="{7CED7C5F-5EC3-4524-9B44-16D3FF4A7C47}" name="ריק במקור9" dataDxfId="194"/>
    <tableColumn id="11" xr3:uid="{F4A94AAC-5C26-407B-8B9E-8454256C7BD2}" name="ריק במקור10" dataDxfId="193"/>
    <tableColumn id="12" xr3:uid="{AA465327-B9EC-41AF-8D0A-E6F80A295392}" name="ריק במקור11" dataDxfId="192"/>
    <tableColumn id="13" xr3:uid="{1FE61D08-1E3F-466E-871B-26739A8D369C}" name="ריק במקור12" dataDxfId="191"/>
    <tableColumn id="14" xr3:uid="{817D4873-EF58-4B7A-846D-1FBA33A355E7}" name="ריק במקור13" dataDxfId="190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BF99C8B-E507-4572-9457-589935F741D1}" name="TitleRegion1.b6.l25.1" displayName="TitleRegion1.b6.l25.1" ref="B6:L25" totalsRowShown="0" dataDxfId="176" headerRowBorderDxfId="188" tableBorderDxfId="189">
  <autoFilter ref="B6:L25" xr:uid="{A32CB9D9-3ECA-4F86-A802-7E78D27B4FD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391DBC13-D06B-48C5-8838-41DD806AE287}" name="1.ב  ניירות ערך סחירים:" dataDxfId="187"/>
    <tableColumn id="2" xr3:uid="{C852E400-1F31-4193-B9FB-73814AAF2D36}" name="ריק במקור" dataDxfId="186"/>
    <tableColumn id="3" xr3:uid="{76D73BFE-1FA0-4DA3-AFE2-45245AE4EAF0}" name="ריק במקור2" dataDxfId="185"/>
    <tableColumn id="4" xr3:uid="{D2DDAF99-60D5-4EFE-AD47-69CD3CE837AF}" name="ריק במקור3" dataDxfId="184"/>
    <tableColumn id="5" xr3:uid="{FFFB248E-8DE4-48C3-BF9D-DBBA7FA3DAC6}" name="ריק במקור4" dataDxfId="183"/>
    <tableColumn id="6" xr3:uid="{9C43910C-6D87-48E5-9573-9472E53861D9}" name="ריק במקור5" dataDxfId="182"/>
    <tableColumn id="7" xr3:uid="{A910DCB3-8CFC-48D2-B220-14578E186F92}" name="ריק במקור6" dataDxfId="181"/>
    <tableColumn id="8" xr3:uid="{F9F4CE1A-F846-4081-BA10-AF1E1557D188}" name="ריק במקור7" dataDxfId="180"/>
    <tableColumn id="9" xr3:uid="{DA74F74B-4856-4681-B820-6F29E2C3450C}" name="ריק במקור8" dataDxfId="179"/>
    <tableColumn id="10" xr3:uid="{AD268A7C-DB9D-4196-83D8-AD55F933CE1D}" name="ריק במקור9" dataDxfId="178"/>
    <tableColumn id="11" xr3:uid="{299B5AA9-6A4C-47F4-9525-944A4D34202C}" name="ריק במקור10" dataDxfId="177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A280BEFF-273F-41D8-AF9A-51CA886E6392}" name="TitleRegion1.b6.k23.1" displayName="TitleRegion1.b6.k23.1" ref="B6:K23" totalsRowShown="0" dataDxfId="163" headerRowBorderDxfId="174" tableBorderDxfId="175">
  <autoFilter ref="B6:K23" xr:uid="{B48F0585-C1F7-493F-9CC1-17B405713ED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301431E3-CD5A-4EB4-8FFF-7CF22A39DA6D}" name="1.ב  ניירות ערך סחירים:" dataDxfId="173"/>
    <tableColumn id="2" xr3:uid="{925A5F50-79F4-412B-BBD9-9A0A3E57D269}" name="ריק במקור" dataDxfId="172"/>
    <tableColumn id="3" xr3:uid="{6CE2D726-F3B1-4993-8F0D-DBF24AD90CCC}" name="ריק במקור2" dataDxfId="171"/>
    <tableColumn id="4" xr3:uid="{0C976CEC-D9E8-4A26-81D4-586116E25FB5}" name="ריק במקור3" dataDxfId="170"/>
    <tableColumn id="5" xr3:uid="{06645C94-BE57-4BCC-822C-0741D8C1681A}" name="ריק במקור4" dataDxfId="169"/>
    <tableColumn id="6" xr3:uid="{96CE5ACB-B469-4D17-BFB5-7F26FFDC4A64}" name="ריק במקור5" dataDxfId="168"/>
    <tableColumn id="7" xr3:uid="{9050DA28-E5E3-401F-9D69-B51D6DEA0F46}" name="ריק במקור6" dataDxfId="167"/>
    <tableColumn id="8" xr3:uid="{0D455EF1-A751-40F2-A236-A45C85BC54CD}" name="ריק במקור7" dataDxfId="166"/>
    <tableColumn id="9" xr3:uid="{5FBF738A-6A25-409D-ADC4-711D6BA90BDC}" name="ריק במקור8" dataDxfId="165"/>
    <tableColumn id="10" xr3:uid="{00B4214F-FB02-4510-A625-3758D70F6DF8}" name="ריק במקור9" dataDxfId="164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workbookViewId="0">
      <selection activeCell="A40" sqref="A40"/>
    </sheetView>
  </sheetViews>
  <sheetFormatPr defaultColWidth="0" defaultRowHeight="12.75" customHeight="1" zeroHeight="1" x14ac:dyDescent="0.2"/>
  <cols>
    <col min="1" max="1" width="26.42578125" bestFit="1" customWidth="1"/>
    <col min="2" max="2" width="46.7109375" bestFit="1" customWidth="1"/>
    <col min="3" max="3" width="29" bestFit="1" customWidth="1"/>
    <col min="4" max="4" width="26.42578125" bestFit="1" customWidth="1"/>
    <col min="53" max="16384" width="9.140625" hidden="1"/>
  </cols>
  <sheetData>
    <row r="1" spans="1:4" x14ac:dyDescent="0.2">
      <c r="B1" s="1" t="s">
        <v>0</v>
      </c>
      <c r="C1" s="1" t="s">
        <v>1</v>
      </c>
    </row>
    <row r="2" spans="1:4" x14ac:dyDescent="0.2">
      <c r="B2" s="1" t="s">
        <v>2</v>
      </c>
      <c r="C2" s="1" t="s">
        <v>3</v>
      </c>
    </row>
    <row r="3" spans="1:4" x14ac:dyDescent="0.2">
      <c r="B3" s="1" t="s">
        <v>4</v>
      </c>
      <c r="C3" s="1" t="s">
        <v>5</v>
      </c>
    </row>
    <row r="4" spans="1:4" x14ac:dyDescent="0.2">
      <c r="B4" s="1" t="s">
        <v>6</v>
      </c>
      <c r="C4" s="2">
        <v>12536</v>
      </c>
    </row>
    <row r="5" spans="1:4" ht="12.75" customHeight="1" x14ac:dyDescent="0.2"/>
    <row r="6" spans="1:4" ht="21" customHeight="1" x14ac:dyDescent="0.2">
      <c r="A6" s="45" t="s">
        <v>7</v>
      </c>
      <c r="B6" s="46"/>
      <c r="C6" s="46"/>
      <c r="D6" s="46"/>
    </row>
    <row r="7" spans="1:4" ht="13.5" thickBot="1" x14ac:dyDescent="0.25">
      <c r="B7" s="7" t="s">
        <v>8</v>
      </c>
      <c r="C7" s="4" t="s">
        <v>9</v>
      </c>
      <c r="D7" s="4" t="s">
        <v>10</v>
      </c>
    </row>
    <row r="8" spans="1:4" ht="13.5" thickBot="1" x14ac:dyDescent="0.25">
      <c r="B8" s="56" t="s">
        <v>1395</v>
      </c>
      <c r="C8" s="4" t="s">
        <v>11</v>
      </c>
      <c r="D8" s="4" t="s">
        <v>12</v>
      </c>
    </row>
    <row r="9" spans="1:4" x14ac:dyDescent="0.2">
      <c r="B9" s="57" t="s">
        <v>1395</v>
      </c>
      <c r="C9" s="6" t="s">
        <v>13</v>
      </c>
      <c r="D9" s="6" t="s">
        <v>14</v>
      </c>
    </row>
    <row r="10" spans="1:4" x14ac:dyDescent="0.2">
      <c r="B10" s="7" t="s">
        <v>15</v>
      </c>
      <c r="C10" s="56" t="s">
        <v>1395</v>
      </c>
      <c r="D10" s="56" t="s">
        <v>1395</v>
      </c>
    </row>
    <row r="11" spans="1:4" x14ac:dyDescent="0.2">
      <c r="B11" s="8" t="s">
        <v>16</v>
      </c>
      <c r="C11" s="10">
        <v>899228.11812999996</v>
      </c>
      <c r="D11" s="11">
        <f>+C11/$C$42</f>
        <v>0.16498576212262087</v>
      </c>
    </row>
    <row r="12" spans="1:4" x14ac:dyDescent="0.2">
      <c r="B12" s="8" t="s">
        <v>17</v>
      </c>
      <c r="C12" s="58" t="s">
        <v>1395</v>
      </c>
      <c r="D12" s="58" t="s">
        <v>1395</v>
      </c>
    </row>
    <row r="13" spans="1:4" x14ac:dyDescent="0.2">
      <c r="B13" s="7" t="s">
        <v>18</v>
      </c>
      <c r="C13" s="12">
        <v>1613541.72012</v>
      </c>
      <c r="D13" s="13">
        <f t="shared" ref="D13:D37" si="0">+C13/$C$42</f>
        <v>0.29604435742539476</v>
      </c>
    </row>
    <row r="14" spans="1:4" x14ac:dyDescent="0.2">
      <c r="B14" s="7" t="s">
        <v>19</v>
      </c>
      <c r="C14" s="14" t="s">
        <v>20</v>
      </c>
      <c r="D14" s="14">
        <f t="shared" si="0"/>
        <v>0</v>
      </c>
    </row>
    <row r="15" spans="1:4" x14ac:dyDescent="0.2">
      <c r="B15" s="7" t="s">
        <v>22</v>
      </c>
      <c r="C15" s="12">
        <f>+'אג"ח קונצרני'!R11</f>
        <v>146438.62341</v>
      </c>
      <c r="D15" s="13">
        <f t="shared" si="0"/>
        <v>2.6867807401006454E-2</v>
      </c>
    </row>
    <row r="16" spans="1:4" x14ac:dyDescent="0.2">
      <c r="B16" s="7" t="s">
        <v>23</v>
      </c>
      <c r="C16" s="12">
        <v>1622706.07598</v>
      </c>
      <c r="D16" s="13">
        <f t="shared" si="0"/>
        <v>0.297725786425935</v>
      </c>
    </row>
    <row r="17" spans="2:4" x14ac:dyDescent="0.2">
      <c r="B17" s="7" t="s">
        <v>24</v>
      </c>
      <c r="C17" s="14" t="s">
        <v>20</v>
      </c>
      <c r="D17" s="14">
        <f t="shared" si="0"/>
        <v>0</v>
      </c>
    </row>
    <row r="18" spans="2:4" x14ac:dyDescent="0.2">
      <c r="B18" s="7" t="s">
        <v>25</v>
      </c>
      <c r="C18" s="12">
        <v>8745.3788800000002</v>
      </c>
      <c r="D18" s="13">
        <f t="shared" si="0"/>
        <v>1.6045572535792081E-3</v>
      </c>
    </row>
    <row r="19" spans="2:4" x14ac:dyDescent="0.2">
      <c r="B19" s="7" t="s">
        <v>26</v>
      </c>
      <c r="C19" s="12">
        <v>1145.83788</v>
      </c>
      <c r="D19" s="13">
        <f t="shared" si="0"/>
        <v>2.1023245613571658E-4</v>
      </c>
    </row>
    <row r="20" spans="2:4" x14ac:dyDescent="0.2">
      <c r="B20" s="7" t="s">
        <v>27</v>
      </c>
      <c r="C20" s="14" t="s">
        <v>20</v>
      </c>
      <c r="D20" s="14">
        <f t="shared" si="0"/>
        <v>0</v>
      </c>
    </row>
    <row r="21" spans="2:4" x14ac:dyDescent="0.2">
      <c r="B21" s="7" t="s">
        <v>28</v>
      </c>
      <c r="C21" s="12">
        <v>99183.401339999997</v>
      </c>
      <c r="D21" s="13">
        <f t="shared" si="0"/>
        <v>1.819766167234995E-2</v>
      </c>
    </row>
    <row r="22" spans="2:4" x14ac:dyDescent="0.2">
      <c r="B22" s="7" t="s">
        <v>29</v>
      </c>
      <c r="C22" s="12">
        <f>+'מוצרים מובנים'!N11</f>
        <v>12668.524720000001</v>
      </c>
      <c r="D22" s="13">
        <f t="shared" si="0"/>
        <v>2.3243559267752969E-3</v>
      </c>
    </row>
    <row r="23" spans="2:4" x14ac:dyDescent="0.2">
      <c r="B23" s="8" t="s">
        <v>30</v>
      </c>
      <c r="C23" s="58" t="s">
        <v>1395</v>
      </c>
      <c r="D23" s="58" t="s">
        <v>1395</v>
      </c>
    </row>
    <row r="24" spans="2:4" x14ac:dyDescent="0.2">
      <c r="B24" s="7" t="s">
        <v>18</v>
      </c>
      <c r="C24" s="14" t="s">
        <v>20</v>
      </c>
      <c r="D24" s="14">
        <f t="shared" si="0"/>
        <v>0</v>
      </c>
    </row>
    <row r="25" spans="2:4" x14ac:dyDescent="0.2">
      <c r="B25" s="7" t="s">
        <v>19</v>
      </c>
      <c r="C25" s="12">
        <v>55529.5</v>
      </c>
      <c r="D25" s="13">
        <f t="shared" si="0"/>
        <v>1.018826779665224E-2</v>
      </c>
    </row>
    <row r="26" spans="2:4" x14ac:dyDescent="0.2">
      <c r="B26" s="7" t="s">
        <v>22</v>
      </c>
      <c r="C26" s="12">
        <v>6211.6118800000004</v>
      </c>
      <c r="D26" s="13">
        <f t="shared" si="0"/>
        <v>1.1396746825076127E-3</v>
      </c>
    </row>
    <row r="27" spans="2:4" x14ac:dyDescent="0.2">
      <c r="B27" s="7" t="s">
        <v>23</v>
      </c>
      <c r="C27" s="12">
        <v>272400.26243</v>
      </c>
      <c r="D27" s="13">
        <f t="shared" si="0"/>
        <v>4.9978602751964057E-2</v>
      </c>
    </row>
    <row r="28" spans="2:4" x14ac:dyDescent="0.2">
      <c r="B28" s="7" t="s">
        <v>31</v>
      </c>
      <c r="C28" s="12">
        <v>358492.38037000003</v>
      </c>
      <c r="D28" s="13">
        <f t="shared" si="0"/>
        <v>6.5774342903661603E-2</v>
      </c>
    </row>
    <row r="29" spans="2:4" x14ac:dyDescent="0.2">
      <c r="B29" s="7" t="s">
        <v>32</v>
      </c>
      <c r="C29" s="12">
        <v>17151.27504</v>
      </c>
      <c r="D29" s="13">
        <f t="shared" si="0"/>
        <v>3.1468279592209072E-3</v>
      </c>
    </row>
    <row r="30" spans="2:4" x14ac:dyDescent="0.2">
      <c r="B30" s="7" t="s">
        <v>33</v>
      </c>
      <c r="C30" s="14" t="s">
        <v>20</v>
      </c>
      <c r="D30" s="14">
        <f t="shared" si="0"/>
        <v>0</v>
      </c>
    </row>
    <row r="31" spans="2:4" x14ac:dyDescent="0.2">
      <c r="B31" s="7" t="s">
        <v>34</v>
      </c>
      <c r="C31" s="12">
        <v>1170.3276599999999</v>
      </c>
      <c r="D31" s="13">
        <f t="shared" si="0"/>
        <v>2.1472571533886261E-4</v>
      </c>
    </row>
    <row r="32" spans="2:4" x14ac:dyDescent="0.2">
      <c r="B32" s="7" t="s">
        <v>35</v>
      </c>
      <c r="C32" s="14" t="s">
        <v>20</v>
      </c>
      <c r="D32" s="14">
        <f t="shared" si="0"/>
        <v>0</v>
      </c>
    </row>
    <row r="33" spans="1:4" x14ac:dyDescent="0.2">
      <c r="B33" s="8" t="s">
        <v>36</v>
      </c>
      <c r="C33" s="10">
        <v>50386.69902</v>
      </c>
      <c r="D33" s="11">
        <f t="shared" si="0"/>
        <v>9.244693055134208E-3</v>
      </c>
    </row>
    <row r="34" spans="1:4" x14ac:dyDescent="0.2">
      <c r="B34" s="8" t="s">
        <v>37</v>
      </c>
      <c r="C34" s="10">
        <v>275817.14600000001</v>
      </c>
      <c r="D34" s="11">
        <f t="shared" si="0"/>
        <v>5.0605515020958759E-2</v>
      </c>
    </row>
    <row r="35" spans="1:4" x14ac:dyDescent="0.2">
      <c r="B35" s="8" t="s">
        <v>38</v>
      </c>
      <c r="C35" s="10">
        <v>9472.9928</v>
      </c>
      <c r="D35" s="11">
        <f t="shared" si="0"/>
        <v>1.7380561230005409E-3</v>
      </c>
    </row>
    <row r="36" spans="1:4" x14ac:dyDescent="0.2">
      <c r="B36" s="8" t="s">
        <v>39</v>
      </c>
      <c r="C36" s="15" t="s">
        <v>20</v>
      </c>
      <c r="D36" s="15">
        <f t="shared" si="0"/>
        <v>0</v>
      </c>
    </row>
    <row r="37" spans="1:4" x14ac:dyDescent="0.2">
      <c r="B37" s="8" t="s">
        <v>40</v>
      </c>
      <c r="C37" s="10">
        <v>47.817489999999999</v>
      </c>
      <c r="D37" s="11">
        <f t="shared" si="0"/>
        <v>8.7733077640486673E-6</v>
      </c>
    </row>
    <row r="38" spans="1:4" x14ac:dyDescent="0.2">
      <c r="B38" s="7" t="s">
        <v>41</v>
      </c>
      <c r="C38" s="56" t="s">
        <v>1395</v>
      </c>
      <c r="D38" s="56" t="s">
        <v>1395</v>
      </c>
    </row>
    <row r="39" spans="1:4" x14ac:dyDescent="0.2">
      <c r="B39" s="8" t="s">
        <v>42</v>
      </c>
      <c r="C39" s="15" t="s">
        <v>20</v>
      </c>
      <c r="D39" s="15">
        <f t="shared" ref="D39:D42" si="1">+C39/$C$42</f>
        <v>0</v>
      </c>
    </row>
    <row r="40" spans="1:4" x14ac:dyDescent="0.2">
      <c r="B40" s="8" t="s">
        <v>43</v>
      </c>
      <c r="C40" s="15" t="s">
        <v>20</v>
      </c>
      <c r="D40" s="15">
        <f t="shared" si="1"/>
        <v>0</v>
      </c>
    </row>
    <row r="41" spans="1:4" x14ac:dyDescent="0.2">
      <c r="B41" s="8" t="s">
        <v>44</v>
      </c>
      <c r="C41" s="15" t="s">
        <v>20</v>
      </c>
      <c r="D41" s="15">
        <f t="shared" si="1"/>
        <v>0</v>
      </c>
    </row>
    <row r="42" spans="1:4" x14ac:dyDescent="0.2">
      <c r="B42" s="7" t="s">
        <v>45</v>
      </c>
      <c r="C42" s="10">
        <f>SUM(C11:C41)</f>
        <v>5450337.6931499997</v>
      </c>
      <c r="D42" s="11">
        <f t="shared" si="1"/>
        <v>1</v>
      </c>
    </row>
    <row r="43" spans="1:4" x14ac:dyDescent="0.2">
      <c r="B43" s="7" t="s">
        <v>46</v>
      </c>
      <c r="C43" s="10">
        <v>138368.91636</v>
      </c>
      <c r="D43" s="58" t="s">
        <v>1395</v>
      </c>
    </row>
    <row r="44" spans="1:4" ht="12.75" customHeight="1" x14ac:dyDescent="0.2">
      <c r="B44" s="59" t="s">
        <v>1395</v>
      </c>
      <c r="C44" s="59" t="s">
        <v>1395</v>
      </c>
      <c r="D44" s="59" t="s">
        <v>1395</v>
      </c>
    </row>
    <row r="45" spans="1:4" x14ac:dyDescent="0.2">
      <c r="A45" s="46"/>
      <c r="B45" s="59" t="s">
        <v>1395</v>
      </c>
      <c r="C45" s="16" t="s">
        <v>47</v>
      </c>
      <c r="D45" s="16" t="s">
        <v>48</v>
      </c>
    </row>
    <row r="46" spans="1:4" x14ac:dyDescent="0.2">
      <c r="A46" s="46"/>
      <c r="B46" s="59" t="s">
        <v>1395</v>
      </c>
      <c r="C46" s="6" t="s">
        <v>13</v>
      </c>
      <c r="D46" s="6" t="s">
        <v>14</v>
      </c>
    </row>
    <row r="47" spans="1:4" x14ac:dyDescent="0.2">
      <c r="A47" s="46"/>
      <c r="B47" s="59" t="s">
        <v>1395</v>
      </c>
      <c r="C47" s="14" t="s">
        <v>49</v>
      </c>
      <c r="D47" s="17">
        <v>1</v>
      </c>
    </row>
    <row r="48" spans="1:4" x14ac:dyDescent="0.2">
      <c r="A48" s="46"/>
      <c r="B48" s="59" t="s">
        <v>1395</v>
      </c>
      <c r="C48" s="14" t="s">
        <v>50</v>
      </c>
      <c r="D48" s="17">
        <v>3.6269999999999998</v>
      </c>
    </row>
    <row r="49" spans="1:4" x14ac:dyDescent="0.2">
      <c r="A49" s="46"/>
      <c r="B49" s="59" t="s">
        <v>1395</v>
      </c>
      <c r="C49" s="14" t="s">
        <v>51</v>
      </c>
      <c r="D49" s="17">
        <v>4.0115999999999996</v>
      </c>
    </row>
    <row r="50" spans="1:4" x14ac:dyDescent="0.2">
      <c r="A50" s="46"/>
      <c r="B50" s="59" t="s">
        <v>1395</v>
      </c>
      <c r="C50" s="14" t="s">
        <v>52</v>
      </c>
      <c r="D50" s="17">
        <v>4.6208999999999998</v>
      </c>
    </row>
    <row r="51" spans="1:4" x14ac:dyDescent="0.2">
      <c r="A51" s="46"/>
      <c r="B51" s="59" t="s">
        <v>1395</v>
      </c>
      <c r="C51" s="14" t="s">
        <v>53</v>
      </c>
      <c r="D51" s="17">
        <v>2.7391000000000001</v>
      </c>
    </row>
    <row r="52" spans="1:4" x14ac:dyDescent="0.2">
      <c r="A52" s="46"/>
      <c r="B52" s="59" t="s">
        <v>1395</v>
      </c>
      <c r="C52" s="14" t="s">
        <v>54</v>
      </c>
      <c r="D52" s="17">
        <v>2.4752999999999998</v>
      </c>
    </row>
    <row r="53" spans="1:4" x14ac:dyDescent="0.2">
      <c r="A53" s="46"/>
      <c r="B53" s="59" t="s">
        <v>1395</v>
      </c>
      <c r="C53" s="14" t="s">
        <v>55</v>
      </c>
      <c r="D53" s="17">
        <v>0.46400000000000002</v>
      </c>
    </row>
    <row r="54" spans="1:4" x14ac:dyDescent="0.2">
      <c r="A54" s="46"/>
      <c r="B54" s="59" t="s">
        <v>1395</v>
      </c>
      <c r="C54" s="14" t="s">
        <v>56</v>
      </c>
      <c r="D54" s="17">
        <v>2.2963</v>
      </c>
    </row>
    <row r="55" spans="1:4" x14ac:dyDescent="0.2">
      <c r="A55" s="46"/>
      <c r="B55" s="59" t="s">
        <v>1395</v>
      </c>
      <c r="C55" s="14" t="s">
        <v>57</v>
      </c>
      <c r="D55" s="17">
        <v>0.53820000000000001</v>
      </c>
    </row>
    <row r="56" spans="1:4" x14ac:dyDescent="0.2">
      <c r="A56" s="46"/>
      <c r="B56" s="59" t="s">
        <v>1395</v>
      </c>
      <c r="C56" s="14" t="s">
        <v>58</v>
      </c>
      <c r="D56" s="17">
        <v>0.36270000000000002</v>
      </c>
    </row>
    <row r="57" spans="1:4" x14ac:dyDescent="0.2">
      <c r="A57" s="46"/>
      <c r="B57" s="59" t="s">
        <v>1395</v>
      </c>
      <c r="C57" s="14" t="s">
        <v>59</v>
      </c>
      <c r="D57" s="17">
        <v>2.5637E-2</v>
      </c>
    </row>
    <row r="58" spans="1:4" x14ac:dyDescent="0.2">
      <c r="A58" s="46"/>
      <c r="B58" s="59" t="s">
        <v>1395</v>
      </c>
      <c r="C58" s="14" t="s">
        <v>60</v>
      </c>
      <c r="D58" s="17">
        <v>0.2142</v>
      </c>
    </row>
    <row r="59" spans="1:4" x14ac:dyDescent="0.2">
      <c r="A59" s="46"/>
      <c r="B59" s="59" t="s">
        <v>1395</v>
      </c>
      <c r="C59" s="14" t="s">
        <v>61</v>
      </c>
      <c r="D59" s="17">
        <v>4.3135000000000003</v>
      </c>
    </row>
    <row r="60" spans="1:4" x14ac:dyDescent="0.2">
      <c r="A60" s="46"/>
      <c r="B60" s="59" t="s">
        <v>1395</v>
      </c>
      <c r="C60" s="14" t="s">
        <v>62</v>
      </c>
      <c r="D60" s="17">
        <v>0.74809999999999999</v>
      </c>
    </row>
    <row r="61" spans="1:4" x14ac:dyDescent="0.2">
      <c r="A61" s="46"/>
      <c r="B61" s="59" t="s">
        <v>1395</v>
      </c>
      <c r="C61" s="14" t="s">
        <v>63</v>
      </c>
      <c r="D61" s="17">
        <v>0.19539999999999999</v>
      </c>
    </row>
    <row r="62" spans="1:4" x14ac:dyDescent="0.2">
      <c r="A62" s="46"/>
      <c r="B62" s="59" t="s">
        <v>1395</v>
      </c>
      <c r="C62" s="14" t="s">
        <v>64</v>
      </c>
      <c r="D62" s="17">
        <v>2.7505999999999999</v>
      </c>
    </row>
    <row r="63" spans="1:4" x14ac:dyDescent="0.2">
      <c r="A63" s="46"/>
      <c r="B63" s="59" t="s">
        <v>1395</v>
      </c>
      <c r="C63" s="14" t="s">
        <v>65</v>
      </c>
      <c r="D63" s="58" t="s">
        <v>1395</v>
      </c>
    </row>
    <row r="64" spans="1:4" x14ac:dyDescent="0.2">
      <c r="A64" s="47" t="s">
        <v>66</v>
      </c>
      <c r="B64" s="42" t="s">
        <v>67</v>
      </c>
      <c r="C64" s="43" t="s">
        <v>68</v>
      </c>
      <c r="D64" s="44">
        <v>1</v>
      </c>
    </row>
    <row r="65" spans="1:4" ht="12.75" customHeight="1" x14ac:dyDescent="0.2">
      <c r="A65" s="46"/>
      <c r="B65" s="59" t="s">
        <v>1395</v>
      </c>
      <c r="C65" s="59" t="s">
        <v>1395</v>
      </c>
      <c r="D65" s="59" t="s">
        <v>1395</v>
      </c>
    </row>
    <row r="66" spans="1:4" ht="12.75" hidden="1" customHeight="1" x14ac:dyDescent="0.2"/>
    <row r="67" spans="1:4" ht="12.75" hidden="1" customHeight="1" x14ac:dyDescent="0.2"/>
    <row r="68" spans="1:4" ht="12.75" hidden="1" customHeight="1" x14ac:dyDescent="0.2"/>
    <row r="69" spans="1:4" ht="12.75" hidden="1" customHeight="1" x14ac:dyDescent="0.2"/>
    <row r="70" spans="1:4" ht="12.75" hidden="1" customHeight="1" x14ac:dyDescent="0.2"/>
    <row r="71" spans="1:4" ht="12.75" hidden="1" customHeight="1" x14ac:dyDescent="0.2"/>
    <row r="72" spans="1:4" ht="12.75" hidden="1" customHeight="1" x14ac:dyDescent="0.2"/>
    <row r="73" spans="1:4" ht="12.75" hidden="1" customHeight="1" x14ac:dyDescent="0.2"/>
    <row r="74" spans="1:4" ht="12.75" hidden="1" customHeight="1" x14ac:dyDescent="0.2"/>
    <row r="75" spans="1:4" ht="12.75" hidden="1" customHeight="1" x14ac:dyDescent="0.2"/>
    <row r="76" spans="1:4" ht="12.75" hidden="1" customHeight="1" x14ac:dyDescent="0.2"/>
    <row r="77" spans="1:4" ht="12.75" hidden="1" customHeight="1" x14ac:dyDescent="0.2"/>
    <row r="78" spans="1:4" ht="12.75" hidden="1" customHeight="1" x14ac:dyDescent="0.2"/>
    <row r="79" spans="1:4" ht="12.75" hidden="1" customHeight="1" x14ac:dyDescent="0.2"/>
    <row r="80" spans="1:4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mergeCells count="3">
    <mergeCell ref="A6:D6"/>
    <mergeCell ref="A45:A63"/>
    <mergeCell ref="A64:A65"/>
  </mergeCells>
  <pageMargins left="0.7" right="0.7" top="0.75" bottom="0.75" header="0.3" footer="0.3"/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L22"/>
  <sheetViews>
    <sheetView rightToLeft="1" workbookViewId="0">
      <selection activeCell="C25" sqref="C25"/>
    </sheetView>
  </sheetViews>
  <sheetFormatPr defaultRowHeight="12.75" customHeight="1" x14ac:dyDescent="0.2"/>
  <cols>
    <col min="2" max="2" width="32.7109375" bestFit="1" customWidth="1"/>
    <col min="3" max="3" width="29" bestFit="1" customWidth="1"/>
    <col min="4" max="4" width="15" bestFit="1" customWidth="1"/>
    <col min="5" max="6" width="13.7109375" bestFit="1" customWidth="1"/>
    <col min="7" max="7" width="12.42578125" bestFit="1" customWidth="1"/>
    <col min="8" max="8" width="10" bestFit="1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12536</v>
      </c>
    </row>
    <row r="6" spans="2:12" ht="12.75" customHeight="1" x14ac:dyDescent="0.2">
      <c r="B6" s="48" t="s">
        <v>819</v>
      </c>
      <c r="C6" s="49"/>
      <c r="D6" s="49"/>
      <c r="E6" s="49"/>
      <c r="F6" s="49"/>
      <c r="G6" s="49"/>
      <c r="H6" s="49"/>
      <c r="I6" s="49"/>
      <c r="J6" s="49"/>
      <c r="K6" s="49"/>
      <c r="L6" s="50"/>
    </row>
    <row r="7" spans="2:12" ht="12.75" customHeight="1" x14ac:dyDescent="0.2">
      <c r="B7" s="51" t="s">
        <v>820</v>
      </c>
      <c r="C7" s="52"/>
      <c r="D7" s="52"/>
      <c r="E7" s="52"/>
      <c r="F7" s="52"/>
      <c r="G7" s="52"/>
      <c r="H7" s="52"/>
      <c r="I7" s="52"/>
      <c r="J7" s="52"/>
      <c r="K7" s="52"/>
      <c r="L7" s="53"/>
    </row>
    <row r="8" spans="2:12" ht="12.75" customHeight="1" x14ac:dyDescent="0.2">
      <c r="B8" s="4" t="s">
        <v>71</v>
      </c>
      <c r="C8" s="4" t="s">
        <v>72</v>
      </c>
      <c r="D8" s="4" t="s">
        <v>135</v>
      </c>
      <c r="E8" s="4" t="s">
        <v>204</v>
      </c>
      <c r="F8" s="4" t="s">
        <v>76</v>
      </c>
      <c r="G8" s="4" t="s">
        <v>138</v>
      </c>
      <c r="H8" s="4" t="s">
        <v>139</v>
      </c>
      <c r="I8" s="4" t="s">
        <v>79</v>
      </c>
      <c r="J8" s="4" t="s">
        <v>141</v>
      </c>
      <c r="K8" s="4" t="s">
        <v>80</v>
      </c>
      <c r="L8" s="4" t="s">
        <v>206</v>
      </c>
    </row>
    <row r="9" spans="2:12" ht="12.75" customHeight="1" x14ac:dyDescent="0.2">
      <c r="B9" s="5"/>
      <c r="C9" s="5"/>
      <c r="D9" s="5"/>
      <c r="E9" s="5"/>
      <c r="F9" s="5"/>
      <c r="G9" s="6" t="s">
        <v>145</v>
      </c>
      <c r="H9" s="6" t="s">
        <v>146</v>
      </c>
      <c r="I9" s="6" t="s">
        <v>11</v>
      </c>
      <c r="J9" s="6" t="s">
        <v>12</v>
      </c>
      <c r="K9" s="6" t="s">
        <v>12</v>
      </c>
      <c r="L9" s="6" t="s">
        <v>12</v>
      </c>
    </row>
    <row r="10" spans="2:12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</row>
    <row r="11" spans="2:12" ht="12.75" customHeight="1" x14ac:dyDescent="0.2">
      <c r="B11" s="18" t="s">
        <v>821</v>
      </c>
      <c r="C11" s="9"/>
      <c r="D11" s="9"/>
      <c r="E11" s="9"/>
      <c r="F11" s="9"/>
      <c r="G11" s="9"/>
      <c r="H11" s="9"/>
      <c r="I11" s="9"/>
      <c r="J11" s="9"/>
      <c r="K11" s="9"/>
      <c r="L11" s="9"/>
    </row>
    <row r="12" spans="2:12" ht="12.75" customHeight="1" x14ac:dyDescent="0.2">
      <c r="B12" s="18" t="s">
        <v>822</v>
      </c>
      <c r="C12" s="9"/>
      <c r="D12" s="9"/>
      <c r="E12" s="9"/>
      <c r="F12" s="9"/>
      <c r="G12" s="9"/>
      <c r="H12" s="9"/>
      <c r="I12" s="9"/>
      <c r="J12" s="9"/>
      <c r="K12" s="9"/>
      <c r="L12" s="9"/>
    </row>
    <row r="13" spans="2:12" ht="12.75" customHeight="1" x14ac:dyDescent="0.2">
      <c r="B13" s="18" t="s">
        <v>823</v>
      </c>
      <c r="C13" s="9"/>
      <c r="D13" s="9"/>
      <c r="E13" s="9"/>
      <c r="F13" s="9"/>
      <c r="G13" s="9"/>
      <c r="H13" s="9"/>
      <c r="I13" s="9"/>
      <c r="J13" s="9"/>
      <c r="K13" s="9"/>
      <c r="L13" s="9"/>
    </row>
    <row r="14" spans="2:12" ht="12.75" customHeight="1" x14ac:dyDescent="0.2">
      <c r="B14" s="18" t="s">
        <v>824</v>
      </c>
      <c r="C14" s="9"/>
      <c r="D14" s="9"/>
      <c r="E14" s="9"/>
      <c r="F14" s="9"/>
      <c r="G14" s="9"/>
      <c r="H14" s="9"/>
      <c r="I14" s="9"/>
      <c r="J14" s="9"/>
      <c r="K14" s="9"/>
      <c r="L14" s="9"/>
    </row>
    <row r="15" spans="2:12" ht="12.75" customHeight="1" x14ac:dyDescent="0.2">
      <c r="B15" s="18" t="s">
        <v>825</v>
      </c>
      <c r="C15" s="9"/>
      <c r="D15" s="9"/>
      <c r="E15" s="9"/>
      <c r="F15" s="9"/>
      <c r="G15" s="9"/>
      <c r="H15" s="9"/>
      <c r="I15" s="9"/>
      <c r="J15" s="9"/>
      <c r="K15" s="9"/>
      <c r="L15" s="9"/>
    </row>
    <row r="16" spans="2:12" ht="12.75" customHeight="1" x14ac:dyDescent="0.2">
      <c r="B16" s="18" t="s">
        <v>826</v>
      </c>
      <c r="C16" s="9"/>
      <c r="D16" s="9"/>
      <c r="E16" s="9"/>
      <c r="F16" s="9"/>
      <c r="G16" s="9"/>
      <c r="H16" s="9"/>
      <c r="I16" s="9"/>
      <c r="J16" s="9"/>
      <c r="K16" s="9"/>
      <c r="L16" s="9"/>
    </row>
    <row r="17" spans="2:12" ht="12.75" customHeight="1" x14ac:dyDescent="0.2">
      <c r="B17" s="18" t="s">
        <v>827</v>
      </c>
      <c r="C17" s="9"/>
      <c r="D17" s="9"/>
      <c r="E17" s="9"/>
      <c r="F17" s="9"/>
      <c r="G17" s="9"/>
      <c r="H17" s="9"/>
      <c r="I17" s="9"/>
      <c r="J17" s="9"/>
      <c r="K17" s="9"/>
      <c r="L17" s="9"/>
    </row>
    <row r="18" spans="2:12" ht="12.75" customHeight="1" x14ac:dyDescent="0.2">
      <c r="B18" s="18" t="s">
        <v>828</v>
      </c>
      <c r="C18" s="9"/>
      <c r="D18" s="9"/>
      <c r="E18" s="9"/>
      <c r="F18" s="9"/>
      <c r="G18" s="9"/>
      <c r="H18" s="9"/>
      <c r="I18" s="9"/>
      <c r="J18" s="9"/>
      <c r="K18" s="9"/>
      <c r="L18" s="9"/>
    </row>
    <row r="19" spans="2:12" ht="12.75" customHeight="1" x14ac:dyDescent="0.2">
      <c r="B19" s="18" t="s">
        <v>829</v>
      </c>
      <c r="C19" s="9"/>
      <c r="D19" s="9"/>
      <c r="E19" s="9"/>
      <c r="F19" s="9"/>
      <c r="G19" s="9"/>
      <c r="H19" s="9"/>
      <c r="I19" s="9"/>
      <c r="J19" s="9"/>
      <c r="K19" s="9"/>
      <c r="L19" s="9"/>
    </row>
    <row r="20" spans="2:12" ht="12.75" customHeight="1" x14ac:dyDescent="0.2">
      <c r="B20" s="18" t="s">
        <v>830</v>
      </c>
      <c r="C20" s="9"/>
      <c r="D20" s="9"/>
      <c r="E20" s="9"/>
      <c r="F20" s="9"/>
      <c r="G20" s="9"/>
      <c r="H20" s="9"/>
      <c r="I20" s="9"/>
      <c r="J20" s="9"/>
      <c r="K20" s="9"/>
      <c r="L20" s="9"/>
    </row>
    <row r="21" spans="2:12" ht="12.75" customHeight="1" x14ac:dyDescent="0.2">
      <c r="B21" s="18" t="s">
        <v>831</v>
      </c>
      <c r="C21" s="9"/>
      <c r="D21" s="9"/>
      <c r="E21" s="9"/>
      <c r="F21" s="9"/>
      <c r="G21" s="9"/>
      <c r="H21" s="9"/>
      <c r="I21" s="9"/>
      <c r="J21" s="9"/>
      <c r="K21" s="9"/>
      <c r="L21" s="9"/>
    </row>
    <row r="22" spans="2:12" ht="12.75" customHeight="1" x14ac:dyDescent="0.2">
      <c r="B22" s="18" t="s">
        <v>832</v>
      </c>
      <c r="C22" s="9"/>
      <c r="D22" s="9"/>
      <c r="E22" s="9"/>
      <c r="F22" s="9"/>
      <c r="G22" s="9"/>
      <c r="H22" s="9"/>
      <c r="I22" s="9"/>
      <c r="J22" s="9"/>
      <c r="K22" s="9"/>
      <c r="L22" s="9"/>
    </row>
  </sheetData>
  <mergeCells count="2">
    <mergeCell ref="B6:L6"/>
    <mergeCell ref="B7:L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Z10000"/>
  <sheetViews>
    <sheetView rightToLeft="1" topLeftCell="E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29" bestFit="1" customWidth="1"/>
    <col min="4" max="4" width="15" bestFit="1" customWidth="1"/>
    <col min="5" max="5" width="13.7109375" bestFit="1" customWidth="1"/>
    <col min="6" max="6" width="15" bestFit="1" customWidth="1"/>
    <col min="7" max="7" width="12.42578125" bestFit="1" customWidth="1"/>
    <col min="8" max="8" width="11.28515625" bestFit="1" customWidth="1"/>
    <col min="9" max="9" width="13.7109375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12536</v>
      </c>
    </row>
    <row r="5" spans="2:11" ht="12.75" customHeight="1" x14ac:dyDescent="0.2"/>
    <row r="6" spans="2:11" ht="12.75" customHeight="1" thickBot="1" x14ac:dyDescent="0.25">
      <c r="B6" s="67" t="s">
        <v>833</v>
      </c>
      <c r="C6" s="69" t="s">
        <v>1395</v>
      </c>
      <c r="D6" s="69" t="s">
        <v>1396</v>
      </c>
      <c r="E6" s="69" t="s">
        <v>1397</v>
      </c>
      <c r="F6" s="69" t="s">
        <v>1398</v>
      </c>
      <c r="G6" s="69" t="s">
        <v>1399</v>
      </c>
      <c r="H6" s="69" t="s">
        <v>1400</v>
      </c>
      <c r="I6" s="69" t="s">
        <v>1401</v>
      </c>
      <c r="J6" s="69" t="s">
        <v>1402</v>
      </c>
      <c r="K6" s="69" t="s">
        <v>1403</v>
      </c>
    </row>
    <row r="7" spans="2:11" ht="12.75" customHeight="1" thickBot="1" x14ac:dyDescent="0.25">
      <c r="B7" s="75" t="s">
        <v>834</v>
      </c>
      <c r="C7" s="81" t="s">
        <v>1395</v>
      </c>
      <c r="D7" s="81" t="s">
        <v>1395</v>
      </c>
      <c r="E7" s="81" t="s">
        <v>1395</v>
      </c>
      <c r="F7" s="81" t="s">
        <v>1395</v>
      </c>
      <c r="G7" s="81" t="s">
        <v>1395</v>
      </c>
      <c r="H7" s="81" t="s">
        <v>1395</v>
      </c>
      <c r="I7" s="81" t="s">
        <v>1395</v>
      </c>
      <c r="J7" s="81" t="s">
        <v>1395</v>
      </c>
      <c r="K7" s="81" t="s">
        <v>1395</v>
      </c>
    </row>
    <row r="8" spans="2:11" ht="12.75" customHeight="1" x14ac:dyDescent="0.2">
      <c r="B8" s="60" t="s">
        <v>71</v>
      </c>
      <c r="C8" s="4" t="s">
        <v>72</v>
      </c>
      <c r="D8" s="4" t="s">
        <v>135</v>
      </c>
      <c r="E8" s="4" t="s">
        <v>204</v>
      </c>
      <c r="F8" s="4" t="s">
        <v>76</v>
      </c>
      <c r="G8" s="4" t="s">
        <v>138</v>
      </c>
      <c r="H8" s="4" t="s">
        <v>139</v>
      </c>
      <c r="I8" s="4" t="s">
        <v>79</v>
      </c>
      <c r="J8" s="4" t="s">
        <v>80</v>
      </c>
      <c r="K8" s="63" t="s">
        <v>206</v>
      </c>
    </row>
    <row r="9" spans="2:11" ht="12.75" customHeight="1" x14ac:dyDescent="0.2">
      <c r="B9" s="71" t="s">
        <v>1395</v>
      </c>
      <c r="C9" s="57" t="s">
        <v>1395</v>
      </c>
      <c r="D9" s="57" t="s">
        <v>1395</v>
      </c>
      <c r="E9" s="57" t="s">
        <v>1395</v>
      </c>
      <c r="F9" s="57" t="s">
        <v>1395</v>
      </c>
      <c r="G9" s="6" t="s">
        <v>145</v>
      </c>
      <c r="H9" s="6" t="s">
        <v>146</v>
      </c>
      <c r="I9" s="6" t="s">
        <v>11</v>
      </c>
      <c r="J9" s="6" t="s">
        <v>12</v>
      </c>
      <c r="K9" s="64" t="s">
        <v>12</v>
      </c>
    </row>
    <row r="10" spans="2:11" ht="12.75" customHeight="1" x14ac:dyDescent="0.2">
      <c r="B10" s="71" t="s">
        <v>1395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4" t="s">
        <v>88</v>
      </c>
    </row>
    <row r="11" spans="2:11" ht="12.75" customHeight="1" x14ac:dyDescent="0.2">
      <c r="B11" s="61" t="s">
        <v>835</v>
      </c>
      <c r="C11" s="58" t="s">
        <v>1395</v>
      </c>
      <c r="D11" s="58" t="s">
        <v>1395</v>
      </c>
      <c r="E11" s="58" t="s">
        <v>1395</v>
      </c>
      <c r="F11" s="58" t="s">
        <v>1395</v>
      </c>
      <c r="G11" s="58" t="s">
        <v>1395</v>
      </c>
      <c r="H11" s="58" t="s">
        <v>1395</v>
      </c>
      <c r="I11" s="23">
        <v>99183.401339999997</v>
      </c>
      <c r="J11" s="20">
        <v>1</v>
      </c>
      <c r="K11" s="65">
        <v>1.8186693185000002E-2</v>
      </c>
    </row>
    <row r="12" spans="2:11" ht="12.75" customHeight="1" x14ac:dyDescent="0.2">
      <c r="B12" s="61" t="s">
        <v>836</v>
      </c>
      <c r="C12" s="58" t="s">
        <v>1395</v>
      </c>
      <c r="D12" s="58" t="s">
        <v>1395</v>
      </c>
      <c r="E12" s="58" t="s">
        <v>1395</v>
      </c>
      <c r="F12" s="58" t="s">
        <v>1395</v>
      </c>
      <c r="G12" s="58" t="s">
        <v>1395</v>
      </c>
      <c r="H12" s="58" t="s">
        <v>1395</v>
      </c>
      <c r="I12" s="58" t="s">
        <v>1395</v>
      </c>
      <c r="J12" s="58" t="s">
        <v>1395</v>
      </c>
      <c r="K12" s="72" t="s">
        <v>1395</v>
      </c>
    </row>
    <row r="13" spans="2:11" ht="12.75" customHeight="1" x14ac:dyDescent="0.2">
      <c r="B13" s="61" t="s">
        <v>837</v>
      </c>
      <c r="C13" s="58" t="s">
        <v>1395</v>
      </c>
      <c r="D13" s="58" t="s">
        <v>1395</v>
      </c>
      <c r="E13" s="58" t="s">
        <v>1395</v>
      </c>
      <c r="F13" s="58" t="s">
        <v>1395</v>
      </c>
      <c r="G13" s="58" t="s">
        <v>1395</v>
      </c>
      <c r="H13" s="58" t="s">
        <v>1395</v>
      </c>
      <c r="I13" s="23">
        <v>99183.401339999997</v>
      </c>
      <c r="J13" s="20">
        <v>1</v>
      </c>
      <c r="K13" s="65">
        <v>1.8186693185000002E-2</v>
      </c>
    </row>
    <row r="14" spans="2:11" ht="12.75" customHeight="1" x14ac:dyDescent="0.2">
      <c r="B14" s="62" t="s">
        <v>838</v>
      </c>
      <c r="C14" s="14" t="s">
        <v>839</v>
      </c>
      <c r="D14" s="14" t="s">
        <v>195</v>
      </c>
      <c r="E14" s="14" t="s">
        <v>840</v>
      </c>
      <c r="F14" s="14" t="s">
        <v>50</v>
      </c>
      <c r="G14" s="24">
        <v>235</v>
      </c>
      <c r="H14" s="26">
        <v>204770</v>
      </c>
      <c r="I14" s="24">
        <v>6034.8582999999999</v>
      </c>
      <c r="J14" s="13">
        <v>6.0845446097000003E-2</v>
      </c>
      <c r="K14" s="66">
        <v>1.106577459E-3</v>
      </c>
    </row>
    <row r="15" spans="2:11" ht="12.75" customHeight="1" x14ac:dyDescent="0.2">
      <c r="B15" s="62" t="s">
        <v>841</v>
      </c>
      <c r="C15" s="14" t="s">
        <v>842</v>
      </c>
      <c r="D15" s="14" t="s">
        <v>195</v>
      </c>
      <c r="E15" s="14" t="s">
        <v>840</v>
      </c>
      <c r="F15" s="14" t="s">
        <v>50</v>
      </c>
      <c r="G15" s="24">
        <v>219</v>
      </c>
      <c r="H15" s="26">
        <v>3801200</v>
      </c>
      <c r="I15" s="24">
        <v>4789.0052100000003</v>
      </c>
      <c r="J15" s="13">
        <v>4.8284341384E-2</v>
      </c>
      <c r="K15" s="66">
        <v>8.7813250199999995E-4</v>
      </c>
    </row>
    <row r="16" spans="2:11" ht="12.75" customHeight="1" x14ac:dyDescent="0.2">
      <c r="B16" s="62" t="s">
        <v>843</v>
      </c>
      <c r="C16" s="14" t="s">
        <v>844</v>
      </c>
      <c r="D16" s="14" t="s">
        <v>195</v>
      </c>
      <c r="E16" s="14" t="s">
        <v>840</v>
      </c>
      <c r="F16" s="14" t="s">
        <v>50</v>
      </c>
      <c r="G16" s="24">
        <v>181</v>
      </c>
      <c r="H16" s="26">
        <v>1702350</v>
      </c>
      <c r="I16" s="24">
        <v>7551.6539899999998</v>
      </c>
      <c r="J16" s="13">
        <v>7.6138284107000007E-2</v>
      </c>
      <c r="K16" s="66">
        <v>1.3847036120000001E-3</v>
      </c>
    </row>
    <row r="17" spans="2:11" ht="12.75" customHeight="1" x14ac:dyDescent="0.2">
      <c r="B17" s="62" t="s">
        <v>845</v>
      </c>
      <c r="C17" s="14" t="s">
        <v>846</v>
      </c>
      <c r="D17" s="14" t="s">
        <v>195</v>
      </c>
      <c r="E17" s="14" t="s">
        <v>840</v>
      </c>
      <c r="F17" s="14" t="s">
        <v>50</v>
      </c>
      <c r="G17" s="24">
        <v>1209</v>
      </c>
      <c r="H17" s="26">
        <v>103370</v>
      </c>
      <c r="I17" s="24">
        <v>9405.9172299999991</v>
      </c>
      <c r="J17" s="13">
        <v>9.4833582060000005E-2</v>
      </c>
      <c r="K17" s="66">
        <v>1.7247092600000001E-3</v>
      </c>
    </row>
    <row r="18" spans="2:11" ht="12.75" customHeight="1" x14ac:dyDescent="0.2">
      <c r="B18" s="62" t="s">
        <v>847</v>
      </c>
      <c r="C18" s="14" t="s">
        <v>848</v>
      </c>
      <c r="D18" s="14" t="s">
        <v>195</v>
      </c>
      <c r="E18" s="14" t="s">
        <v>840</v>
      </c>
      <c r="F18" s="14" t="s">
        <v>53</v>
      </c>
      <c r="G18" s="24">
        <v>40</v>
      </c>
      <c r="H18" s="26">
        <v>127040</v>
      </c>
      <c r="I18" s="24">
        <v>828.74208999999996</v>
      </c>
      <c r="J18" s="13">
        <v>8.35565305E-3</v>
      </c>
      <c r="K18" s="66">
        <v>1.5196169799999999E-4</v>
      </c>
    </row>
    <row r="19" spans="2:11" ht="12.75" customHeight="1" x14ac:dyDescent="0.2">
      <c r="B19" s="62" t="s">
        <v>849</v>
      </c>
      <c r="C19" s="14" t="s">
        <v>850</v>
      </c>
      <c r="D19" s="14" t="s">
        <v>195</v>
      </c>
      <c r="E19" s="14" t="s">
        <v>840</v>
      </c>
      <c r="F19" s="14" t="s">
        <v>50</v>
      </c>
      <c r="G19" s="24">
        <v>2602</v>
      </c>
      <c r="H19" s="26">
        <v>482000</v>
      </c>
      <c r="I19" s="24">
        <v>67191.086240000004</v>
      </c>
      <c r="J19" s="13">
        <v>0.677442851648</v>
      </c>
      <c r="K19" s="66">
        <v>1.2320445293E-2</v>
      </c>
    </row>
    <row r="20" spans="2:11" ht="12.75" customHeight="1" x14ac:dyDescent="0.2">
      <c r="B20" s="62" t="s">
        <v>851</v>
      </c>
      <c r="C20" s="14" t="s">
        <v>852</v>
      </c>
      <c r="D20" s="14" t="s">
        <v>853</v>
      </c>
      <c r="E20" s="14" t="s">
        <v>840</v>
      </c>
      <c r="F20" s="14" t="s">
        <v>54</v>
      </c>
      <c r="G20" s="24">
        <v>91</v>
      </c>
      <c r="H20" s="26">
        <v>758500</v>
      </c>
      <c r="I20" s="24">
        <v>946.05966000000001</v>
      </c>
      <c r="J20" s="13">
        <v>9.538487763E-3</v>
      </c>
      <c r="K20" s="66">
        <v>1.7347355E-4</v>
      </c>
    </row>
    <row r="21" spans="2:11" ht="12.75" customHeight="1" x14ac:dyDescent="0.2">
      <c r="B21" s="62" t="s">
        <v>854</v>
      </c>
      <c r="C21" s="14" t="s">
        <v>855</v>
      </c>
      <c r="D21" s="14" t="s">
        <v>195</v>
      </c>
      <c r="E21" s="14" t="s">
        <v>840</v>
      </c>
      <c r="F21" s="14" t="s">
        <v>51</v>
      </c>
      <c r="G21" s="24">
        <v>3905</v>
      </c>
      <c r="H21" s="26">
        <v>47980</v>
      </c>
      <c r="I21" s="24">
        <v>1947.28505</v>
      </c>
      <c r="J21" s="13">
        <v>1.9633174741000001E-2</v>
      </c>
      <c r="K21" s="66">
        <v>3.5706252500000002E-4</v>
      </c>
    </row>
    <row r="22" spans="2:11" ht="12.75" customHeight="1" thickBot="1" x14ac:dyDescent="0.25">
      <c r="B22" s="62" t="s">
        <v>856</v>
      </c>
      <c r="C22" s="14" t="s">
        <v>857</v>
      </c>
      <c r="D22" s="14" t="s">
        <v>195</v>
      </c>
      <c r="E22" s="14" t="s">
        <v>858</v>
      </c>
      <c r="F22" s="14" t="s">
        <v>59</v>
      </c>
      <c r="G22" s="24">
        <v>344</v>
      </c>
      <c r="H22" s="26">
        <v>3345000</v>
      </c>
      <c r="I22" s="24">
        <v>345.58528999999999</v>
      </c>
      <c r="J22" s="13">
        <v>3.4843056929999999E-3</v>
      </c>
      <c r="K22" s="66">
        <v>6.33679986147797E-5</v>
      </c>
    </row>
    <row r="23" spans="2:11" ht="12.75" customHeight="1" x14ac:dyDescent="0.2">
      <c r="B23" s="76" t="s">
        <v>859</v>
      </c>
      <c r="C23" s="77" t="s">
        <v>860</v>
      </c>
      <c r="D23" s="77" t="s">
        <v>195</v>
      </c>
      <c r="E23" s="77" t="s">
        <v>858</v>
      </c>
      <c r="F23" s="77" t="s">
        <v>59</v>
      </c>
      <c r="G23" s="78">
        <v>49</v>
      </c>
      <c r="H23" s="84">
        <v>236600</v>
      </c>
      <c r="I23" s="78">
        <v>143.20828</v>
      </c>
      <c r="J23" s="79">
        <v>1.443873451E-3</v>
      </c>
      <c r="K23" s="80">
        <v>2.6259283456957902E-5</v>
      </c>
    </row>
    <row r="24" spans="2:11" ht="12.75" hidden="1" customHeight="1" x14ac:dyDescent="0.2"/>
    <row r="25" spans="2:11" ht="12.75" hidden="1" customHeight="1" x14ac:dyDescent="0.2"/>
    <row r="26" spans="2:11" ht="12.75" hidden="1" customHeight="1" x14ac:dyDescent="0.2"/>
    <row r="27" spans="2:11" ht="12.75" hidden="1" customHeight="1" x14ac:dyDescent="0.2"/>
    <row r="28" spans="2:11" ht="12.75" hidden="1" customHeight="1" x14ac:dyDescent="0.2"/>
    <row r="29" spans="2:11" ht="12.75" hidden="1" customHeight="1" x14ac:dyDescent="0.2"/>
    <row r="30" spans="2:11" ht="12.75" hidden="1" customHeight="1" x14ac:dyDescent="0.2"/>
    <row r="31" spans="2:11" ht="12.75" hidden="1" customHeight="1" x14ac:dyDescent="0.2"/>
    <row r="32" spans="2:11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Z10000"/>
  <sheetViews>
    <sheetView rightToLeft="1" topLeftCell="L1" workbookViewId="0">
      <selection activeCell="R1" sqref="R1:XFD1048576"/>
    </sheetView>
  </sheetViews>
  <sheetFormatPr defaultColWidth="0" defaultRowHeight="12.75" customHeight="1" zeroHeight="1" x14ac:dyDescent="0.2"/>
  <cols>
    <col min="1" max="1" width="9.140625" customWidth="1"/>
    <col min="2" max="2" width="61.85546875" bestFit="1" customWidth="1"/>
    <col min="3" max="3" width="29" bestFit="1" customWidth="1"/>
    <col min="4" max="4" width="15" bestFit="1" customWidth="1"/>
    <col min="5" max="5" width="10.85546875" customWidth="1"/>
    <col min="6" max="6" width="12.42578125" bestFit="1" customWidth="1"/>
    <col min="7" max="7" width="17.5703125" bestFit="1" customWidth="1"/>
    <col min="8" max="8" width="10.85546875" customWidth="1"/>
    <col min="9" max="9" width="13.7109375" bestFit="1" customWidth="1"/>
    <col min="10" max="10" width="16.28515625" bestFit="1" customWidth="1"/>
    <col min="11" max="11" width="17.5703125" bestFit="1" customWidth="1"/>
    <col min="12" max="12" width="13.7109375" bestFit="1" customWidth="1"/>
    <col min="13" max="13" width="12" customWidth="1"/>
    <col min="14" max="14" width="13.7109375" bestFit="1" customWidth="1"/>
    <col min="15" max="15" width="29" bestFit="1" customWidth="1"/>
    <col min="16" max="16" width="34" bestFit="1" customWidth="1"/>
    <col min="17" max="17" width="30.140625" bestFit="1" customWidth="1"/>
    <col min="53" max="16384" width="9.140625" hidden="1"/>
  </cols>
  <sheetData>
    <row r="1" spans="2:17" ht="12.75" customHeight="1" x14ac:dyDescent="0.2">
      <c r="B1" s="1" t="s">
        <v>69</v>
      </c>
      <c r="C1" s="1" t="s">
        <v>1</v>
      </c>
    </row>
    <row r="2" spans="2:17" ht="12.75" customHeight="1" x14ac:dyDescent="0.2">
      <c r="B2" s="1" t="s">
        <v>2</v>
      </c>
      <c r="C2" s="1" t="s">
        <v>3</v>
      </c>
    </row>
    <row r="3" spans="2:17" ht="12.75" customHeight="1" x14ac:dyDescent="0.2">
      <c r="B3" s="1" t="s">
        <v>4</v>
      </c>
      <c r="C3" s="1" t="s">
        <v>5</v>
      </c>
    </row>
    <row r="4" spans="2:17" ht="12.75" customHeight="1" x14ac:dyDescent="0.2">
      <c r="B4" s="1" t="s">
        <v>6</v>
      </c>
      <c r="C4" s="2">
        <v>12536</v>
      </c>
    </row>
    <row r="5" spans="2:17" ht="12.75" customHeight="1" x14ac:dyDescent="0.2"/>
    <row r="6" spans="2:17" ht="12.75" customHeight="1" thickBot="1" x14ac:dyDescent="0.25">
      <c r="B6" s="67" t="s">
        <v>861</v>
      </c>
      <c r="C6" s="69" t="s">
        <v>1395</v>
      </c>
      <c r="D6" s="69" t="s">
        <v>1396</v>
      </c>
      <c r="E6" s="69" t="s">
        <v>1397</v>
      </c>
      <c r="F6" s="69" t="s">
        <v>1398</v>
      </c>
      <c r="G6" s="69" t="s">
        <v>1399</v>
      </c>
      <c r="H6" s="69" t="s">
        <v>1400</v>
      </c>
      <c r="I6" s="69" t="s">
        <v>1401</v>
      </c>
      <c r="J6" s="69" t="s">
        <v>1402</v>
      </c>
      <c r="K6" s="69" t="s">
        <v>1403</v>
      </c>
      <c r="L6" s="69" t="s">
        <v>1404</v>
      </c>
      <c r="M6" s="69" t="s">
        <v>1405</v>
      </c>
      <c r="N6" s="69" t="s">
        <v>1406</v>
      </c>
      <c r="O6" s="69" t="s">
        <v>1407</v>
      </c>
      <c r="P6" s="69" t="s">
        <v>1408</v>
      </c>
      <c r="Q6" s="69" t="s">
        <v>1409</v>
      </c>
    </row>
    <row r="7" spans="2:17" ht="12.75" customHeight="1" thickBot="1" x14ac:dyDescent="0.25">
      <c r="B7" s="75" t="s">
        <v>862</v>
      </c>
      <c r="C7" s="81" t="s">
        <v>1395</v>
      </c>
      <c r="D7" s="81" t="s">
        <v>1395</v>
      </c>
      <c r="E7" s="81" t="s">
        <v>1395</v>
      </c>
      <c r="F7" s="81" t="s">
        <v>1395</v>
      </c>
      <c r="G7" s="81" t="s">
        <v>1395</v>
      </c>
      <c r="H7" s="81" t="s">
        <v>1395</v>
      </c>
      <c r="I7" s="81" t="s">
        <v>1395</v>
      </c>
      <c r="J7" s="81" t="s">
        <v>1395</v>
      </c>
      <c r="K7" s="81" t="s">
        <v>1395</v>
      </c>
      <c r="L7" s="81" t="s">
        <v>1395</v>
      </c>
      <c r="M7" s="81" t="s">
        <v>1395</v>
      </c>
      <c r="N7" s="81" t="s">
        <v>1395</v>
      </c>
      <c r="O7" s="81" t="s">
        <v>1395</v>
      </c>
      <c r="P7" s="81" t="s">
        <v>1395</v>
      </c>
      <c r="Q7" s="81" t="s">
        <v>1395</v>
      </c>
    </row>
    <row r="8" spans="2:17" ht="12.75" customHeight="1" x14ac:dyDescent="0.2">
      <c r="B8" s="60" t="s">
        <v>71</v>
      </c>
      <c r="C8" s="4" t="s">
        <v>72</v>
      </c>
      <c r="D8" s="4" t="s">
        <v>863</v>
      </c>
      <c r="E8" s="4" t="s">
        <v>74</v>
      </c>
      <c r="F8" s="4" t="s">
        <v>75</v>
      </c>
      <c r="G8" s="4" t="s">
        <v>136</v>
      </c>
      <c r="H8" s="4" t="s">
        <v>137</v>
      </c>
      <c r="I8" s="4" t="s">
        <v>76</v>
      </c>
      <c r="J8" s="4" t="s">
        <v>77</v>
      </c>
      <c r="K8" s="4" t="s">
        <v>219</v>
      </c>
      <c r="L8" s="4" t="s">
        <v>138</v>
      </c>
      <c r="M8" s="4" t="s">
        <v>139</v>
      </c>
      <c r="N8" s="4" t="s">
        <v>79</v>
      </c>
      <c r="O8" s="4" t="s">
        <v>141</v>
      </c>
      <c r="P8" s="4" t="s">
        <v>80</v>
      </c>
      <c r="Q8" s="63" t="s">
        <v>206</v>
      </c>
    </row>
    <row r="9" spans="2:17" ht="12.75" customHeight="1" x14ac:dyDescent="0.2">
      <c r="B9" s="71" t="s">
        <v>1395</v>
      </c>
      <c r="C9" s="57" t="s">
        <v>1395</v>
      </c>
      <c r="D9" s="57" t="s">
        <v>1395</v>
      </c>
      <c r="E9" s="57" t="s">
        <v>1395</v>
      </c>
      <c r="F9" s="57" t="s">
        <v>1395</v>
      </c>
      <c r="G9" s="6" t="s">
        <v>143</v>
      </c>
      <c r="H9" s="6" t="s">
        <v>144</v>
      </c>
      <c r="I9" s="57" t="s">
        <v>1395</v>
      </c>
      <c r="J9" s="6" t="s">
        <v>12</v>
      </c>
      <c r="K9" s="6" t="s">
        <v>12</v>
      </c>
      <c r="L9" s="6" t="s">
        <v>145</v>
      </c>
      <c r="M9" s="6" t="s">
        <v>146</v>
      </c>
      <c r="N9" s="6" t="s">
        <v>11</v>
      </c>
      <c r="O9" s="6" t="s">
        <v>12</v>
      </c>
      <c r="P9" s="6" t="s">
        <v>12</v>
      </c>
      <c r="Q9" s="64" t="s">
        <v>12</v>
      </c>
    </row>
    <row r="10" spans="2:17" ht="12.75" customHeight="1" x14ac:dyDescent="0.2">
      <c r="B10" s="71" t="s">
        <v>1395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147</v>
      </c>
      <c r="N10" s="6" t="s">
        <v>148</v>
      </c>
      <c r="O10" s="6" t="s">
        <v>149</v>
      </c>
      <c r="P10" s="6" t="s">
        <v>150</v>
      </c>
      <c r="Q10" s="64" t="s">
        <v>151</v>
      </c>
    </row>
    <row r="11" spans="2:17" ht="12.75" customHeight="1" x14ac:dyDescent="0.2">
      <c r="B11" s="61" t="s">
        <v>864</v>
      </c>
      <c r="C11" s="58" t="s">
        <v>1395</v>
      </c>
      <c r="D11" s="58" t="s">
        <v>1395</v>
      </c>
      <c r="E11" s="58" t="s">
        <v>1395</v>
      </c>
      <c r="F11" s="58" t="s">
        <v>1395</v>
      </c>
      <c r="G11" s="58" t="s">
        <v>1395</v>
      </c>
      <c r="H11" s="23">
        <v>0.54171537403699999</v>
      </c>
      <c r="I11" s="58" t="s">
        <v>1395</v>
      </c>
      <c r="J11" s="58" t="s">
        <v>1395</v>
      </c>
      <c r="K11" s="58" t="s">
        <v>1395</v>
      </c>
      <c r="L11" s="58" t="s">
        <v>1395</v>
      </c>
      <c r="M11" s="58" t="s">
        <v>1395</v>
      </c>
      <c r="N11" s="23">
        <f>+N12</f>
        <v>12668.524720000001</v>
      </c>
      <c r="O11" s="58" t="s">
        <v>1395</v>
      </c>
      <c r="P11" s="20">
        <v>1</v>
      </c>
      <c r="Q11" s="65">
        <f>+Q12</f>
        <v>2.3243559267752964E-3</v>
      </c>
    </row>
    <row r="12" spans="2:17" ht="12.75" customHeight="1" x14ac:dyDescent="0.2">
      <c r="B12" s="61" t="s">
        <v>865</v>
      </c>
      <c r="C12" s="58" t="s">
        <v>1395</v>
      </c>
      <c r="D12" s="58" t="s">
        <v>1395</v>
      </c>
      <c r="E12" s="58" t="s">
        <v>1395</v>
      </c>
      <c r="F12" s="58" t="s">
        <v>1395</v>
      </c>
      <c r="G12" s="58" t="s">
        <v>1395</v>
      </c>
      <c r="H12" s="23">
        <v>0.54171537403699999</v>
      </c>
      <c r="I12" s="58" t="s">
        <v>1395</v>
      </c>
      <c r="J12" s="58" t="s">
        <v>1395</v>
      </c>
      <c r="K12" s="58" t="s">
        <v>1395</v>
      </c>
      <c r="L12" s="58" t="s">
        <v>1395</v>
      </c>
      <c r="M12" s="58" t="s">
        <v>1395</v>
      </c>
      <c r="N12" s="23">
        <f>+N13</f>
        <v>12668.524720000001</v>
      </c>
      <c r="O12" s="58" t="s">
        <v>1395</v>
      </c>
      <c r="P12" s="20">
        <v>1</v>
      </c>
      <c r="Q12" s="65">
        <f>+Q13</f>
        <v>2.3243559267752964E-3</v>
      </c>
    </row>
    <row r="13" spans="2:17" ht="12.75" customHeight="1" x14ac:dyDescent="0.2">
      <c r="B13" s="61" t="s">
        <v>866</v>
      </c>
      <c r="C13" s="58" t="s">
        <v>1395</v>
      </c>
      <c r="D13" s="58" t="s">
        <v>1395</v>
      </c>
      <c r="E13" s="58" t="s">
        <v>1395</v>
      </c>
      <c r="F13" s="58" t="s">
        <v>1395</v>
      </c>
      <c r="G13" s="58" t="s">
        <v>1395</v>
      </c>
      <c r="H13" s="23">
        <v>0.54171537403699999</v>
      </c>
      <c r="I13" s="58" t="s">
        <v>1395</v>
      </c>
      <c r="J13" s="58" t="s">
        <v>1395</v>
      </c>
      <c r="K13" s="58" t="s">
        <v>1395</v>
      </c>
      <c r="L13" s="58" t="s">
        <v>1395</v>
      </c>
      <c r="M13" s="58" t="s">
        <v>1395</v>
      </c>
      <c r="N13" s="23">
        <f>+N14</f>
        <v>12668.524720000001</v>
      </c>
      <c r="O13" s="58" t="s">
        <v>1395</v>
      </c>
      <c r="P13" s="20">
        <v>1</v>
      </c>
      <c r="Q13" s="65">
        <f>+Q14</f>
        <v>2.3243559267752964E-3</v>
      </c>
    </row>
    <row r="14" spans="2:17" ht="12.75" customHeight="1" x14ac:dyDescent="0.2">
      <c r="B14" s="86" t="s">
        <v>1395</v>
      </c>
      <c r="C14" s="58" t="s">
        <v>1395</v>
      </c>
      <c r="D14" s="58" t="s">
        <v>1395</v>
      </c>
      <c r="E14" s="58" t="s">
        <v>1395</v>
      </c>
      <c r="F14" s="58" t="s">
        <v>1395</v>
      </c>
      <c r="G14" s="58" t="s">
        <v>1395</v>
      </c>
      <c r="H14" s="58" t="s">
        <v>1395</v>
      </c>
      <c r="I14" s="58" t="s">
        <v>1395</v>
      </c>
      <c r="J14" s="58" t="s">
        <v>1395</v>
      </c>
      <c r="K14" s="58" t="s">
        <v>1395</v>
      </c>
      <c r="L14" s="58" t="s">
        <v>1395</v>
      </c>
      <c r="M14" s="58" t="s">
        <v>1395</v>
      </c>
      <c r="N14" s="23">
        <f>SUM(N15:N17)</f>
        <v>12668.524720000001</v>
      </c>
      <c r="O14" s="58" t="s">
        <v>1395</v>
      </c>
      <c r="P14" s="20">
        <v>1</v>
      </c>
      <c r="Q14" s="65">
        <f>SUM(Q15:Q17)</f>
        <v>2.3243559267752964E-3</v>
      </c>
    </row>
    <row r="15" spans="2:17" ht="12.75" customHeight="1" x14ac:dyDescent="0.2">
      <c r="B15" s="62" t="s">
        <v>867</v>
      </c>
      <c r="C15" s="14" t="s">
        <v>868</v>
      </c>
      <c r="D15" s="14" t="s">
        <v>65</v>
      </c>
      <c r="E15" s="14" t="s">
        <v>95</v>
      </c>
      <c r="F15" s="14" t="s">
        <v>96</v>
      </c>
      <c r="G15" s="27">
        <v>45039</v>
      </c>
      <c r="H15" s="28">
        <v>0.31</v>
      </c>
      <c r="I15" s="14" t="s">
        <v>49</v>
      </c>
      <c r="J15" s="13">
        <v>4.8899999999999999E-2</v>
      </c>
      <c r="K15" s="13">
        <v>4.9599999999999998E-2</v>
      </c>
      <c r="L15" s="24">
        <v>8000000</v>
      </c>
      <c r="M15" s="24">
        <v>103.32</v>
      </c>
      <c r="N15" s="24">
        <v>8265.6</v>
      </c>
      <c r="O15" s="13">
        <v>5.6928764320000004E-3</v>
      </c>
      <c r="P15" s="13">
        <f>+N15/$N$11</f>
        <v>0.6524516613170408</v>
      </c>
      <c r="Q15" s="66">
        <f>+N15/'סכום נכסי הקרן'!$C$42</f>
        <v>1.5165298859166525E-3</v>
      </c>
    </row>
    <row r="16" spans="2:17" ht="12.75" customHeight="1" x14ac:dyDescent="0.2">
      <c r="B16" s="62" t="s">
        <v>869</v>
      </c>
      <c r="C16" s="14" t="s">
        <v>870</v>
      </c>
      <c r="D16" s="14" t="s">
        <v>65</v>
      </c>
      <c r="E16" s="14" t="s">
        <v>95</v>
      </c>
      <c r="F16" s="14" t="s">
        <v>96</v>
      </c>
      <c r="G16" s="27">
        <v>44846</v>
      </c>
      <c r="H16" s="28">
        <v>3.5</v>
      </c>
      <c r="I16" s="14" t="s">
        <v>49</v>
      </c>
      <c r="J16" s="13">
        <v>5.0000000000000001E-4</v>
      </c>
      <c r="K16" s="13">
        <v>2.12E-2</v>
      </c>
      <c r="L16" s="24">
        <v>628506.67000000004</v>
      </c>
      <c r="M16" s="24">
        <v>103.01</v>
      </c>
      <c r="N16" s="24">
        <v>647.42471999999998</v>
      </c>
      <c r="O16" s="13">
        <v>5.3235409500000002E-4</v>
      </c>
      <c r="P16" s="13">
        <f t="shared" ref="P16:P17" si="0">+N16/$N$11</f>
        <v>5.1104981385709444E-2</v>
      </c>
      <c r="Q16" s="66">
        <f>+N16/'סכום נכסי הקרן'!$C$42</f>
        <v>1.1878616637161497E-4</v>
      </c>
    </row>
    <row r="17" spans="2:17" ht="12.75" customHeight="1" x14ac:dyDescent="0.2">
      <c r="B17" s="85" t="s">
        <v>242</v>
      </c>
      <c r="C17" s="36" t="s">
        <v>243</v>
      </c>
      <c r="D17" s="36" t="s">
        <v>65</v>
      </c>
      <c r="E17" s="36" t="s">
        <v>244</v>
      </c>
      <c r="F17" s="36" t="s">
        <v>245</v>
      </c>
      <c r="G17" s="37">
        <v>43690</v>
      </c>
      <c r="H17" s="38">
        <v>0.6</v>
      </c>
      <c r="I17" s="36" t="s">
        <v>49</v>
      </c>
      <c r="J17" s="39">
        <v>4.99E-2</v>
      </c>
      <c r="K17" s="39">
        <v>4.9700000000000001E-2</v>
      </c>
      <c r="L17" s="40">
        <v>3500000</v>
      </c>
      <c r="M17" s="40">
        <v>107.3</v>
      </c>
      <c r="N17" s="40">
        <v>3755.5</v>
      </c>
      <c r="O17" s="39">
        <v>4.8641290999999996E-3</v>
      </c>
      <c r="P17" s="13">
        <f t="shared" si="0"/>
        <v>0.29644335729724963</v>
      </c>
      <c r="Q17" s="66">
        <f>+N17/'סכום נכסי הקרן'!$C$42</f>
        <v>6.8903987448702914E-4</v>
      </c>
    </row>
    <row r="18" spans="2:17" ht="12.75" customHeight="1" x14ac:dyDescent="0.2">
      <c r="B18" s="61" t="s">
        <v>871</v>
      </c>
      <c r="C18" s="58" t="s">
        <v>1395</v>
      </c>
      <c r="D18" s="58" t="s">
        <v>1395</v>
      </c>
      <c r="E18" s="58" t="s">
        <v>1395</v>
      </c>
      <c r="F18" s="58" t="s">
        <v>1395</v>
      </c>
      <c r="G18" s="58" t="s">
        <v>1395</v>
      </c>
      <c r="H18" s="58" t="s">
        <v>1395</v>
      </c>
      <c r="I18" s="58" t="s">
        <v>1395</v>
      </c>
      <c r="J18" s="58" t="s">
        <v>1395</v>
      </c>
      <c r="K18" s="58" t="s">
        <v>1395</v>
      </c>
      <c r="L18" s="58" t="s">
        <v>1395</v>
      </c>
      <c r="M18" s="58" t="s">
        <v>1395</v>
      </c>
      <c r="N18" s="58" t="s">
        <v>1395</v>
      </c>
      <c r="O18" s="58" t="s">
        <v>1395</v>
      </c>
      <c r="P18" s="58" t="s">
        <v>1395</v>
      </c>
      <c r="Q18" s="72" t="s">
        <v>1395</v>
      </c>
    </row>
    <row r="19" spans="2:17" ht="12.75" customHeight="1" x14ac:dyDescent="0.2">
      <c r="B19" s="86" t="s">
        <v>1395</v>
      </c>
      <c r="C19" s="58" t="s">
        <v>1395</v>
      </c>
      <c r="D19" s="58" t="s">
        <v>1395</v>
      </c>
      <c r="E19" s="58" t="s">
        <v>1395</v>
      </c>
      <c r="F19" s="58" t="s">
        <v>1395</v>
      </c>
      <c r="G19" s="58" t="s">
        <v>1395</v>
      </c>
      <c r="H19" s="58" t="s">
        <v>1395</v>
      </c>
      <c r="I19" s="58" t="s">
        <v>1395</v>
      </c>
      <c r="J19" s="58" t="s">
        <v>1395</v>
      </c>
      <c r="K19" s="58" t="s">
        <v>1395</v>
      </c>
      <c r="L19" s="58" t="s">
        <v>1395</v>
      </c>
      <c r="M19" s="58" t="s">
        <v>1395</v>
      </c>
      <c r="N19" s="58" t="s">
        <v>1395</v>
      </c>
      <c r="O19" s="58" t="s">
        <v>1395</v>
      </c>
      <c r="P19" s="87" t="s">
        <v>1395</v>
      </c>
      <c r="Q19" s="88" t="s">
        <v>1395</v>
      </c>
    </row>
    <row r="20" spans="2:17" ht="12.75" customHeight="1" x14ac:dyDescent="0.2">
      <c r="B20" s="61" t="s">
        <v>872</v>
      </c>
      <c r="C20" s="58" t="s">
        <v>1395</v>
      </c>
      <c r="D20" s="58" t="s">
        <v>1395</v>
      </c>
      <c r="E20" s="58" t="s">
        <v>1395</v>
      </c>
      <c r="F20" s="58" t="s">
        <v>1395</v>
      </c>
      <c r="G20" s="58" t="s">
        <v>1395</v>
      </c>
      <c r="H20" s="58" t="s">
        <v>1395</v>
      </c>
      <c r="I20" s="58" t="s">
        <v>1395</v>
      </c>
      <c r="J20" s="58" t="s">
        <v>1395</v>
      </c>
      <c r="K20" s="58" t="s">
        <v>1395</v>
      </c>
      <c r="L20" s="58" t="s">
        <v>1395</v>
      </c>
      <c r="M20" s="58" t="s">
        <v>1395</v>
      </c>
      <c r="N20" s="58" t="s">
        <v>1395</v>
      </c>
      <c r="O20" s="58" t="s">
        <v>1395</v>
      </c>
      <c r="P20" s="58" t="s">
        <v>1395</v>
      </c>
      <c r="Q20" s="72" t="s">
        <v>1395</v>
      </c>
    </row>
    <row r="21" spans="2:17" ht="12.75" customHeight="1" x14ac:dyDescent="0.2">
      <c r="B21" s="61" t="s">
        <v>873</v>
      </c>
      <c r="C21" s="58" t="s">
        <v>1395</v>
      </c>
      <c r="D21" s="58" t="s">
        <v>1395</v>
      </c>
      <c r="E21" s="58" t="s">
        <v>1395</v>
      </c>
      <c r="F21" s="58" t="s">
        <v>1395</v>
      </c>
      <c r="G21" s="58" t="s">
        <v>1395</v>
      </c>
      <c r="H21" s="58" t="s">
        <v>1395</v>
      </c>
      <c r="I21" s="58" t="s">
        <v>1395</v>
      </c>
      <c r="J21" s="58" t="s">
        <v>1395</v>
      </c>
      <c r="K21" s="58" t="s">
        <v>1395</v>
      </c>
      <c r="L21" s="58" t="s">
        <v>1395</v>
      </c>
      <c r="M21" s="58" t="s">
        <v>1395</v>
      </c>
      <c r="N21" s="58" t="s">
        <v>1395</v>
      </c>
      <c r="O21" s="58" t="s">
        <v>1395</v>
      </c>
      <c r="P21" s="58" t="s">
        <v>1395</v>
      </c>
      <c r="Q21" s="72" t="s">
        <v>1395</v>
      </c>
    </row>
    <row r="22" spans="2:17" ht="12.75" customHeight="1" x14ac:dyDescent="0.2">
      <c r="B22" s="61" t="s">
        <v>874</v>
      </c>
      <c r="C22" s="58" t="s">
        <v>1395</v>
      </c>
      <c r="D22" s="58" t="s">
        <v>1395</v>
      </c>
      <c r="E22" s="58" t="s">
        <v>1395</v>
      </c>
      <c r="F22" s="58" t="s">
        <v>1395</v>
      </c>
      <c r="G22" s="58" t="s">
        <v>1395</v>
      </c>
      <c r="H22" s="58" t="s">
        <v>1395</v>
      </c>
      <c r="I22" s="58" t="s">
        <v>1395</v>
      </c>
      <c r="J22" s="58" t="s">
        <v>1395</v>
      </c>
      <c r="K22" s="58" t="s">
        <v>1395</v>
      </c>
      <c r="L22" s="58" t="s">
        <v>1395</v>
      </c>
      <c r="M22" s="58" t="s">
        <v>1395</v>
      </c>
      <c r="N22" s="58" t="s">
        <v>1395</v>
      </c>
      <c r="O22" s="58" t="s">
        <v>1395</v>
      </c>
      <c r="P22" s="58" t="s">
        <v>1395</v>
      </c>
      <c r="Q22" s="72" t="s">
        <v>1395</v>
      </c>
    </row>
    <row r="23" spans="2:17" ht="12.75" customHeight="1" x14ac:dyDescent="0.2">
      <c r="B23" s="61" t="s">
        <v>875</v>
      </c>
      <c r="C23" s="58" t="s">
        <v>1395</v>
      </c>
      <c r="D23" s="58" t="s">
        <v>1395</v>
      </c>
      <c r="E23" s="58" t="s">
        <v>1395</v>
      </c>
      <c r="F23" s="58" t="s">
        <v>1395</v>
      </c>
      <c r="G23" s="58" t="s">
        <v>1395</v>
      </c>
      <c r="H23" s="58" t="s">
        <v>1395</v>
      </c>
      <c r="I23" s="58" t="s">
        <v>1395</v>
      </c>
      <c r="J23" s="58" t="s">
        <v>1395</v>
      </c>
      <c r="K23" s="58" t="s">
        <v>1395</v>
      </c>
      <c r="L23" s="58" t="s">
        <v>1395</v>
      </c>
      <c r="M23" s="58" t="s">
        <v>1395</v>
      </c>
      <c r="N23" s="58" t="s">
        <v>1395</v>
      </c>
      <c r="O23" s="58" t="s">
        <v>1395</v>
      </c>
      <c r="P23" s="58" t="s">
        <v>1395</v>
      </c>
      <c r="Q23" s="72" t="s">
        <v>1395</v>
      </c>
    </row>
    <row r="24" spans="2:17" ht="12.75" customHeight="1" x14ac:dyDescent="0.2">
      <c r="B24" s="61" t="s">
        <v>876</v>
      </c>
      <c r="C24" s="58" t="s">
        <v>1395</v>
      </c>
      <c r="D24" s="58" t="s">
        <v>1395</v>
      </c>
      <c r="E24" s="58" t="s">
        <v>1395</v>
      </c>
      <c r="F24" s="58" t="s">
        <v>1395</v>
      </c>
      <c r="G24" s="58" t="s">
        <v>1395</v>
      </c>
      <c r="H24" s="58" t="s">
        <v>1395</v>
      </c>
      <c r="I24" s="58" t="s">
        <v>1395</v>
      </c>
      <c r="J24" s="58" t="s">
        <v>1395</v>
      </c>
      <c r="K24" s="58" t="s">
        <v>1395</v>
      </c>
      <c r="L24" s="58" t="s">
        <v>1395</v>
      </c>
      <c r="M24" s="58" t="s">
        <v>1395</v>
      </c>
      <c r="N24" s="58" t="s">
        <v>1395</v>
      </c>
      <c r="O24" s="58" t="s">
        <v>1395</v>
      </c>
      <c r="P24" s="58" t="s">
        <v>1395</v>
      </c>
      <c r="Q24" s="72" t="s">
        <v>1395</v>
      </c>
    </row>
    <row r="25" spans="2:17" ht="12.75" customHeight="1" x14ac:dyDescent="0.2">
      <c r="B25" s="61" t="s">
        <v>877</v>
      </c>
      <c r="C25" s="58" t="s">
        <v>1395</v>
      </c>
      <c r="D25" s="58" t="s">
        <v>1395</v>
      </c>
      <c r="E25" s="58" t="s">
        <v>1395</v>
      </c>
      <c r="F25" s="58" t="s">
        <v>1395</v>
      </c>
      <c r="G25" s="58" t="s">
        <v>1395</v>
      </c>
      <c r="H25" s="58" t="s">
        <v>1395</v>
      </c>
      <c r="I25" s="58" t="s">
        <v>1395</v>
      </c>
      <c r="J25" s="58" t="s">
        <v>1395</v>
      </c>
      <c r="K25" s="58" t="s">
        <v>1395</v>
      </c>
      <c r="L25" s="58" t="s">
        <v>1395</v>
      </c>
      <c r="M25" s="58" t="s">
        <v>1395</v>
      </c>
      <c r="N25" s="58" t="s">
        <v>1395</v>
      </c>
      <c r="O25" s="58" t="s">
        <v>1395</v>
      </c>
      <c r="P25" s="58" t="s">
        <v>1395</v>
      </c>
      <c r="Q25" s="72" t="s">
        <v>1395</v>
      </c>
    </row>
    <row r="26" spans="2:17" ht="12.75" customHeight="1" x14ac:dyDescent="0.2">
      <c r="B26" s="61" t="s">
        <v>878</v>
      </c>
      <c r="C26" s="58" t="s">
        <v>1395</v>
      </c>
      <c r="D26" s="58" t="s">
        <v>1395</v>
      </c>
      <c r="E26" s="58" t="s">
        <v>1395</v>
      </c>
      <c r="F26" s="58" t="s">
        <v>1395</v>
      </c>
      <c r="G26" s="58" t="s">
        <v>1395</v>
      </c>
      <c r="H26" s="58" t="s">
        <v>1395</v>
      </c>
      <c r="I26" s="58" t="s">
        <v>1395</v>
      </c>
      <c r="J26" s="58" t="s">
        <v>1395</v>
      </c>
      <c r="K26" s="58" t="s">
        <v>1395</v>
      </c>
      <c r="L26" s="58" t="s">
        <v>1395</v>
      </c>
      <c r="M26" s="58" t="s">
        <v>1395</v>
      </c>
      <c r="N26" s="58" t="s">
        <v>1395</v>
      </c>
      <c r="O26" s="58" t="s">
        <v>1395</v>
      </c>
      <c r="P26" s="58" t="s">
        <v>1395</v>
      </c>
      <c r="Q26" s="72" t="s">
        <v>1395</v>
      </c>
    </row>
    <row r="27" spans="2:17" ht="12.75" customHeight="1" x14ac:dyDescent="0.2">
      <c r="B27" s="86" t="s">
        <v>1395</v>
      </c>
      <c r="C27" s="58" t="s">
        <v>1395</v>
      </c>
      <c r="D27" s="58" t="s">
        <v>1395</v>
      </c>
      <c r="E27" s="58" t="s">
        <v>1395</v>
      </c>
      <c r="F27" s="58" t="s">
        <v>1395</v>
      </c>
      <c r="G27" s="58" t="s">
        <v>1395</v>
      </c>
      <c r="H27" s="58" t="s">
        <v>1395</v>
      </c>
      <c r="I27" s="58" t="s">
        <v>1395</v>
      </c>
      <c r="J27" s="58" t="s">
        <v>1395</v>
      </c>
      <c r="K27" s="58" t="s">
        <v>1395</v>
      </c>
      <c r="L27" s="58" t="s">
        <v>1395</v>
      </c>
      <c r="M27" s="58" t="s">
        <v>1395</v>
      </c>
      <c r="N27" s="58" t="s">
        <v>1395</v>
      </c>
      <c r="O27" s="58" t="s">
        <v>1395</v>
      </c>
      <c r="P27" s="58" t="s">
        <v>1395</v>
      </c>
      <c r="Q27" s="72" t="s">
        <v>1395</v>
      </c>
    </row>
    <row r="28" spans="2:17" ht="12.75" customHeight="1" x14ac:dyDescent="0.2">
      <c r="B28" s="61" t="s">
        <v>879</v>
      </c>
      <c r="C28" s="58" t="s">
        <v>1395</v>
      </c>
      <c r="D28" s="58" t="s">
        <v>1395</v>
      </c>
      <c r="E28" s="58" t="s">
        <v>1395</v>
      </c>
      <c r="F28" s="58" t="s">
        <v>1395</v>
      </c>
      <c r="G28" s="58" t="s">
        <v>1395</v>
      </c>
      <c r="H28" s="58" t="s">
        <v>1395</v>
      </c>
      <c r="I28" s="58" t="s">
        <v>1395</v>
      </c>
      <c r="J28" s="58" t="s">
        <v>1395</v>
      </c>
      <c r="K28" s="58" t="s">
        <v>1395</v>
      </c>
      <c r="L28" s="58" t="s">
        <v>1395</v>
      </c>
      <c r="M28" s="58" t="s">
        <v>1395</v>
      </c>
      <c r="N28" s="58" t="s">
        <v>1395</v>
      </c>
      <c r="O28" s="58" t="s">
        <v>1395</v>
      </c>
      <c r="P28" s="58" t="s">
        <v>1395</v>
      </c>
      <c r="Q28" s="72" t="s">
        <v>1395</v>
      </c>
    </row>
    <row r="29" spans="2:17" ht="12.75" customHeight="1" x14ac:dyDescent="0.2">
      <c r="B29" s="86" t="s">
        <v>1395</v>
      </c>
      <c r="C29" s="58" t="s">
        <v>1395</v>
      </c>
      <c r="D29" s="58" t="s">
        <v>1395</v>
      </c>
      <c r="E29" s="58" t="s">
        <v>1395</v>
      </c>
      <c r="F29" s="58" t="s">
        <v>1395</v>
      </c>
      <c r="G29" s="58" t="s">
        <v>1395</v>
      </c>
      <c r="H29" s="58" t="s">
        <v>1395</v>
      </c>
      <c r="I29" s="58" t="s">
        <v>1395</v>
      </c>
      <c r="J29" s="58" t="s">
        <v>1395</v>
      </c>
      <c r="K29" s="58" t="s">
        <v>1395</v>
      </c>
      <c r="L29" s="58" t="s">
        <v>1395</v>
      </c>
      <c r="M29" s="58" t="s">
        <v>1395</v>
      </c>
      <c r="N29" s="58" t="s">
        <v>1395</v>
      </c>
      <c r="O29" s="58" t="s">
        <v>1395</v>
      </c>
      <c r="P29" s="58" t="s">
        <v>1395</v>
      </c>
      <c r="Q29" s="72" t="s">
        <v>1395</v>
      </c>
    </row>
    <row r="30" spans="2:17" ht="12.75" customHeight="1" x14ac:dyDescent="0.2">
      <c r="B30" s="61" t="s">
        <v>880</v>
      </c>
      <c r="C30" s="58" t="s">
        <v>1395</v>
      </c>
      <c r="D30" s="58" t="s">
        <v>1395</v>
      </c>
      <c r="E30" s="58" t="s">
        <v>1395</v>
      </c>
      <c r="F30" s="58" t="s">
        <v>1395</v>
      </c>
      <c r="G30" s="58" t="s">
        <v>1395</v>
      </c>
      <c r="H30" s="58" t="s">
        <v>1395</v>
      </c>
      <c r="I30" s="58" t="s">
        <v>1395</v>
      </c>
      <c r="J30" s="58" t="s">
        <v>1395</v>
      </c>
      <c r="K30" s="58" t="s">
        <v>1395</v>
      </c>
      <c r="L30" s="58" t="s">
        <v>1395</v>
      </c>
      <c r="M30" s="58" t="s">
        <v>1395</v>
      </c>
      <c r="N30" s="58" t="s">
        <v>1395</v>
      </c>
      <c r="O30" s="58" t="s">
        <v>1395</v>
      </c>
      <c r="P30" s="58" t="s">
        <v>1395</v>
      </c>
      <c r="Q30" s="72" t="s">
        <v>1395</v>
      </c>
    </row>
    <row r="31" spans="2:17" ht="12.75" customHeight="1" x14ac:dyDescent="0.2">
      <c r="B31" s="61" t="s">
        <v>881</v>
      </c>
      <c r="C31" s="58" t="s">
        <v>1395</v>
      </c>
      <c r="D31" s="58" t="s">
        <v>1395</v>
      </c>
      <c r="E31" s="58" t="s">
        <v>1395</v>
      </c>
      <c r="F31" s="58" t="s">
        <v>1395</v>
      </c>
      <c r="G31" s="58" t="s">
        <v>1395</v>
      </c>
      <c r="H31" s="58" t="s">
        <v>1395</v>
      </c>
      <c r="I31" s="58" t="s">
        <v>1395</v>
      </c>
      <c r="J31" s="58" t="s">
        <v>1395</v>
      </c>
      <c r="K31" s="58" t="s">
        <v>1395</v>
      </c>
      <c r="L31" s="58" t="s">
        <v>1395</v>
      </c>
      <c r="M31" s="58" t="s">
        <v>1395</v>
      </c>
      <c r="N31" s="58" t="s">
        <v>1395</v>
      </c>
      <c r="O31" s="58" t="s">
        <v>1395</v>
      </c>
      <c r="P31" s="58" t="s">
        <v>1395</v>
      </c>
      <c r="Q31" s="72" t="s">
        <v>1395</v>
      </c>
    </row>
    <row r="32" spans="2:17" ht="12.75" customHeight="1" x14ac:dyDescent="0.2">
      <c r="B32" s="61" t="s">
        <v>882</v>
      </c>
      <c r="C32" s="58" t="s">
        <v>1395</v>
      </c>
      <c r="D32" s="58" t="s">
        <v>1395</v>
      </c>
      <c r="E32" s="58" t="s">
        <v>1395</v>
      </c>
      <c r="F32" s="58" t="s">
        <v>1395</v>
      </c>
      <c r="G32" s="58" t="s">
        <v>1395</v>
      </c>
      <c r="H32" s="58" t="s">
        <v>1395</v>
      </c>
      <c r="I32" s="58" t="s">
        <v>1395</v>
      </c>
      <c r="J32" s="58" t="s">
        <v>1395</v>
      </c>
      <c r="K32" s="58" t="s">
        <v>1395</v>
      </c>
      <c r="L32" s="58" t="s">
        <v>1395</v>
      </c>
      <c r="M32" s="58" t="s">
        <v>1395</v>
      </c>
      <c r="N32" s="58" t="s">
        <v>1395</v>
      </c>
      <c r="O32" s="58" t="s">
        <v>1395</v>
      </c>
      <c r="P32" s="58" t="s">
        <v>1395</v>
      </c>
      <c r="Q32" s="72" t="s">
        <v>1395</v>
      </c>
    </row>
    <row r="33" spans="2:17" ht="12.75" customHeight="1" thickBot="1" x14ac:dyDescent="0.25">
      <c r="B33" s="61" t="s">
        <v>883</v>
      </c>
      <c r="C33" s="58" t="s">
        <v>1395</v>
      </c>
      <c r="D33" s="58" t="s">
        <v>1395</v>
      </c>
      <c r="E33" s="58" t="s">
        <v>1395</v>
      </c>
      <c r="F33" s="58" t="s">
        <v>1395</v>
      </c>
      <c r="G33" s="58" t="s">
        <v>1395</v>
      </c>
      <c r="H33" s="58" t="s">
        <v>1395</v>
      </c>
      <c r="I33" s="58" t="s">
        <v>1395</v>
      </c>
      <c r="J33" s="58" t="s">
        <v>1395</v>
      </c>
      <c r="K33" s="58" t="s">
        <v>1395</v>
      </c>
      <c r="L33" s="58" t="s">
        <v>1395</v>
      </c>
      <c r="M33" s="58" t="s">
        <v>1395</v>
      </c>
      <c r="N33" s="58" t="s">
        <v>1395</v>
      </c>
      <c r="O33" s="58" t="s">
        <v>1395</v>
      </c>
      <c r="P33" s="58" t="s">
        <v>1395</v>
      </c>
      <c r="Q33" s="72" t="s">
        <v>1395</v>
      </c>
    </row>
    <row r="34" spans="2:17" ht="12.75" customHeight="1" x14ac:dyDescent="0.2">
      <c r="B34" s="68" t="s">
        <v>884</v>
      </c>
      <c r="C34" s="73" t="s">
        <v>1395</v>
      </c>
      <c r="D34" s="73" t="s">
        <v>1395</v>
      </c>
      <c r="E34" s="73" t="s">
        <v>1395</v>
      </c>
      <c r="F34" s="73" t="s">
        <v>1395</v>
      </c>
      <c r="G34" s="73" t="s">
        <v>1395</v>
      </c>
      <c r="H34" s="73" t="s">
        <v>1395</v>
      </c>
      <c r="I34" s="73" t="s">
        <v>1395</v>
      </c>
      <c r="J34" s="73" t="s">
        <v>1395</v>
      </c>
      <c r="K34" s="73" t="s">
        <v>1395</v>
      </c>
      <c r="L34" s="73" t="s">
        <v>1395</v>
      </c>
      <c r="M34" s="73" t="s">
        <v>1395</v>
      </c>
      <c r="N34" s="73" t="s">
        <v>1395</v>
      </c>
      <c r="O34" s="73" t="s">
        <v>1395</v>
      </c>
      <c r="P34" s="73" t="s">
        <v>1395</v>
      </c>
      <c r="Q34" s="74" t="s">
        <v>1395</v>
      </c>
    </row>
    <row r="35" spans="2:17" ht="12.75" hidden="1" customHeight="1" x14ac:dyDescent="0.2"/>
    <row r="36" spans="2:17" ht="12.75" hidden="1" customHeight="1" x14ac:dyDescent="0.2"/>
    <row r="37" spans="2:17" ht="12.75" hidden="1" customHeight="1" x14ac:dyDescent="0.2"/>
    <row r="38" spans="2:17" ht="12.75" hidden="1" customHeight="1" x14ac:dyDescent="0.2"/>
    <row r="39" spans="2:17" ht="12.75" hidden="1" customHeight="1" x14ac:dyDescent="0.2"/>
    <row r="40" spans="2:17" ht="12.75" hidden="1" customHeight="1" x14ac:dyDescent="0.2"/>
    <row r="41" spans="2:17" ht="12.75" hidden="1" customHeight="1" x14ac:dyDescent="0.2"/>
    <row r="42" spans="2:17" ht="12.75" hidden="1" customHeight="1" x14ac:dyDescent="0.2"/>
    <row r="43" spans="2:17" ht="12.75" hidden="1" customHeight="1" x14ac:dyDescent="0.2"/>
    <row r="44" spans="2:17" ht="12.75" hidden="1" customHeight="1" x14ac:dyDescent="0.2"/>
    <row r="45" spans="2:17" ht="12.75" hidden="1" customHeight="1" x14ac:dyDescent="0.2"/>
    <row r="46" spans="2:17" ht="12.75" hidden="1" customHeight="1" x14ac:dyDescent="0.2"/>
    <row r="47" spans="2:17" ht="12.75" hidden="1" customHeight="1" x14ac:dyDescent="0.2"/>
    <row r="48" spans="2:17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:P16"/>
  <sheetViews>
    <sheetView rightToLeft="1" workbookViewId="0">
      <selection activeCell="C25" sqref="C25"/>
    </sheetView>
  </sheetViews>
  <sheetFormatPr defaultRowHeight="12.75" customHeight="1" x14ac:dyDescent="0.2"/>
  <cols>
    <col min="2" max="2" width="69.42578125" bestFit="1" customWidth="1"/>
    <col min="3" max="3" width="29" bestFit="1" customWidth="1"/>
    <col min="4" max="4" width="7.42578125" bestFit="1" customWidth="1"/>
    <col min="5" max="5" width="12.42578125" bestFit="1" customWidth="1"/>
    <col min="6" max="6" width="17.5703125" bestFit="1" customWidth="1"/>
    <col min="7" max="7" width="8.7109375" bestFit="1" customWidth="1"/>
    <col min="8" max="8" width="13.7109375" bestFit="1" customWidth="1"/>
    <col min="9" max="9" width="16.28515625" bestFit="1" customWidth="1"/>
    <col min="10" max="10" width="18.85546875" bestFit="1" customWidth="1"/>
    <col min="11" max="11" width="12.42578125" bestFit="1" customWidth="1"/>
    <col min="12" max="12" width="10" bestFit="1" customWidth="1"/>
    <col min="13" max="13" width="13.7109375" bestFit="1" customWidth="1"/>
    <col min="14" max="14" width="29" bestFit="1" customWidth="1"/>
    <col min="15" max="15" width="34" bestFit="1" customWidth="1"/>
    <col min="16" max="16" width="32.710937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12536</v>
      </c>
    </row>
    <row r="6" spans="2:16" ht="12.75" customHeight="1" x14ac:dyDescent="0.2">
      <c r="B6" s="48" t="s">
        <v>885</v>
      </c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50"/>
    </row>
    <row r="7" spans="2:16" ht="12.75" customHeight="1" x14ac:dyDescent="0.2">
      <c r="B7" s="51" t="s">
        <v>886</v>
      </c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3"/>
    </row>
    <row r="8" spans="2:16" ht="12.75" customHeight="1" x14ac:dyDescent="0.2">
      <c r="B8" s="4" t="s">
        <v>71</v>
      </c>
      <c r="C8" s="4" t="s">
        <v>72</v>
      </c>
      <c r="D8" s="4" t="s">
        <v>74</v>
      </c>
      <c r="E8" s="4" t="s">
        <v>75</v>
      </c>
      <c r="F8" s="4" t="s">
        <v>136</v>
      </c>
      <c r="G8" s="4" t="s">
        <v>137</v>
      </c>
      <c r="H8" s="4" t="s">
        <v>76</v>
      </c>
      <c r="I8" s="4" t="s">
        <v>77</v>
      </c>
      <c r="J8" s="4" t="s">
        <v>78</v>
      </c>
      <c r="K8" s="4" t="s">
        <v>138</v>
      </c>
      <c r="L8" s="4" t="s">
        <v>139</v>
      </c>
      <c r="M8" s="4" t="s">
        <v>9</v>
      </c>
      <c r="N8" s="4" t="s">
        <v>141</v>
      </c>
      <c r="O8" s="4" t="s">
        <v>80</v>
      </c>
      <c r="P8" s="4" t="s">
        <v>142</v>
      </c>
    </row>
    <row r="9" spans="2:16" ht="12.75" customHeight="1" x14ac:dyDescent="0.2">
      <c r="B9" s="5"/>
      <c r="C9" s="5"/>
      <c r="D9" s="5"/>
      <c r="E9" s="5"/>
      <c r="F9" s="6" t="s">
        <v>143</v>
      </c>
      <c r="G9" s="6" t="s">
        <v>144</v>
      </c>
      <c r="H9" s="5"/>
      <c r="I9" s="6" t="s">
        <v>12</v>
      </c>
      <c r="J9" s="6" t="s">
        <v>12</v>
      </c>
      <c r="K9" s="6" t="s">
        <v>145</v>
      </c>
      <c r="L9" s="6" t="s">
        <v>146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147</v>
      </c>
      <c r="N10" s="6" t="s">
        <v>148</v>
      </c>
      <c r="O10" s="6" t="s">
        <v>149</v>
      </c>
      <c r="P10" s="6" t="s">
        <v>150</v>
      </c>
    </row>
    <row r="11" spans="2:16" ht="12.75" customHeight="1" x14ac:dyDescent="0.2">
      <c r="B11" s="18" t="s">
        <v>887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888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889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890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891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892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</sheetData>
  <mergeCells count="2">
    <mergeCell ref="B6:P6"/>
    <mergeCell ref="B7:P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Z10000"/>
  <sheetViews>
    <sheetView rightToLeft="1" topLeftCell="O1" workbookViewId="0">
      <selection activeCell="T1" sqref="T1:XFD1048576"/>
    </sheetView>
  </sheetViews>
  <sheetFormatPr defaultColWidth="0" defaultRowHeight="12.75" customHeight="1" zeroHeight="1" x14ac:dyDescent="0.2"/>
  <cols>
    <col min="1" max="1" width="9.140625" customWidth="1"/>
    <col min="2" max="2" width="58" bestFit="1" customWidth="1"/>
    <col min="3" max="3" width="29" bestFit="1" customWidth="1"/>
    <col min="4" max="4" width="13.7109375" bestFit="1" customWidth="1"/>
    <col min="5" max="5" width="16.28515625" bestFit="1" customWidth="1"/>
    <col min="6" max="6" width="17.5703125" bestFit="1" customWidth="1"/>
    <col min="7" max="7" width="10.85546875" customWidth="1"/>
    <col min="8" max="8" width="12.42578125" bestFit="1" customWidth="1"/>
    <col min="9" max="9" width="17.5703125" bestFit="1" customWidth="1"/>
    <col min="10" max="10" width="10.85546875" customWidth="1"/>
    <col min="11" max="11" width="13.7109375" bestFit="1" customWidth="1"/>
    <col min="12" max="12" width="15" bestFit="1" customWidth="1"/>
    <col min="13" max="13" width="18.85546875" bestFit="1" customWidth="1"/>
    <col min="14" max="14" width="15" bestFit="1" customWidth="1"/>
    <col min="15" max="15" width="12" customWidth="1"/>
    <col min="16" max="16" width="13.7109375" bestFit="1" customWidth="1"/>
    <col min="17" max="17" width="29" bestFit="1" customWidth="1"/>
    <col min="18" max="18" width="34" bestFit="1" customWidth="1"/>
    <col min="19" max="19" width="30.140625" bestFit="1" customWidth="1"/>
    <col min="53" max="16384" width="9.140625" hidden="1"/>
  </cols>
  <sheetData>
    <row r="1" spans="2:19" ht="12.75" customHeight="1" x14ac:dyDescent="0.2">
      <c r="B1" s="1" t="s">
        <v>69</v>
      </c>
      <c r="C1" s="1" t="s">
        <v>1</v>
      </c>
    </row>
    <row r="2" spans="2:19" ht="12.75" customHeight="1" x14ac:dyDescent="0.2">
      <c r="B2" s="1" t="s">
        <v>2</v>
      </c>
      <c r="C2" s="1" t="s">
        <v>3</v>
      </c>
    </row>
    <row r="3" spans="2:19" ht="12.75" customHeight="1" x14ac:dyDescent="0.2">
      <c r="B3" s="1" t="s">
        <v>4</v>
      </c>
      <c r="C3" s="1" t="s">
        <v>5</v>
      </c>
    </row>
    <row r="4" spans="2:19" ht="12.75" customHeight="1" x14ac:dyDescent="0.2">
      <c r="B4" s="1" t="s">
        <v>6</v>
      </c>
      <c r="C4" s="2">
        <v>12536</v>
      </c>
    </row>
    <row r="5" spans="2:19" ht="12.75" customHeight="1" x14ac:dyDescent="0.2"/>
    <row r="6" spans="2:19" ht="12.75" customHeight="1" thickBot="1" x14ac:dyDescent="0.25">
      <c r="B6" s="67" t="s">
        <v>893</v>
      </c>
      <c r="C6" s="69" t="s">
        <v>1395</v>
      </c>
      <c r="D6" s="69" t="s">
        <v>1396</v>
      </c>
      <c r="E6" s="69" t="s">
        <v>1397</v>
      </c>
      <c r="F6" s="69" t="s">
        <v>1398</v>
      </c>
      <c r="G6" s="69" t="s">
        <v>1399</v>
      </c>
      <c r="H6" s="69" t="s">
        <v>1400</v>
      </c>
      <c r="I6" s="69" t="s">
        <v>1401</v>
      </c>
      <c r="J6" s="69" t="s">
        <v>1402</v>
      </c>
      <c r="K6" s="69" t="s">
        <v>1403</v>
      </c>
      <c r="L6" s="69" t="s">
        <v>1404</v>
      </c>
      <c r="M6" s="69" t="s">
        <v>1405</v>
      </c>
      <c r="N6" s="69" t="s">
        <v>1406</v>
      </c>
      <c r="O6" s="69" t="s">
        <v>1407</v>
      </c>
      <c r="P6" s="69" t="s">
        <v>1408</v>
      </c>
      <c r="Q6" s="69" t="s">
        <v>1409</v>
      </c>
      <c r="R6" s="69" t="s">
        <v>1410</v>
      </c>
      <c r="S6" s="69" t="s">
        <v>1411</v>
      </c>
    </row>
    <row r="7" spans="2:19" ht="12.75" customHeight="1" thickBot="1" x14ac:dyDescent="0.25">
      <c r="B7" s="75" t="s">
        <v>894</v>
      </c>
      <c r="C7" s="81" t="s">
        <v>1395</v>
      </c>
      <c r="D7" s="81" t="s">
        <v>1395</v>
      </c>
      <c r="E7" s="81" t="s">
        <v>1395</v>
      </c>
      <c r="F7" s="81" t="s">
        <v>1395</v>
      </c>
      <c r="G7" s="81" t="s">
        <v>1395</v>
      </c>
      <c r="H7" s="81" t="s">
        <v>1395</v>
      </c>
      <c r="I7" s="81" t="s">
        <v>1395</v>
      </c>
      <c r="J7" s="81" t="s">
        <v>1395</v>
      </c>
      <c r="K7" s="81" t="s">
        <v>1395</v>
      </c>
      <c r="L7" s="81" t="s">
        <v>1395</v>
      </c>
      <c r="M7" s="81" t="s">
        <v>1395</v>
      </c>
      <c r="N7" s="81" t="s">
        <v>1395</v>
      </c>
      <c r="O7" s="81" t="s">
        <v>1395</v>
      </c>
      <c r="P7" s="81" t="s">
        <v>1395</v>
      </c>
      <c r="Q7" s="81" t="s">
        <v>1395</v>
      </c>
      <c r="R7" s="81" t="s">
        <v>1395</v>
      </c>
      <c r="S7" s="81" t="s">
        <v>1395</v>
      </c>
    </row>
    <row r="8" spans="2:19" ht="12.75" customHeight="1" x14ac:dyDescent="0.2">
      <c r="B8" s="60" t="s">
        <v>71</v>
      </c>
      <c r="C8" s="4" t="s">
        <v>72</v>
      </c>
      <c r="D8" s="4" t="s">
        <v>203</v>
      </c>
      <c r="E8" s="4" t="s">
        <v>73</v>
      </c>
      <c r="F8" s="4" t="s">
        <v>204</v>
      </c>
      <c r="G8" s="4" t="s">
        <v>74</v>
      </c>
      <c r="H8" s="4" t="s">
        <v>75</v>
      </c>
      <c r="I8" s="4" t="s">
        <v>136</v>
      </c>
      <c r="J8" s="4" t="s">
        <v>137</v>
      </c>
      <c r="K8" s="4" t="s">
        <v>76</v>
      </c>
      <c r="L8" s="4" t="s">
        <v>205</v>
      </c>
      <c r="M8" s="4" t="s">
        <v>78</v>
      </c>
      <c r="N8" s="4" t="s">
        <v>138</v>
      </c>
      <c r="O8" s="4" t="s">
        <v>139</v>
      </c>
      <c r="P8" s="4" t="s">
        <v>9</v>
      </c>
      <c r="Q8" s="4" t="s">
        <v>141</v>
      </c>
      <c r="R8" s="4" t="s">
        <v>80</v>
      </c>
      <c r="S8" s="63" t="s">
        <v>206</v>
      </c>
    </row>
    <row r="9" spans="2:19" ht="12.75" customHeight="1" x14ac:dyDescent="0.2">
      <c r="B9" s="71" t="s">
        <v>1395</v>
      </c>
      <c r="C9" s="57" t="s">
        <v>1395</v>
      </c>
      <c r="D9" s="57" t="s">
        <v>1395</v>
      </c>
      <c r="E9" s="57" t="s">
        <v>1395</v>
      </c>
      <c r="F9" s="57" t="s">
        <v>1395</v>
      </c>
      <c r="G9" s="57" t="s">
        <v>1395</v>
      </c>
      <c r="H9" s="57" t="s">
        <v>1395</v>
      </c>
      <c r="I9" s="6" t="s">
        <v>143</v>
      </c>
      <c r="J9" s="6" t="s">
        <v>144</v>
      </c>
      <c r="K9" s="57" t="s">
        <v>1395</v>
      </c>
      <c r="L9" s="6" t="s">
        <v>12</v>
      </c>
      <c r="M9" s="6" t="s">
        <v>12</v>
      </c>
      <c r="N9" s="6" t="s">
        <v>145</v>
      </c>
      <c r="O9" s="6" t="s">
        <v>146</v>
      </c>
      <c r="P9" s="6" t="s">
        <v>11</v>
      </c>
      <c r="Q9" s="6" t="s">
        <v>12</v>
      </c>
      <c r="R9" s="6" t="s">
        <v>12</v>
      </c>
      <c r="S9" s="64" t="s">
        <v>12</v>
      </c>
    </row>
    <row r="10" spans="2:19" ht="12.75" customHeight="1" x14ac:dyDescent="0.2">
      <c r="B10" s="71" t="s">
        <v>1395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147</v>
      </c>
      <c r="N10" s="6" t="s">
        <v>148</v>
      </c>
      <c r="O10" s="6" t="s">
        <v>149</v>
      </c>
      <c r="P10" s="6" t="s">
        <v>150</v>
      </c>
      <c r="Q10" s="6" t="s">
        <v>151</v>
      </c>
      <c r="R10" s="6" t="s">
        <v>152</v>
      </c>
      <c r="S10" s="64" t="s">
        <v>207</v>
      </c>
    </row>
    <row r="11" spans="2:19" ht="12.75" customHeight="1" x14ac:dyDescent="0.2">
      <c r="B11" s="89" t="s">
        <v>895</v>
      </c>
      <c r="C11" s="58" t="s">
        <v>1395</v>
      </c>
      <c r="D11" s="58" t="s">
        <v>1395</v>
      </c>
      <c r="E11" s="58" t="s">
        <v>1395</v>
      </c>
      <c r="F11" s="58" t="s">
        <v>1395</v>
      </c>
      <c r="G11" s="58" t="s">
        <v>1395</v>
      </c>
      <c r="H11" s="58" t="s">
        <v>1395</v>
      </c>
      <c r="I11" s="58" t="s">
        <v>1395</v>
      </c>
      <c r="J11" s="23">
        <v>0.62814891183900001</v>
      </c>
      <c r="K11" s="58" t="s">
        <v>1395</v>
      </c>
      <c r="L11" s="58" t="s">
        <v>1395</v>
      </c>
      <c r="M11" s="58" t="s">
        <v>1395</v>
      </c>
      <c r="N11" s="58" t="s">
        <v>1395</v>
      </c>
      <c r="O11" s="58" t="s">
        <v>1395</v>
      </c>
      <c r="P11" s="23">
        <v>55529.5</v>
      </c>
      <c r="Q11" s="58" t="s">
        <v>1395</v>
      </c>
      <c r="R11" s="20">
        <v>1</v>
      </c>
      <c r="S11" s="65">
        <v>1.0182126904E-2</v>
      </c>
    </row>
    <row r="12" spans="2:19" ht="12.75" customHeight="1" x14ac:dyDescent="0.2">
      <c r="B12" s="89" t="s">
        <v>896</v>
      </c>
      <c r="C12" s="58" t="s">
        <v>1395</v>
      </c>
      <c r="D12" s="58" t="s">
        <v>1395</v>
      </c>
      <c r="E12" s="58" t="s">
        <v>1395</v>
      </c>
      <c r="F12" s="58" t="s">
        <v>1395</v>
      </c>
      <c r="G12" s="58" t="s">
        <v>1395</v>
      </c>
      <c r="H12" s="58" t="s">
        <v>1395</v>
      </c>
      <c r="I12" s="58" t="s">
        <v>1395</v>
      </c>
      <c r="J12" s="23">
        <v>0.62814891183900001</v>
      </c>
      <c r="K12" s="58" t="s">
        <v>1395</v>
      </c>
      <c r="L12" s="58" t="s">
        <v>1395</v>
      </c>
      <c r="M12" s="58" t="s">
        <v>1395</v>
      </c>
      <c r="N12" s="58" t="s">
        <v>1395</v>
      </c>
      <c r="O12" s="58" t="s">
        <v>1395</v>
      </c>
      <c r="P12" s="23">
        <v>55529.5</v>
      </c>
      <c r="Q12" s="58" t="s">
        <v>1395</v>
      </c>
      <c r="R12" s="20">
        <v>1</v>
      </c>
      <c r="S12" s="65">
        <v>1.0182126904E-2</v>
      </c>
    </row>
    <row r="13" spans="2:19" ht="12.75" customHeight="1" x14ac:dyDescent="0.2">
      <c r="B13" s="89" t="s">
        <v>897</v>
      </c>
      <c r="C13" s="58" t="s">
        <v>1395</v>
      </c>
      <c r="D13" s="58" t="s">
        <v>1395</v>
      </c>
      <c r="E13" s="58" t="s">
        <v>1395</v>
      </c>
      <c r="F13" s="58" t="s">
        <v>1395</v>
      </c>
      <c r="G13" s="58" t="s">
        <v>1395</v>
      </c>
      <c r="H13" s="58" t="s">
        <v>1395</v>
      </c>
      <c r="I13" s="58" t="s">
        <v>1395</v>
      </c>
      <c r="J13" s="58" t="s">
        <v>1395</v>
      </c>
      <c r="K13" s="58" t="s">
        <v>1395</v>
      </c>
      <c r="L13" s="58" t="s">
        <v>1395</v>
      </c>
      <c r="M13" s="58" t="s">
        <v>1395</v>
      </c>
      <c r="N13" s="58" t="s">
        <v>1395</v>
      </c>
      <c r="O13" s="58" t="s">
        <v>1395</v>
      </c>
      <c r="P13" s="58" t="s">
        <v>1395</v>
      </c>
      <c r="Q13" s="58" t="s">
        <v>1395</v>
      </c>
      <c r="R13" s="58" t="s">
        <v>1395</v>
      </c>
      <c r="S13" s="72" t="s">
        <v>1395</v>
      </c>
    </row>
    <row r="14" spans="2:19" ht="12.75" customHeight="1" x14ac:dyDescent="0.2">
      <c r="B14" s="89" t="s">
        <v>898</v>
      </c>
      <c r="C14" s="58" t="s">
        <v>1395</v>
      </c>
      <c r="D14" s="58" t="s">
        <v>1395</v>
      </c>
      <c r="E14" s="58" t="s">
        <v>1395</v>
      </c>
      <c r="F14" s="58" t="s">
        <v>1395</v>
      </c>
      <c r="G14" s="58" t="s">
        <v>1395</v>
      </c>
      <c r="H14" s="58" t="s">
        <v>1395</v>
      </c>
      <c r="I14" s="58" t="s">
        <v>1395</v>
      </c>
      <c r="J14" s="23">
        <v>0.62814891183900001</v>
      </c>
      <c r="K14" s="58" t="s">
        <v>1395</v>
      </c>
      <c r="L14" s="58" t="s">
        <v>1395</v>
      </c>
      <c r="M14" s="58" t="s">
        <v>1395</v>
      </c>
      <c r="N14" s="58" t="s">
        <v>1395</v>
      </c>
      <c r="O14" s="58" t="s">
        <v>1395</v>
      </c>
      <c r="P14" s="23">
        <v>55529.5</v>
      </c>
      <c r="Q14" s="58" t="s">
        <v>1395</v>
      </c>
      <c r="R14" s="20">
        <v>1</v>
      </c>
      <c r="S14" s="65">
        <v>1.0182126904E-2</v>
      </c>
    </row>
    <row r="15" spans="2:19" ht="12.75" customHeight="1" x14ac:dyDescent="0.2">
      <c r="B15" s="90" t="s">
        <v>899</v>
      </c>
      <c r="C15" s="14" t="s">
        <v>900</v>
      </c>
      <c r="D15" s="14" t="s">
        <v>901</v>
      </c>
      <c r="E15" s="22">
        <v>520037540</v>
      </c>
      <c r="F15" s="14" t="s">
        <v>297</v>
      </c>
      <c r="G15" s="14" t="s">
        <v>321</v>
      </c>
      <c r="H15" s="14" t="s">
        <v>322</v>
      </c>
      <c r="I15" s="27">
        <v>44957</v>
      </c>
      <c r="J15" s="28">
        <v>3.64</v>
      </c>
      <c r="K15" s="14" t="s">
        <v>49</v>
      </c>
      <c r="L15" s="13">
        <v>7.1199999999999999E-2</v>
      </c>
      <c r="M15" s="13">
        <v>6.4100000000000004E-2</v>
      </c>
      <c r="N15" s="24">
        <v>5000000</v>
      </c>
      <c r="O15" s="24">
        <v>100.04</v>
      </c>
      <c r="P15" s="24">
        <v>5002</v>
      </c>
      <c r="Q15" s="13">
        <v>2.6388888918000002E-2</v>
      </c>
      <c r="R15" s="13">
        <v>9.0078246697E-2</v>
      </c>
      <c r="S15" s="66">
        <v>9.1718813899999997E-4</v>
      </c>
    </row>
    <row r="16" spans="2:19" ht="12.75" customHeight="1" x14ac:dyDescent="0.2">
      <c r="B16" s="90" t="s">
        <v>902</v>
      </c>
      <c r="C16" s="14" t="s">
        <v>903</v>
      </c>
      <c r="D16" s="14" t="s">
        <v>901</v>
      </c>
      <c r="E16" s="22">
        <v>520034505</v>
      </c>
      <c r="F16" s="14" t="s">
        <v>236</v>
      </c>
      <c r="G16" s="14" t="s">
        <v>321</v>
      </c>
      <c r="H16" s="14" t="s">
        <v>322</v>
      </c>
      <c r="I16" s="27">
        <v>45161</v>
      </c>
      <c r="J16" s="28">
        <v>0.65</v>
      </c>
      <c r="K16" s="14" t="s">
        <v>49</v>
      </c>
      <c r="L16" s="13">
        <v>7.7499999999999999E-2</v>
      </c>
      <c r="M16" s="13">
        <v>2.12E-2</v>
      </c>
      <c r="N16" s="24">
        <v>12500000</v>
      </c>
      <c r="O16" s="24">
        <v>101.62</v>
      </c>
      <c r="P16" s="24">
        <v>12702.5</v>
      </c>
      <c r="Q16" s="13">
        <v>2.7000000055999999E-2</v>
      </c>
      <c r="R16" s="13">
        <v>0.22875228482099999</v>
      </c>
      <c r="S16" s="66">
        <v>2.3291847930000001E-3</v>
      </c>
    </row>
    <row r="17" spans="2:19" ht="12.75" customHeight="1" x14ac:dyDescent="0.2">
      <c r="B17" s="90" t="s">
        <v>904</v>
      </c>
      <c r="C17" s="14" t="s">
        <v>905</v>
      </c>
      <c r="D17" s="14" t="s">
        <v>901</v>
      </c>
      <c r="E17" s="22">
        <v>520036070</v>
      </c>
      <c r="F17" s="14" t="s">
        <v>266</v>
      </c>
      <c r="G17" s="14" t="s">
        <v>321</v>
      </c>
      <c r="H17" s="14" t="s">
        <v>322</v>
      </c>
      <c r="I17" s="27">
        <v>44678</v>
      </c>
      <c r="J17" s="28">
        <v>0.09</v>
      </c>
      <c r="K17" s="14" t="s">
        <v>49</v>
      </c>
      <c r="L17" s="13">
        <v>4.9000000000000002E-2</v>
      </c>
      <c r="M17" s="13">
        <v>9.0800000000000006E-2</v>
      </c>
      <c r="N17" s="24">
        <v>20500000</v>
      </c>
      <c r="O17" s="24">
        <v>108.1</v>
      </c>
      <c r="P17" s="24">
        <v>22160.5</v>
      </c>
      <c r="Q17" s="13">
        <v>3.4166666666000003E-2</v>
      </c>
      <c r="R17" s="13">
        <v>0.39907616672200003</v>
      </c>
      <c r="S17" s="66">
        <v>4.0634441740000004E-3</v>
      </c>
    </row>
    <row r="18" spans="2:19" ht="12.75" customHeight="1" x14ac:dyDescent="0.2">
      <c r="B18" s="90" t="s">
        <v>906</v>
      </c>
      <c r="C18" s="14" t="s">
        <v>907</v>
      </c>
      <c r="D18" s="14" t="s">
        <v>901</v>
      </c>
      <c r="E18" s="22">
        <v>520036104</v>
      </c>
      <c r="F18" s="14" t="s">
        <v>266</v>
      </c>
      <c r="G18" s="14" t="s">
        <v>321</v>
      </c>
      <c r="H18" s="14" t="s">
        <v>322</v>
      </c>
      <c r="I18" s="27">
        <v>45077</v>
      </c>
      <c r="J18" s="28">
        <v>0.41</v>
      </c>
      <c r="K18" s="14" t="s">
        <v>49</v>
      </c>
      <c r="L18" s="13">
        <v>3.6499999999999998E-2</v>
      </c>
      <c r="M18" s="13">
        <v>6.8900000000000003E-2</v>
      </c>
      <c r="N18" s="24">
        <v>15000000</v>
      </c>
      <c r="O18" s="24">
        <v>104.43</v>
      </c>
      <c r="P18" s="24">
        <v>15664.5</v>
      </c>
      <c r="Q18" s="13">
        <v>1.0173913045E-2</v>
      </c>
      <c r="R18" s="13">
        <v>0.28209330175800001</v>
      </c>
      <c r="S18" s="66">
        <v>2.8723097969999998E-3</v>
      </c>
    </row>
    <row r="19" spans="2:19" ht="12.75" customHeight="1" x14ac:dyDescent="0.2">
      <c r="B19" s="89" t="s">
        <v>908</v>
      </c>
      <c r="C19" s="58" t="s">
        <v>1395</v>
      </c>
      <c r="D19" s="58" t="s">
        <v>1395</v>
      </c>
      <c r="E19" s="58" t="s">
        <v>1395</v>
      </c>
      <c r="F19" s="58" t="s">
        <v>1395</v>
      </c>
      <c r="G19" s="58" t="s">
        <v>1395</v>
      </c>
      <c r="H19" s="58" t="s">
        <v>1395</v>
      </c>
      <c r="I19" s="58" t="s">
        <v>1395</v>
      </c>
      <c r="J19" s="58" t="s">
        <v>1395</v>
      </c>
      <c r="K19" s="58" t="s">
        <v>1395</v>
      </c>
      <c r="L19" s="58" t="s">
        <v>1395</v>
      </c>
      <c r="M19" s="58" t="s">
        <v>1395</v>
      </c>
      <c r="N19" s="58" t="s">
        <v>1395</v>
      </c>
      <c r="O19" s="58" t="s">
        <v>1395</v>
      </c>
      <c r="P19" s="58" t="s">
        <v>1395</v>
      </c>
      <c r="Q19" s="58" t="s">
        <v>1395</v>
      </c>
      <c r="R19" s="58" t="s">
        <v>1395</v>
      </c>
      <c r="S19" s="72" t="s">
        <v>1395</v>
      </c>
    </row>
    <row r="20" spans="2:19" ht="12.75" customHeight="1" x14ac:dyDescent="0.2">
      <c r="B20" s="89" t="s">
        <v>909</v>
      </c>
      <c r="C20" s="58" t="s">
        <v>1395</v>
      </c>
      <c r="D20" s="58" t="s">
        <v>1395</v>
      </c>
      <c r="E20" s="58" t="s">
        <v>1395</v>
      </c>
      <c r="F20" s="58" t="s">
        <v>1395</v>
      </c>
      <c r="G20" s="58" t="s">
        <v>1395</v>
      </c>
      <c r="H20" s="58" t="s">
        <v>1395</v>
      </c>
      <c r="I20" s="58" t="s">
        <v>1395</v>
      </c>
      <c r="J20" s="58" t="s">
        <v>1395</v>
      </c>
      <c r="K20" s="58" t="s">
        <v>1395</v>
      </c>
      <c r="L20" s="58" t="s">
        <v>1395</v>
      </c>
      <c r="M20" s="58" t="s">
        <v>1395</v>
      </c>
      <c r="N20" s="58" t="s">
        <v>1395</v>
      </c>
      <c r="O20" s="58" t="s">
        <v>1395</v>
      </c>
      <c r="P20" s="58" t="s">
        <v>1395</v>
      </c>
      <c r="Q20" s="58" t="s">
        <v>1395</v>
      </c>
      <c r="R20" s="58" t="s">
        <v>1395</v>
      </c>
      <c r="S20" s="72" t="s">
        <v>1395</v>
      </c>
    </row>
    <row r="21" spans="2:19" ht="12.75" customHeight="1" thickBot="1" x14ac:dyDescent="0.25">
      <c r="B21" s="89" t="s">
        <v>910</v>
      </c>
      <c r="C21" s="58" t="s">
        <v>1395</v>
      </c>
      <c r="D21" s="58" t="s">
        <v>1395</v>
      </c>
      <c r="E21" s="58" t="s">
        <v>1395</v>
      </c>
      <c r="F21" s="58" t="s">
        <v>1395</v>
      </c>
      <c r="G21" s="58" t="s">
        <v>1395</v>
      </c>
      <c r="H21" s="58" t="s">
        <v>1395</v>
      </c>
      <c r="I21" s="58" t="s">
        <v>1395</v>
      </c>
      <c r="J21" s="58" t="s">
        <v>1395</v>
      </c>
      <c r="K21" s="58" t="s">
        <v>1395</v>
      </c>
      <c r="L21" s="58" t="s">
        <v>1395</v>
      </c>
      <c r="M21" s="58" t="s">
        <v>1395</v>
      </c>
      <c r="N21" s="58" t="s">
        <v>1395</v>
      </c>
      <c r="O21" s="58" t="s">
        <v>1395</v>
      </c>
      <c r="P21" s="58" t="s">
        <v>1395</v>
      </c>
      <c r="Q21" s="58" t="s">
        <v>1395</v>
      </c>
      <c r="R21" s="58" t="s">
        <v>1395</v>
      </c>
      <c r="S21" s="72" t="s">
        <v>1395</v>
      </c>
    </row>
    <row r="22" spans="2:19" ht="12.75" customHeight="1" x14ac:dyDescent="0.2">
      <c r="B22" s="91" t="s">
        <v>911</v>
      </c>
      <c r="C22" s="73" t="s">
        <v>1395</v>
      </c>
      <c r="D22" s="73" t="s">
        <v>1395</v>
      </c>
      <c r="E22" s="73" t="s">
        <v>1395</v>
      </c>
      <c r="F22" s="73" t="s">
        <v>1395</v>
      </c>
      <c r="G22" s="73" t="s">
        <v>1395</v>
      </c>
      <c r="H22" s="73" t="s">
        <v>1395</v>
      </c>
      <c r="I22" s="73" t="s">
        <v>1395</v>
      </c>
      <c r="J22" s="73" t="s">
        <v>1395</v>
      </c>
      <c r="K22" s="73" t="s">
        <v>1395</v>
      </c>
      <c r="L22" s="73" t="s">
        <v>1395</v>
      </c>
      <c r="M22" s="73" t="s">
        <v>1395</v>
      </c>
      <c r="N22" s="73" t="s">
        <v>1395</v>
      </c>
      <c r="O22" s="73" t="s">
        <v>1395</v>
      </c>
      <c r="P22" s="73" t="s">
        <v>1395</v>
      </c>
      <c r="Q22" s="73" t="s">
        <v>1395</v>
      </c>
      <c r="R22" s="73" t="s">
        <v>1395</v>
      </c>
      <c r="S22" s="74" t="s">
        <v>1395</v>
      </c>
    </row>
    <row r="23" spans="2:19" ht="12.75" hidden="1" customHeight="1" x14ac:dyDescent="0.2"/>
    <row r="24" spans="2:19" ht="12.75" hidden="1" customHeight="1" x14ac:dyDescent="0.2"/>
    <row r="25" spans="2:19" ht="12.75" hidden="1" customHeight="1" x14ac:dyDescent="0.2"/>
    <row r="26" spans="2:19" ht="12.75" hidden="1" customHeight="1" x14ac:dyDescent="0.2"/>
    <row r="27" spans="2:19" ht="12.75" hidden="1" customHeight="1" x14ac:dyDescent="0.2"/>
    <row r="28" spans="2:19" ht="12.75" hidden="1" customHeight="1" x14ac:dyDescent="0.2"/>
    <row r="29" spans="2:19" ht="12.75" hidden="1" customHeight="1" x14ac:dyDescent="0.2"/>
    <row r="30" spans="2:19" ht="12.75" hidden="1" customHeight="1" x14ac:dyDescent="0.2"/>
    <row r="31" spans="2:19" ht="12.75" hidden="1" customHeight="1" x14ac:dyDescent="0.2"/>
    <row r="32" spans="2:19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Z10000"/>
  <sheetViews>
    <sheetView rightToLeft="1" topLeftCell="N1" workbookViewId="0">
      <selection activeCell="T1" sqref="T1:XFD1048576"/>
    </sheetView>
  </sheetViews>
  <sheetFormatPr defaultColWidth="0" defaultRowHeight="12.75" customHeight="1" zeroHeight="1" x14ac:dyDescent="0.2"/>
  <cols>
    <col min="1" max="1" width="9.140625" customWidth="1"/>
    <col min="2" max="2" width="49.140625" bestFit="1" customWidth="1"/>
    <col min="3" max="3" width="29" bestFit="1" customWidth="1"/>
    <col min="4" max="4" width="15" bestFit="1" customWidth="1"/>
    <col min="5" max="5" width="16.28515625" bestFit="1" customWidth="1"/>
    <col min="6" max="6" width="17.5703125" bestFit="1" customWidth="1"/>
    <col min="7" max="7" width="10.85546875" customWidth="1"/>
    <col min="8" max="8" width="12.42578125" bestFit="1" customWidth="1"/>
    <col min="9" max="9" width="17.5703125" bestFit="1" customWidth="1"/>
    <col min="10" max="10" width="10.85546875" customWidth="1"/>
    <col min="11" max="11" width="13.7109375" bestFit="1" customWidth="1"/>
    <col min="12" max="12" width="16.28515625" bestFit="1" customWidth="1"/>
    <col min="13" max="13" width="17.5703125" bestFit="1" customWidth="1"/>
    <col min="14" max="14" width="13.7109375" bestFit="1" customWidth="1"/>
    <col min="15" max="15" width="12" customWidth="1"/>
    <col min="16" max="16" width="13.7109375" bestFit="1" customWidth="1"/>
    <col min="17" max="17" width="29" bestFit="1" customWidth="1"/>
    <col min="18" max="18" width="34" bestFit="1" customWidth="1"/>
    <col min="19" max="19" width="30.140625" bestFit="1" customWidth="1"/>
    <col min="53" max="16384" width="9.140625" hidden="1"/>
  </cols>
  <sheetData>
    <row r="1" spans="2:19" ht="12.75" customHeight="1" x14ac:dyDescent="0.2">
      <c r="B1" s="1" t="s">
        <v>69</v>
      </c>
      <c r="C1" s="1" t="s">
        <v>1</v>
      </c>
    </row>
    <row r="2" spans="2:19" ht="12.75" customHeight="1" x14ac:dyDescent="0.2">
      <c r="B2" s="1" t="s">
        <v>2</v>
      </c>
      <c r="C2" s="1" t="s">
        <v>3</v>
      </c>
    </row>
    <row r="3" spans="2:19" ht="12.75" customHeight="1" x14ac:dyDescent="0.2">
      <c r="B3" s="1" t="s">
        <v>4</v>
      </c>
      <c r="C3" s="1" t="s">
        <v>5</v>
      </c>
    </row>
    <row r="4" spans="2:19" ht="12.75" customHeight="1" x14ac:dyDescent="0.2">
      <c r="B4" s="1" t="s">
        <v>6</v>
      </c>
      <c r="C4" s="2">
        <v>12536</v>
      </c>
    </row>
    <row r="5" spans="2:19" ht="12.75" customHeight="1" x14ac:dyDescent="0.2"/>
    <row r="6" spans="2:19" ht="12.75" customHeight="1" thickBot="1" x14ac:dyDescent="0.25">
      <c r="B6" s="67" t="s">
        <v>912</v>
      </c>
      <c r="C6" s="69" t="s">
        <v>1395</v>
      </c>
      <c r="D6" s="69" t="s">
        <v>1396</v>
      </c>
      <c r="E6" s="69" t="s">
        <v>1397</v>
      </c>
      <c r="F6" s="69" t="s">
        <v>1398</v>
      </c>
      <c r="G6" s="69" t="s">
        <v>1399</v>
      </c>
      <c r="H6" s="69" t="s">
        <v>1400</v>
      </c>
      <c r="I6" s="69" t="s">
        <v>1401</v>
      </c>
      <c r="J6" s="69" t="s">
        <v>1402</v>
      </c>
      <c r="K6" s="69" t="s">
        <v>1403</v>
      </c>
      <c r="L6" s="69" t="s">
        <v>1404</v>
      </c>
      <c r="M6" s="69" t="s">
        <v>1405</v>
      </c>
      <c r="N6" s="69" t="s">
        <v>1406</v>
      </c>
      <c r="O6" s="69" t="s">
        <v>1407</v>
      </c>
      <c r="P6" s="69" t="s">
        <v>1408</v>
      </c>
      <c r="Q6" s="69" t="s">
        <v>1409</v>
      </c>
      <c r="R6" s="69" t="s">
        <v>1410</v>
      </c>
      <c r="S6" s="69" t="s">
        <v>1411</v>
      </c>
    </row>
    <row r="7" spans="2:19" ht="12.75" customHeight="1" thickBot="1" x14ac:dyDescent="0.25">
      <c r="B7" s="75" t="s">
        <v>913</v>
      </c>
      <c r="C7" s="81" t="s">
        <v>1395</v>
      </c>
      <c r="D7" s="81" t="s">
        <v>1395</v>
      </c>
      <c r="E7" s="81" t="s">
        <v>1395</v>
      </c>
      <c r="F7" s="81" t="s">
        <v>1395</v>
      </c>
      <c r="G7" s="81" t="s">
        <v>1395</v>
      </c>
      <c r="H7" s="81" t="s">
        <v>1395</v>
      </c>
      <c r="I7" s="81" t="s">
        <v>1395</v>
      </c>
      <c r="J7" s="81" t="s">
        <v>1395</v>
      </c>
      <c r="K7" s="81" t="s">
        <v>1395</v>
      </c>
      <c r="L7" s="81" t="s">
        <v>1395</v>
      </c>
      <c r="M7" s="81" t="s">
        <v>1395</v>
      </c>
      <c r="N7" s="81" t="s">
        <v>1395</v>
      </c>
      <c r="O7" s="81" t="s">
        <v>1395</v>
      </c>
      <c r="P7" s="81" t="s">
        <v>1395</v>
      </c>
      <c r="Q7" s="81" t="s">
        <v>1395</v>
      </c>
      <c r="R7" s="81" t="s">
        <v>1395</v>
      </c>
      <c r="S7" s="81" t="s">
        <v>1395</v>
      </c>
    </row>
    <row r="8" spans="2:19" ht="12.75" customHeight="1" x14ac:dyDescent="0.2">
      <c r="B8" s="60" t="s">
        <v>71</v>
      </c>
      <c r="C8" s="4" t="s">
        <v>72</v>
      </c>
      <c r="D8" s="4" t="s">
        <v>914</v>
      </c>
      <c r="E8" s="4" t="s">
        <v>73</v>
      </c>
      <c r="F8" s="4" t="s">
        <v>204</v>
      </c>
      <c r="G8" s="4" t="s">
        <v>74</v>
      </c>
      <c r="H8" s="4" t="s">
        <v>75</v>
      </c>
      <c r="I8" s="4" t="s">
        <v>136</v>
      </c>
      <c r="J8" s="4" t="s">
        <v>137</v>
      </c>
      <c r="K8" s="4" t="s">
        <v>76</v>
      </c>
      <c r="L8" s="4" t="s">
        <v>77</v>
      </c>
      <c r="M8" s="4" t="s">
        <v>219</v>
      </c>
      <c r="N8" s="4" t="s">
        <v>138</v>
      </c>
      <c r="O8" s="4" t="s">
        <v>139</v>
      </c>
      <c r="P8" s="4" t="s">
        <v>9</v>
      </c>
      <c r="Q8" s="4" t="s">
        <v>141</v>
      </c>
      <c r="R8" s="4" t="s">
        <v>80</v>
      </c>
      <c r="S8" s="63" t="s">
        <v>206</v>
      </c>
    </row>
    <row r="9" spans="2:19" ht="12.75" customHeight="1" x14ac:dyDescent="0.2">
      <c r="B9" s="71" t="s">
        <v>1395</v>
      </c>
      <c r="C9" s="57" t="s">
        <v>1395</v>
      </c>
      <c r="D9" s="57" t="s">
        <v>1395</v>
      </c>
      <c r="E9" s="57" t="s">
        <v>1395</v>
      </c>
      <c r="F9" s="57" t="s">
        <v>1395</v>
      </c>
      <c r="G9" s="57" t="s">
        <v>1395</v>
      </c>
      <c r="H9" s="57" t="s">
        <v>1395</v>
      </c>
      <c r="I9" s="6" t="s">
        <v>143</v>
      </c>
      <c r="J9" s="6" t="s">
        <v>144</v>
      </c>
      <c r="K9" s="57" t="s">
        <v>1395</v>
      </c>
      <c r="L9" s="6" t="s">
        <v>12</v>
      </c>
      <c r="M9" s="6" t="s">
        <v>12</v>
      </c>
      <c r="N9" s="6" t="s">
        <v>145</v>
      </c>
      <c r="O9" s="6" t="s">
        <v>146</v>
      </c>
      <c r="P9" s="6" t="s">
        <v>11</v>
      </c>
      <c r="Q9" s="6" t="s">
        <v>12</v>
      </c>
      <c r="R9" s="6" t="s">
        <v>12</v>
      </c>
      <c r="S9" s="64" t="s">
        <v>12</v>
      </c>
    </row>
    <row r="10" spans="2:19" ht="12.75" customHeight="1" x14ac:dyDescent="0.2">
      <c r="B10" s="71" t="s">
        <v>1395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147</v>
      </c>
      <c r="N10" s="6" t="s">
        <v>148</v>
      </c>
      <c r="O10" s="6" t="s">
        <v>149</v>
      </c>
      <c r="P10" s="6" t="s">
        <v>150</v>
      </c>
      <c r="Q10" s="6" t="s">
        <v>151</v>
      </c>
      <c r="R10" s="6" t="s">
        <v>152</v>
      </c>
      <c r="S10" s="64" t="s">
        <v>207</v>
      </c>
    </row>
    <row r="11" spans="2:19" ht="12.75" customHeight="1" x14ac:dyDescent="0.2">
      <c r="B11" s="61" t="s">
        <v>915</v>
      </c>
      <c r="C11" s="58" t="s">
        <v>1395</v>
      </c>
      <c r="D11" s="58" t="s">
        <v>1395</v>
      </c>
      <c r="E11" s="58" t="s">
        <v>1395</v>
      </c>
      <c r="F11" s="58" t="s">
        <v>1395</v>
      </c>
      <c r="G11" s="58" t="s">
        <v>1395</v>
      </c>
      <c r="H11" s="58" t="s">
        <v>1395</v>
      </c>
      <c r="I11" s="58" t="s">
        <v>1395</v>
      </c>
      <c r="J11" s="23">
        <v>1.1719743229670001</v>
      </c>
      <c r="K11" s="58" t="s">
        <v>1395</v>
      </c>
      <c r="L11" s="58" t="s">
        <v>1395</v>
      </c>
      <c r="M11" s="58" t="s">
        <v>1395</v>
      </c>
      <c r="N11" s="58" t="s">
        <v>1395</v>
      </c>
      <c r="O11" s="58" t="s">
        <v>1395</v>
      </c>
      <c r="P11" s="23">
        <v>6211.6118800000004</v>
      </c>
      <c r="Q11" s="58" t="s">
        <v>1395</v>
      </c>
      <c r="R11" s="20">
        <v>1</v>
      </c>
      <c r="S11" s="65">
        <v>1.138987753E-3</v>
      </c>
    </row>
    <row r="12" spans="2:19" ht="12.75" customHeight="1" x14ac:dyDescent="0.2">
      <c r="B12" s="61" t="s">
        <v>916</v>
      </c>
      <c r="C12" s="58" t="s">
        <v>1395</v>
      </c>
      <c r="D12" s="58" t="s">
        <v>1395</v>
      </c>
      <c r="E12" s="58" t="s">
        <v>1395</v>
      </c>
      <c r="F12" s="58" t="s">
        <v>1395</v>
      </c>
      <c r="G12" s="58" t="s">
        <v>1395</v>
      </c>
      <c r="H12" s="58" t="s">
        <v>1395</v>
      </c>
      <c r="I12" s="58" t="s">
        <v>1395</v>
      </c>
      <c r="J12" s="23">
        <v>1.1719743229670001</v>
      </c>
      <c r="K12" s="58" t="s">
        <v>1395</v>
      </c>
      <c r="L12" s="58" t="s">
        <v>1395</v>
      </c>
      <c r="M12" s="58" t="s">
        <v>1395</v>
      </c>
      <c r="N12" s="58" t="s">
        <v>1395</v>
      </c>
      <c r="O12" s="58" t="s">
        <v>1395</v>
      </c>
      <c r="P12" s="23">
        <v>6211.6118800000004</v>
      </c>
      <c r="Q12" s="58" t="s">
        <v>1395</v>
      </c>
      <c r="R12" s="20">
        <v>1</v>
      </c>
      <c r="S12" s="65">
        <v>1.138987753E-3</v>
      </c>
    </row>
    <row r="13" spans="2:19" ht="12.75" customHeight="1" x14ac:dyDescent="0.2">
      <c r="B13" s="61" t="s">
        <v>917</v>
      </c>
      <c r="C13" s="58" t="s">
        <v>1395</v>
      </c>
      <c r="D13" s="58" t="s">
        <v>1395</v>
      </c>
      <c r="E13" s="58" t="s">
        <v>1395</v>
      </c>
      <c r="F13" s="58" t="s">
        <v>1395</v>
      </c>
      <c r="G13" s="58" t="s">
        <v>1395</v>
      </c>
      <c r="H13" s="58" t="s">
        <v>1395</v>
      </c>
      <c r="I13" s="58" t="s">
        <v>1395</v>
      </c>
      <c r="J13" s="58" t="s">
        <v>1395</v>
      </c>
      <c r="K13" s="58" t="s">
        <v>1395</v>
      </c>
      <c r="L13" s="58" t="s">
        <v>1395</v>
      </c>
      <c r="M13" s="58" t="s">
        <v>1395</v>
      </c>
      <c r="N13" s="58" t="s">
        <v>1395</v>
      </c>
      <c r="O13" s="58" t="s">
        <v>1395</v>
      </c>
      <c r="P13" s="58" t="s">
        <v>1395</v>
      </c>
      <c r="Q13" s="58" t="s">
        <v>1395</v>
      </c>
      <c r="R13" s="58" t="s">
        <v>1395</v>
      </c>
      <c r="S13" s="72" t="s">
        <v>1395</v>
      </c>
    </row>
    <row r="14" spans="2:19" ht="12.75" customHeight="1" x14ac:dyDescent="0.2">
      <c r="B14" s="61" t="s">
        <v>918</v>
      </c>
      <c r="C14" s="58" t="s">
        <v>1395</v>
      </c>
      <c r="D14" s="58" t="s">
        <v>1395</v>
      </c>
      <c r="E14" s="58" t="s">
        <v>1395</v>
      </c>
      <c r="F14" s="58" t="s">
        <v>1395</v>
      </c>
      <c r="G14" s="58" t="s">
        <v>1395</v>
      </c>
      <c r="H14" s="58" t="s">
        <v>1395</v>
      </c>
      <c r="I14" s="58" t="s">
        <v>1395</v>
      </c>
      <c r="J14" s="23">
        <v>1.1719743229670001</v>
      </c>
      <c r="K14" s="58" t="s">
        <v>1395</v>
      </c>
      <c r="L14" s="58" t="s">
        <v>1395</v>
      </c>
      <c r="M14" s="58" t="s">
        <v>1395</v>
      </c>
      <c r="N14" s="58" t="s">
        <v>1395</v>
      </c>
      <c r="O14" s="58" t="s">
        <v>1395</v>
      </c>
      <c r="P14" s="23">
        <v>6211.6118800000004</v>
      </c>
      <c r="Q14" s="58" t="s">
        <v>1395</v>
      </c>
      <c r="R14" s="20">
        <v>1</v>
      </c>
      <c r="S14" s="65">
        <v>1.138987753E-3</v>
      </c>
    </row>
    <row r="15" spans="2:19" ht="12.75" customHeight="1" x14ac:dyDescent="0.2">
      <c r="B15" s="62" t="s">
        <v>919</v>
      </c>
      <c r="C15" s="14" t="s">
        <v>920</v>
      </c>
      <c r="D15" s="14" t="s">
        <v>901</v>
      </c>
      <c r="E15" s="22">
        <v>1315</v>
      </c>
      <c r="F15" s="14" t="s">
        <v>258</v>
      </c>
      <c r="G15" s="14" t="s">
        <v>244</v>
      </c>
      <c r="H15" s="14" t="s">
        <v>245</v>
      </c>
      <c r="I15" s="27">
        <v>44320</v>
      </c>
      <c r="J15" s="24">
        <v>1.17</v>
      </c>
      <c r="K15" s="14" t="s">
        <v>49</v>
      </c>
      <c r="L15" s="13">
        <v>2.5000000000000001E-2</v>
      </c>
      <c r="M15" s="13">
        <v>4.41E-2</v>
      </c>
      <c r="N15" s="24">
        <v>6238252.5999999996</v>
      </c>
      <c r="O15" s="24">
        <v>98.59</v>
      </c>
      <c r="P15" s="24">
        <v>6150.29324</v>
      </c>
      <c r="Q15" s="13">
        <v>1.5288128266E-2</v>
      </c>
      <c r="R15" s="13">
        <v>0.99012838516199997</v>
      </c>
      <c r="S15" s="66">
        <v>1.127744104E-3</v>
      </c>
    </row>
    <row r="16" spans="2:19" ht="12.75" customHeight="1" x14ac:dyDescent="0.2">
      <c r="B16" s="62" t="s">
        <v>921</v>
      </c>
      <c r="C16" s="14" t="s">
        <v>922</v>
      </c>
      <c r="D16" s="14" t="s">
        <v>901</v>
      </c>
      <c r="E16" s="22">
        <v>1700</v>
      </c>
      <c r="F16" s="14" t="s">
        <v>266</v>
      </c>
      <c r="G16" s="14" t="s">
        <v>311</v>
      </c>
      <c r="H16" s="14" t="s">
        <v>245</v>
      </c>
      <c r="I16" s="27">
        <v>43852</v>
      </c>
      <c r="J16" s="24">
        <v>1.37</v>
      </c>
      <c r="K16" s="14" t="s">
        <v>49</v>
      </c>
      <c r="L16" s="13">
        <v>4.1000000000000002E-2</v>
      </c>
      <c r="M16" s="13">
        <v>6.5799999999999997E-2</v>
      </c>
      <c r="N16" s="24">
        <v>62570.04</v>
      </c>
      <c r="O16" s="24">
        <v>98</v>
      </c>
      <c r="P16" s="24">
        <v>61.318640000000002</v>
      </c>
      <c r="Q16" s="13">
        <v>1.15384615E-4</v>
      </c>
      <c r="R16" s="13">
        <v>9.8716148369999996E-3</v>
      </c>
      <c r="S16" s="66">
        <v>1.12436484046534E-5</v>
      </c>
    </row>
    <row r="17" spans="2:19" ht="12.75" customHeight="1" x14ac:dyDescent="0.2">
      <c r="B17" s="61" t="s">
        <v>923</v>
      </c>
      <c r="C17" s="58" t="s">
        <v>1395</v>
      </c>
      <c r="D17" s="58" t="s">
        <v>1395</v>
      </c>
      <c r="E17" s="58" t="s">
        <v>1395</v>
      </c>
      <c r="F17" s="58" t="s">
        <v>1395</v>
      </c>
      <c r="G17" s="58" t="s">
        <v>1395</v>
      </c>
      <c r="H17" s="58" t="s">
        <v>1395</v>
      </c>
      <c r="I17" s="58" t="s">
        <v>1395</v>
      </c>
      <c r="J17" s="58" t="s">
        <v>1395</v>
      </c>
      <c r="K17" s="58" t="s">
        <v>1395</v>
      </c>
      <c r="L17" s="58" t="s">
        <v>1395</v>
      </c>
      <c r="M17" s="58" t="s">
        <v>1395</v>
      </c>
      <c r="N17" s="58" t="s">
        <v>1395</v>
      </c>
      <c r="O17" s="58" t="s">
        <v>1395</v>
      </c>
      <c r="P17" s="58" t="s">
        <v>1395</v>
      </c>
      <c r="Q17" s="58" t="s">
        <v>1395</v>
      </c>
      <c r="R17" s="58" t="s">
        <v>1395</v>
      </c>
      <c r="S17" s="72" t="s">
        <v>1395</v>
      </c>
    </row>
    <row r="18" spans="2:19" ht="12.75" customHeight="1" x14ac:dyDescent="0.2">
      <c r="B18" s="61" t="s">
        <v>924</v>
      </c>
      <c r="C18" s="58" t="s">
        <v>1395</v>
      </c>
      <c r="D18" s="58" t="s">
        <v>1395</v>
      </c>
      <c r="E18" s="58" t="s">
        <v>1395</v>
      </c>
      <c r="F18" s="58" t="s">
        <v>1395</v>
      </c>
      <c r="G18" s="58" t="s">
        <v>1395</v>
      </c>
      <c r="H18" s="58" t="s">
        <v>1395</v>
      </c>
      <c r="I18" s="58" t="s">
        <v>1395</v>
      </c>
      <c r="J18" s="58" t="s">
        <v>1395</v>
      </c>
      <c r="K18" s="58" t="s">
        <v>1395</v>
      </c>
      <c r="L18" s="58" t="s">
        <v>1395</v>
      </c>
      <c r="M18" s="58" t="s">
        <v>1395</v>
      </c>
      <c r="N18" s="58" t="s">
        <v>1395</v>
      </c>
      <c r="O18" s="58" t="s">
        <v>1395</v>
      </c>
      <c r="P18" s="58" t="s">
        <v>1395</v>
      </c>
      <c r="Q18" s="58" t="s">
        <v>1395</v>
      </c>
      <c r="R18" s="58" t="s">
        <v>1395</v>
      </c>
      <c r="S18" s="72" t="s">
        <v>1395</v>
      </c>
    </row>
    <row r="19" spans="2:19" ht="12.75" customHeight="1" x14ac:dyDescent="0.2">
      <c r="B19" s="61" t="s">
        <v>925</v>
      </c>
      <c r="C19" s="58" t="s">
        <v>1395</v>
      </c>
      <c r="D19" s="58" t="s">
        <v>1395</v>
      </c>
      <c r="E19" s="58" t="s">
        <v>1395</v>
      </c>
      <c r="F19" s="58" t="s">
        <v>1395</v>
      </c>
      <c r="G19" s="58" t="s">
        <v>1395</v>
      </c>
      <c r="H19" s="58" t="s">
        <v>1395</v>
      </c>
      <c r="I19" s="58" t="s">
        <v>1395</v>
      </c>
      <c r="J19" s="58" t="s">
        <v>1395</v>
      </c>
      <c r="K19" s="58" t="s">
        <v>1395</v>
      </c>
      <c r="L19" s="58" t="s">
        <v>1395</v>
      </c>
      <c r="M19" s="58" t="s">
        <v>1395</v>
      </c>
      <c r="N19" s="58" t="s">
        <v>1395</v>
      </c>
      <c r="O19" s="58" t="s">
        <v>1395</v>
      </c>
      <c r="P19" s="58" t="s">
        <v>1395</v>
      </c>
      <c r="Q19" s="58" t="s">
        <v>1395</v>
      </c>
      <c r="R19" s="58" t="s">
        <v>1395</v>
      </c>
      <c r="S19" s="72" t="s">
        <v>1395</v>
      </c>
    </row>
    <row r="20" spans="2:19" ht="12.75" customHeight="1" thickBot="1" x14ac:dyDescent="0.25">
      <c r="B20" s="61" t="s">
        <v>926</v>
      </c>
      <c r="C20" s="58" t="s">
        <v>1395</v>
      </c>
      <c r="D20" s="58" t="s">
        <v>1395</v>
      </c>
      <c r="E20" s="58" t="s">
        <v>1395</v>
      </c>
      <c r="F20" s="58" t="s">
        <v>1395</v>
      </c>
      <c r="G20" s="58" t="s">
        <v>1395</v>
      </c>
      <c r="H20" s="58" t="s">
        <v>1395</v>
      </c>
      <c r="I20" s="58" t="s">
        <v>1395</v>
      </c>
      <c r="J20" s="58" t="s">
        <v>1395</v>
      </c>
      <c r="K20" s="58" t="s">
        <v>1395</v>
      </c>
      <c r="L20" s="58" t="s">
        <v>1395</v>
      </c>
      <c r="M20" s="58" t="s">
        <v>1395</v>
      </c>
      <c r="N20" s="58" t="s">
        <v>1395</v>
      </c>
      <c r="O20" s="58" t="s">
        <v>1395</v>
      </c>
      <c r="P20" s="58" t="s">
        <v>1395</v>
      </c>
      <c r="Q20" s="58" t="s">
        <v>1395</v>
      </c>
      <c r="R20" s="58" t="s">
        <v>1395</v>
      </c>
      <c r="S20" s="72" t="s">
        <v>1395</v>
      </c>
    </row>
    <row r="21" spans="2:19" ht="12.75" customHeight="1" x14ac:dyDescent="0.2">
      <c r="B21" s="68" t="s">
        <v>927</v>
      </c>
      <c r="C21" s="73" t="s">
        <v>1395</v>
      </c>
      <c r="D21" s="73" t="s">
        <v>1395</v>
      </c>
      <c r="E21" s="73" t="s">
        <v>1395</v>
      </c>
      <c r="F21" s="73" t="s">
        <v>1395</v>
      </c>
      <c r="G21" s="73" t="s">
        <v>1395</v>
      </c>
      <c r="H21" s="73" t="s">
        <v>1395</v>
      </c>
      <c r="I21" s="73" t="s">
        <v>1395</v>
      </c>
      <c r="J21" s="73" t="s">
        <v>1395</v>
      </c>
      <c r="K21" s="73" t="s">
        <v>1395</v>
      </c>
      <c r="L21" s="73" t="s">
        <v>1395</v>
      </c>
      <c r="M21" s="73" t="s">
        <v>1395</v>
      </c>
      <c r="N21" s="73" t="s">
        <v>1395</v>
      </c>
      <c r="O21" s="73" t="s">
        <v>1395</v>
      </c>
      <c r="P21" s="73" t="s">
        <v>1395</v>
      </c>
      <c r="Q21" s="73" t="s">
        <v>1395</v>
      </c>
      <c r="R21" s="73" t="s">
        <v>1395</v>
      </c>
      <c r="S21" s="74" t="s">
        <v>1395</v>
      </c>
    </row>
    <row r="22" spans="2:19" ht="12.75" hidden="1" customHeight="1" x14ac:dyDescent="0.2"/>
    <row r="23" spans="2:19" ht="12.75" hidden="1" customHeight="1" x14ac:dyDescent="0.2"/>
    <row r="24" spans="2:19" ht="12.75" hidden="1" customHeight="1" x14ac:dyDescent="0.2"/>
    <row r="25" spans="2:19" ht="12.75" hidden="1" customHeight="1" x14ac:dyDescent="0.2"/>
    <row r="26" spans="2:19" ht="12.75" hidden="1" customHeight="1" x14ac:dyDescent="0.2"/>
    <row r="27" spans="2:19" ht="12.75" hidden="1" customHeight="1" x14ac:dyDescent="0.2"/>
    <row r="28" spans="2:19" ht="12.75" hidden="1" customHeight="1" x14ac:dyDescent="0.2"/>
    <row r="29" spans="2:19" ht="12.75" hidden="1" customHeight="1" x14ac:dyDescent="0.2"/>
    <row r="30" spans="2:19" ht="12.75" hidden="1" customHeight="1" x14ac:dyDescent="0.2"/>
    <row r="31" spans="2:19" ht="12.75" hidden="1" customHeight="1" x14ac:dyDescent="0.2"/>
    <row r="32" spans="2:19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Z10000"/>
  <sheetViews>
    <sheetView rightToLeft="1" topLeftCell="I1" workbookViewId="0">
      <selection activeCell="N1" sqref="N1:XFD1048576"/>
    </sheetView>
  </sheetViews>
  <sheetFormatPr defaultColWidth="0" defaultRowHeight="12.75" customHeight="1" zeroHeight="1" x14ac:dyDescent="0.2"/>
  <cols>
    <col min="1" max="1" width="9.140625" customWidth="1"/>
    <col min="2" max="2" width="73.28515625" bestFit="1" customWidth="1"/>
    <col min="3" max="3" width="29" bestFit="1" customWidth="1"/>
    <col min="4" max="4" width="13.7109375" bestFit="1" customWidth="1"/>
    <col min="5" max="5" width="16.28515625" bestFit="1" customWidth="1"/>
    <col min="6" max="6" width="35.28515625" bestFit="1" customWidth="1"/>
    <col min="7" max="8" width="15" bestFit="1" customWidth="1"/>
    <col min="9" max="9" width="12.42578125" bestFit="1" customWidth="1"/>
    <col min="10" max="10" width="15" bestFit="1" customWidth="1"/>
    <col min="11" max="11" width="29" bestFit="1" customWidth="1"/>
    <col min="12" max="12" width="34" bestFit="1" customWidth="1"/>
    <col min="13" max="13" width="30.140625" bestFit="1" customWidth="1"/>
    <col min="53" max="16384" width="9.140625" hidden="1"/>
  </cols>
  <sheetData>
    <row r="1" spans="2:13" ht="12.75" customHeight="1" x14ac:dyDescent="0.2">
      <c r="B1" s="1" t="s">
        <v>69</v>
      </c>
      <c r="C1" s="1" t="s">
        <v>1</v>
      </c>
    </row>
    <row r="2" spans="2:13" ht="12.75" customHeight="1" x14ac:dyDescent="0.2">
      <c r="B2" s="1" t="s">
        <v>2</v>
      </c>
      <c r="C2" s="1" t="s">
        <v>3</v>
      </c>
    </row>
    <row r="3" spans="2:13" ht="12.75" customHeight="1" x14ac:dyDescent="0.2">
      <c r="B3" s="1" t="s">
        <v>4</v>
      </c>
      <c r="C3" s="1" t="s">
        <v>5</v>
      </c>
    </row>
    <row r="4" spans="2:13" ht="12.75" customHeight="1" x14ac:dyDescent="0.2">
      <c r="B4" s="1" t="s">
        <v>6</v>
      </c>
      <c r="C4" s="2">
        <v>12536</v>
      </c>
    </row>
    <row r="5" spans="2:13" ht="12.75" customHeight="1" x14ac:dyDescent="0.2"/>
    <row r="6" spans="2:13" ht="12.75" customHeight="1" thickBot="1" x14ac:dyDescent="0.25">
      <c r="B6" s="67" t="s">
        <v>928</v>
      </c>
      <c r="C6" s="69" t="s">
        <v>1395</v>
      </c>
      <c r="D6" s="69" t="s">
        <v>1396</v>
      </c>
      <c r="E6" s="69" t="s">
        <v>1397</v>
      </c>
      <c r="F6" s="69" t="s">
        <v>1398</v>
      </c>
      <c r="G6" s="69" t="s">
        <v>1399</v>
      </c>
      <c r="H6" s="69" t="s">
        <v>1400</v>
      </c>
      <c r="I6" s="69" t="s">
        <v>1401</v>
      </c>
      <c r="J6" s="69" t="s">
        <v>1402</v>
      </c>
      <c r="K6" s="69" t="s">
        <v>1403</v>
      </c>
      <c r="L6" s="69" t="s">
        <v>1404</v>
      </c>
      <c r="M6" s="69" t="s">
        <v>1405</v>
      </c>
    </row>
    <row r="7" spans="2:13" ht="12.75" customHeight="1" thickBot="1" x14ac:dyDescent="0.25">
      <c r="B7" s="75" t="s">
        <v>929</v>
      </c>
      <c r="C7" s="81" t="s">
        <v>1395</v>
      </c>
      <c r="D7" s="81" t="s">
        <v>1395</v>
      </c>
      <c r="E7" s="81" t="s">
        <v>1395</v>
      </c>
      <c r="F7" s="81" t="s">
        <v>1395</v>
      </c>
      <c r="G7" s="81" t="s">
        <v>1395</v>
      </c>
      <c r="H7" s="81" t="s">
        <v>1395</v>
      </c>
      <c r="I7" s="81" t="s">
        <v>1395</v>
      </c>
      <c r="J7" s="81" t="s">
        <v>1395</v>
      </c>
      <c r="K7" s="81" t="s">
        <v>1395</v>
      </c>
      <c r="L7" s="81" t="s">
        <v>1395</v>
      </c>
      <c r="M7" s="81" t="s">
        <v>1395</v>
      </c>
    </row>
    <row r="8" spans="2:13" ht="12.75" customHeight="1" x14ac:dyDescent="0.2">
      <c r="B8" s="60" t="s">
        <v>71</v>
      </c>
      <c r="C8" s="4" t="s">
        <v>72</v>
      </c>
      <c r="D8" s="4" t="s">
        <v>203</v>
      </c>
      <c r="E8" s="4" t="s">
        <v>73</v>
      </c>
      <c r="F8" s="4" t="s">
        <v>204</v>
      </c>
      <c r="G8" s="4" t="s">
        <v>76</v>
      </c>
      <c r="H8" s="4" t="s">
        <v>138</v>
      </c>
      <c r="I8" s="4" t="s">
        <v>139</v>
      </c>
      <c r="J8" s="4" t="s">
        <v>9</v>
      </c>
      <c r="K8" s="4" t="s">
        <v>141</v>
      </c>
      <c r="L8" s="4" t="s">
        <v>80</v>
      </c>
      <c r="M8" s="63" t="s">
        <v>206</v>
      </c>
    </row>
    <row r="9" spans="2:13" ht="12.75" customHeight="1" x14ac:dyDescent="0.2">
      <c r="B9" s="71" t="s">
        <v>1395</v>
      </c>
      <c r="C9" s="57" t="s">
        <v>1395</v>
      </c>
      <c r="D9" s="57" t="s">
        <v>1395</v>
      </c>
      <c r="E9" s="57" t="s">
        <v>1395</v>
      </c>
      <c r="F9" s="57" t="s">
        <v>1395</v>
      </c>
      <c r="G9" s="57" t="s">
        <v>1395</v>
      </c>
      <c r="H9" s="6" t="s">
        <v>145</v>
      </c>
      <c r="I9" s="6" t="s">
        <v>146</v>
      </c>
      <c r="J9" s="6" t="s">
        <v>11</v>
      </c>
      <c r="K9" s="6" t="s">
        <v>12</v>
      </c>
      <c r="L9" s="6" t="s">
        <v>12</v>
      </c>
      <c r="M9" s="64" t="s">
        <v>12</v>
      </c>
    </row>
    <row r="10" spans="2:13" ht="12.75" customHeight="1" x14ac:dyDescent="0.2">
      <c r="B10" s="71" t="s">
        <v>1395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4" t="s">
        <v>147</v>
      </c>
    </row>
    <row r="11" spans="2:13" ht="12.75" customHeight="1" x14ac:dyDescent="0.2">
      <c r="B11" s="61" t="s">
        <v>930</v>
      </c>
      <c r="C11" s="58" t="s">
        <v>1395</v>
      </c>
      <c r="D11" s="58" t="s">
        <v>1395</v>
      </c>
      <c r="E11" s="58" t="s">
        <v>1395</v>
      </c>
      <c r="F11" s="58" t="s">
        <v>1395</v>
      </c>
      <c r="G11" s="58" t="s">
        <v>1395</v>
      </c>
      <c r="H11" s="58" t="s">
        <v>1395</v>
      </c>
      <c r="I11" s="58" t="s">
        <v>1395</v>
      </c>
      <c r="J11" s="23">
        <v>272400.26243</v>
      </c>
      <c r="K11" s="58" t="s">
        <v>1395</v>
      </c>
      <c r="L11" s="20">
        <v>1</v>
      </c>
      <c r="M11" s="65">
        <v>4.9948478571000002E-2</v>
      </c>
    </row>
    <row r="12" spans="2:13" ht="12.75" customHeight="1" x14ac:dyDescent="0.2">
      <c r="B12" s="61" t="s">
        <v>931</v>
      </c>
      <c r="C12" s="58" t="s">
        <v>1395</v>
      </c>
      <c r="D12" s="58" t="s">
        <v>1395</v>
      </c>
      <c r="E12" s="58" t="s">
        <v>1395</v>
      </c>
      <c r="F12" s="58" t="s">
        <v>1395</v>
      </c>
      <c r="G12" s="58" t="s">
        <v>1395</v>
      </c>
      <c r="H12" s="58" t="s">
        <v>1395</v>
      </c>
      <c r="I12" s="58" t="s">
        <v>1395</v>
      </c>
      <c r="J12" s="23">
        <v>145303.96679999999</v>
      </c>
      <c r="K12" s="58" t="s">
        <v>1395</v>
      </c>
      <c r="L12" s="20">
        <v>0.53342080328300001</v>
      </c>
      <c r="M12" s="65">
        <v>2.6643557562E-2</v>
      </c>
    </row>
    <row r="13" spans="2:13" ht="12.75" customHeight="1" x14ac:dyDescent="0.2">
      <c r="B13" s="61" t="s">
        <v>932</v>
      </c>
      <c r="C13" s="58" t="s">
        <v>1395</v>
      </c>
      <c r="D13" s="58" t="s">
        <v>1395</v>
      </c>
      <c r="E13" s="58" t="s">
        <v>1395</v>
      </c>
      <c r="F13" s="58" t="s">
        <v>1395</v>
      </c>
      <c r="G13" s="58" t="s">
        <v>1395</v>
      </c>
      <c r="H13" s="58" t="s">
        <v>1395</v>
      </c>
      <c r="I13" s="58" t="s">
        <v>1395</v>
      </c>
      <c r="J13" s="23">
        <v>145303.96679999999</v>
      </c>
      <c r="K13" s="58" t="s">
        <v>1395</v>
      </c>
      <c r="L13" s="20">
        <v>0.53342080328300001</v>
      </c>
      <c r="M13" s="65">
        <v>2.6643557562E-2</v>
      </c>
    </row>
    <row r="14" spans="2:13" ht="12.75" customHeight="1" x14ac:dyDescent="0.2">
      <c r="B14" s="62" t="s">
        <v>933</v>
      </c>
      <c r="C14" s="14" t="s">
        <v>934</v>
      </c>
      <c r="D14" s="14" t="s">
        <v>901</v>
      </c>
      <c r="E14" s="22">
        <v>994</v>
      </c>
      <c r="F14" s="14" t="s">
        <v>935</v>
      </c>
      <c r="G14" s="14" t="s">
        <v>50</v>
      </c>
      <c r="H14" s="24">
        <v>1873.19</v>
      </c>
      <c r="I14" s="24">
        <v>193476</v>
      </c>
      <c r="J14" s="24">
        <v>13144.87578</v>
      </c>
      <c r="K14" s="13">
        <v>3.55773663609495E-5</v>
      </c>
      <c r="L14" s="13">
        <v>4.8255738312000002E-2</v>
      </c>
      <c r="M14" s="66">
        <v>2.410300711E-3</v>
      </c>
    </row>
    <row r="15" spans="2:13" ht="12.75" customHeight="1" x14ac:dyDescent="0.2">
      <c r="B15" s="62" t="s">
        <v>936</v>
      </c>
      <c r="C15" s="14" t="s">
        <v>937</v>
      </c>
      <c r="D15" s="14" t="s">
        <v>901</v>
      </c>
      <c r="E15" s="22">
        <v>823</v>
      </c>
      <c r="F15" s="14" t="s">
        <v>938</v>
      </c>
      <c r="G15" s="14" t="s">
        <v>49</v>
      </c>
      <c r="H15" s="24">
        <v>5600000</v>
      </c>
      <c r="I15" s="24">
        <v>128.3938</v>
      </c>
      <c r="J15" s="24">
        <v>7190.0528000000004</v>
      </c>
      <c r="K15" s="13">
        <v>9.8824981380000003E-3</v>
      </c>
      <c r="L15" s="13">
        <v>2.6395175744999999E-2</v>
      </c>
      <c r="M15" s="66">
        <v>1.3183988699999999E-3</v>
      </c>
    </row>
    <row r="16" spans="2:13" ht="12.75" customHeight="1" x14ac:dyDescent="0.2">
      <c r="B16" s="62" t="s">
        <v>939</v>
      </c>
      <c r="C16" s="14" t="s">
        <v>940</v>
      </c>
      <c r="D16" s="14" t="s">
        <v>901</v>
      </c>
      <c r="E16" s="22">
        <v>994</v>
      </c>
      <c r="F16" s="14" t="s">
        <v>941</v>
      </c>
      <c r="G16" s="14" t="s">
        <v>50</v>
      </c>
      <c r="H16" s="24">
        <v>62821.51</v>
      </c>
      <c r="I16" s="24">
        <v>4425.12</v>
      </c>
      <c r="J16" s="24">
        <v>10082.795969999999</v>
      </c>
      <c r="K16" s="13">
        <v>1.256430225E-3</v>
      </c>
      <c r="L16" s="13">
        <v>3.7014633833E-2</v>
      </c>
      <c r="M16" s="66">
        <v>1.848824644E-3</v>
      </c>
    </row>
    <row r="17" spans="2:13" ht="12.75" customHeight="1" x14ac:dyDescent="0.2">
      <c r="B17" s="62" t="s">
        <v>942</v>
      </c>
      <c r="C17" s="14" t="s">
        <v>943</v>
      </c>
      <c r="D17" s="14" t="s">
        <v>901</v>
      </c>
      <c r="E17" s="22">
        <v>994</v>
      </c>
      <c r="F17" s="14" t="s">
        <v>941</v>
      </c>
      <c r="G17" s="14" t="s">
        <v>50</v>
      </c>
      <c r="H17" s="24">
        <v>419444.45</v>
      </c>
      <c r="I17" s="24">
        <v>424</v>
      </c>
      <c r="J17" s="24">
        <v>6450.4180900000001</v>
      </c>
      <c r="K17" s="13">
        <v>1.2073316525999999E-2</v>
      </c>
      <c r="L17" s="13">
        <v>2.3679926122000001E-2</v>
      </c>
      <c r="M17" s="66">
        <v>1.1827762819999999E-3</v>
      </c>
    </row>
    <row r="18" spans="2:13" ht="12.75" customHeight="1" x14ac:dyDescent="0.2">
      <c r="B18" s="62" t="s">
        <v>944</v>
      </c>
      <c r="C18" s="14" t="s">
        <v>945</v>
      </c>
      <c r="D18" s="14" t="s">
        <v>901</v>
      </c>
      <c r="E18" s="22">
        <v>994</v>
      </c>
      <c r="F18" s="14" t="s">
        <v>946</v>
      </c>
      <c r="G18" s="14" t="s">
        <v>50</v>
      </c>
      <c r="H18" s="24">
        <v>915084.52</v>
      </c>
      <c r="I18" s="24">
        <v>337.77</v>
      </c>
      <c r="J18" s="24">
        <v>11210.625330000001</v>
      </c>
      <c r="K18" s="13">
        <v>6.2655564529999997E-3</v>
      </c>
      <c r="L18" s="13">
        <v>4.1154972574999997E-2</v>
      </c>
      <c r="M18" s="66">
        <v>2.0556282650000001E-3</v>
      </c>
    </row>
    <row r="19" spans="2:13" ht="12.75" customHeight="1" x14ac:dyDescent="0.2">
      <c r="B19" s="62" t="s">
        <v>947</v>
      </c>
      <c r="C19" s="14" t="s">
        <v>948</v>
      </c>
      <c r="D19" s="14" t="s">
        <v>901</v>
      </c>
      <c r="E19" s="22">
        <v>994</v>
      </c>
      <c r="F19" s="14" t="s">
        <v>946</v>
      </c>
      <c r="G19" s="14" t="s">
        <v>50</v>
      </c>
      <c r="H19" s="24">
        <v>5707.2</v>
      </c>
      <c r="I19" s="24">
        <v>6483.0325999999995</v>
      </c>
      <c r="J19" s="24">
        <v>1341.9886799999999</v>
      </c>
      <c r="K19" s="13">
        <v>2.17600972E-4</v>
      </c>
      <c r="L19" s="13">
        <v>4.9265322579999998E-3</v>
      </c>
      <c r="M19" s="66">
        <v>2.4607279E-4</v>
      </c>
    </row>
    <row r="20" spans="2:13" ht="12.75" customHeight="1" x14ac:dyDescent="0.2">
      <c r="B20" s="62" t="s">
        <v>949</v>
      </c>
      <c r="C20" s="14" t="s">
        <v>950</v>
      </c>
      <c r="D20" s="14" t="s">
        <v>901</v>
      </c>
      <c r="E20" s="22">
        <v>993</v>
      </c>
      <c r="F20" s="14" t="s">
        <v>946</v>
      </c>
      <c r="G20" s="14" t="s">
        <v>50</v>
      </c>
      <c r="H20" s="24">
        <v>583096.67000000004</v>
      </c>
      <c r="I20" s="24">
        <v>830.05280000000005</v>
      </c>
      <c r="J20" s="24">
        <v>17554.717130000001</v>
      </c>
      <c r="K20" s="13">
        <v>2.3323869598000001E-2</v>
      </c>
      <c r="L20" s="13">
        <v>6.4444567613000006E-2</v>
      </c>
      <c r="M20" s="66">
        <v>3.2189081039999999E-3</v>
      </c>
    </row>
    <row r="21" spans="2:13" ht="12.75" customHeight="1" x14ac:dyDescent="0.2">
      <c r="B21" s="62" t="s">
        <v>951</v>
      </c>
      <c r="C21" s="14" t="s">
        <v>952</v>
      </c>
      <c r="D21" s="14" t="s">
        <v>901</v>
      </c>
      <c r="E21" s="22">
        <v>994</v>
      </c>
      <c r="F21" s="14" t="s">
        <v>946</v>
      </c>
      <c r="G21" s="14" t="s">
        <v>50</v>
      </c>
      <c r="H21" s="24">
        <v>26462.55</v>
      </c>
      <c r="I21" s="24">
        <v>20229.371999999999</v>
      </c>
      <c r="J21" s="24">
        <v>19416.08426</v>
      </c>
      <c r="K21" s="13">
        <v>1.2837428469999999E-3</v>
      </c>
      <c r="L21" s="13">
        <v>7.1277773695000005E-2</v>
      </c>
      <c r="M21" s="66">
        <v>3.5602163520000001E-3</v>
      </c>
    </row>
    <row r="22" spans="2:13" ht="12.75" customHeight="1" x14ac:dyDescent="0.2">
      <c r="B22" s="62" t="s">
        <v>953</v>
      </c>
      <c r="C22" s="14" t="s">
        <v>954</v>
      </c>
      <c r="D22" s="14" t="s">
        <v>901</v>
      </c>
      <c r="E22" s="22">
        <v>994</v>
      </c>
      <c r="F22" s="14" t="s">
        <v>65</v>
      </c>
      <c r="G22" s="14" t="s">
        <v>50</v>
      </c>
      <c r="H22" s="24">
        <v>28497.22</v>
      </c>
      <c r="I22" s="24">
        <v>3341.93</v>
      </c>
      <c r="J22" s="24">
        <v>3454.1993600000001</v>
      </c>
      <c r="K22" s="13">
        <v>1.1510888949E-2</v>
      </c>
      <c r="L22" s="13">
        <v>1.2680602173999999E-2</v>
      </c>
      <c r="M22" s="66">
        <v>6.3337678499999996E-4</v>
      </c>
    </row>
    <row r="23" spans="2:13" ht="12.75" customHeight="1" x14ac:dyDescent="0.2">
      <c r="B23" s="62" t="s">
        <v>955</v>
      </c>
      <c r="C23" s="14" t="s">
        <v>956</v>
      </c>
      <c r="D23" s="14" t="s">
        <v>901</v>
      </c>
      <c r="E23" s="22">
        <v>994</v>
      </c>
      <c r="F23" s="14" t="s">
        <v>272</v>
      </c>
      <c r="G23" s="14" t="s">
        <v>50</v>
      </c>
      <c r="H23" s="24">
        <v>675975.76</v>
      </c>
      <c r="I23" s="24">
        <v>57.216000000000001</v>
      </c>
      <c r="J23" s="24">
        <v>1402.80134</v>
      </c>
      <c r="K23" s="13">
        <v>1.2838760224E-2</v>
      </c>
      <c r="L23" s="13">
        <v>5.1497796930000004E-3</v>
      </c>
      <c r="M23" s="66">
        <v>2.5722366000000002E-4</v>
      </c>
    </row>
    <row r="24" spans="2:13" ht="12.75" customHeight="1" x14ac:dyDescent="0.2">
      <c r="B24" s="62" t="s">
        <v>957</v>
      </c>
      <c r="C24" s="14" t="s">
        <v>958</v>
      </c>
      <c r="D24" s="14" t="s">
        <v>901</v>
      </c>
      <c r="E24" s="22">
        <v>994</v>
      </c>
      <c r="F24" s="14" t="s">
        <v>579</v>
      </c>
      <c r="G24" s="14" t="s">
        <v>50</v>
      </c>
      <c r="H24" s="24">
        <v>28530.99</v>
      </c>
      <c r="I24" s="24">
        <v>3541</v>
      </c>
      <c r="J24" s="24">
        <v>3664.2941000000001</v>
      </c>
      <c r="K24" s="13">
        <v>5.5425239420000003E-3</v>
      </c>
      <c r="L24" s="13">
        <v>1.3451874338E-2</v>
      </c>
      <c r="M24" s="66">
        <v>6.7190065699999999E-4</v>
      </c>
    </row>
    <row r="25" spans="2:13" ht="12.75" customHeight="1" x14ac:dyDescent="0.2">
      <c r="B25" s="62" t="s">
        <v>959</v>
      </c>
      <c r="C25" s="14" t="s">
        <v>960</v>
      </c>
      <c r="D25" s="14" t="s">
        <v>901</v>
      </c>
      <c r="E25" s="22">
        <v>994</v>
      </c>
      <c r="F25" s="14" t="s">
        <v>579</v>
      </c>
      <c r="G25" s="14" t="s">
        <v>50</v>
      </c>
      <c r="H25" s="24">
        <v>337794.84</v>
      </c>
      <c r="I25" s="24">
        <v>547.85</v>
      </c>
      <c r="J25" s="24">
        <v>6712.1589599999998</v>
      </c>
      <c r="K25" s="13">
        <v>2.9855157848E-2</v>
      </c>
      <c r="L25" s="13">
        <v>2.4640794763000001E-2</v>
      </c>
      <c r="M25" s="66">
        <v>1.230770209E-3</v>
      </c>
    </row>
    <row r="26" spans="2:13" ht="12.75" customHeight="1" x14ac:dyDescent="0.2">
      <c r="B26" s="62" t="s">
        <v>961</v>
      </c>
      <c r="C26" s="14" t="s">
        <v>962</v>
      </c>
      <c r="D26" s="14" t="s">
        <v>901</v>
      </c>
      <c r="E26" s="22">
        <v>994</v>
      </c>
      <c r="F26" s="14" t="s">
        <v>287</v>
      </c>
      <c r="G26" s="14" t="s">
        <v>50</v>
      </c>
      <c r="H26" s="24">
        <v>338420.64</v>
      </c>
      <c r="I26" s="24">
        <v>100</v>
      </c>
      <c r="J26" s="24">
        <v>1227.4516599999999</v>
      </c>
      <c r="K26" s="13">
        <v>4.2439409961999998E-2</v>
      </c>
      <c r="L26" s="13">
        <v>4.5060590210000001E-3</v>
      </c>
      <c r="M26" s="66">
        <v>2.2507079199999999E-4</v>
      </c>
    </row>
    <row r="27" spans="2:13" ht="12.75" customHeight="1" x14ac:dyDescent="0.2">
      <c r="B27" s="62" t="s">
        <v>963</v>
      </c>
      <c r="C27" s="14" t="s">
        <v>964</v>
      </c>
      <c r="D27" s="14" t="s">
        <v>901</v>
      </c>
      <c r="E27" s="22">
        <v>999</v>
      </c>
      <c r="F27" s="14" t="s">
        <v>287</v>
      </c>
      <c r="G27" s="14" t="s">
        <v>49</v>
      </c>
      <c r="H27" s="24">
        <v>20520500</v>
      </c>
      <c r="I27" s="24">
        <v>84.715000000000003</v>
      </c>
      <c r="J27" s="24">
        <v>17383.941569999999</v>
      </c>
      <c r="K27" s="13">
        <v>2.0500000000000001E-2</v>
      </c>
      <c r="L27" s="13">
        <v>6.3817638848E-2</v>
      </c>
      <c r="M27" s="66">
        <v>3.1875939659999999E-3</v>
      </c>
    </row>
    <row r="28" spans="2:13" ht="12.75" customHeight="1" x14ac:dyDescent="0.2">
      <c r="B28" s="62" t="s">
        <v>965</v>
      </c>
      <c r="C28" s="14" t="s">
        <v>966</v>
      </c>
      <c r="D28" s="14" t="s">
        <v>901</v>
      </c>
      <c r="E28" s="22">
        <v>803</v>
      </c>
      <c r="F28" s="14" t="s">
        <v>967</v>
      </c>
      <c r="G28" s="14" t="s">
        <v>50</v>
      </c>
      <c r="H28" s="24">
        <v>2500000</v>
      </c>
      <c r="I28" s="24">
        <v>107.3398</v>
      </c>
      <c r="J28" s="24">
        <v>9733.0363600000001</v>
      </c>
      <c r="K28" s="13">
        <v>3.7875282300000001E-4</v>
      </c>
      <c r="L28" s="13">
        <v>3.5730642375000003E-2</v>
      </c>
      <c r="M28" s="66">
        <v>1.7846912249999999E-3</v>
      </c>
    </row>
    <row r="29" spans="2:13" ht="12.75" customHeight="1" x14ac:dyDescent="0.2">
      <c r="B29" s="62" t="s">
        <v>968</v>
      </c>
      <c r="C29" s="14" t="s">
        <v>969</v>
      </c>
      <c r="D29" s="14" t="s">
        <v>901</v>
      </c>
      <c r="E29" s="22">
        <v>999</v>
      </c>
      <c r="F29" s="14" t="s">
        <v>620</v>
      </c>
      <c r="G29" s="14" t="s">
        <v>49</v>
      </c>
      <c r="H29" s="24">
        <v>86755.34</v>
      </c>
      <c r="I29" s="24">
        <v>6280.45</v>
      </c>
      <c r="J29" s="24">
        <v>5448.6257500000002</v>
      </c>
      <c r="K29" s="13">
        <v>2.9961971179999999E-3</v>
      </c>
      <c r="L29" s="13">
        <v>2.0002277903E-2</v>
      </c>
      <c r="M29" s="66">
        <v>9.9908334899999991E-4</v>
      </c>
    </row>
    <row r="30" spans="2:13" ht="12.75" customHeight="1" x14ac:dyDescent="0.2">
      <c r="B30" s="62" t="s">
        <v>970</v>
      </c>
      <c r="C30" s="14" t="s">
        <v>971</v>
      </c>
      <c r="D30" s="14" t="s">
        <v>901</v>
      </c>
      <c r="E30" s="22">
        <v>994</v>
      </c>
      <c r="F30" s="14" t="s">
        <v>972</v>
      </c>
      <c r="G30" s="14" t="s">
        <v>50</v>
      </c>
      <c r="H30" s="24">
        <v>129880.7</v>
      </c>
      <c r="I30" s="24">
        <v>2046</v>
      </c>
      <c r="J30" s="24">
        <v>9638.2415400000009</v>
      </c>
      <c r="K30" s="13">
        <v>3.9355724679999999E-3</v>
      </c>
      <c r="L30" s="13">
        <v>3.5382644105999998E-2</v>
      </c>
      <c r="M30" s="66">
        <v>1.76730924E-3</v>
      </c>
    </row>
    <row r="31" spans="2:13" ht="12.75" customHeight="1" x14ac:dyDescent="0.2">
      <c r="B31" s="62" t="s">
        <v>973</v>
      </c>
      <c r="C31" s="14" t="s">
        <v>974</v>
      </c>
      <c r="D31" s="14" t="s">
        <v>901</v>
      </c>
      <c r="E31" s="22">
        <v>994</v>
      </c>
      <c r="F31" s="14" t="s">
        <v>421</v>
      </c>
      <c r="G31" s="14" t="s">
        <v>50</v>
      </c>
      <c r="H31" s="24">
        <v>-0.01</v>
      </c>
      <c r="I31" s="24">
        <v>100</v>
      </c>
      <c r="J31" s="24">
        <v>-4.0000000000000003E-5</v>
      </c>
      <c r="K31" s="13">
        <v>-2.3122951624426699E-10</v>
      </c>
      <c r="L31" s="13">
        <v>-1.4684273665220499E-10</v>
      </c>
      <c r="M31" s="66">
        <v>-7.3345712851122396E-12</v>
      </c>
    </row>
    <row r="32" spans="2:13" ht="12.75" customHeight="1" x14ac:dyDescent="0.2">
      <c r="B32" s="62" t="s">
        <v>975</v>
      </c>
      <c r="C32" s="14" t="s">
        <v>976</v>
      </c>
      <c r="D32" s="14" t="s">
        <v>901</v>
      </c>
      <c r="E32" s="22">
        <v>999</v>
      </c>
      <c r="F32" s="14" t="s">
        <v>977</v>
      </c>
      <c r="G32" s="14" t="s">
        <v>50</v>
      </c>
      <c r="H32" s="24">
        <v>68281.820000000007</v>
      </c>
      <c r="I32" s="24">
        <v>100</v>
      </c>
      <c r="J32" s="24">
        <v>247.65816000000001</v>
      </c>
      <c r="K32" s="13">
        <v>7.977333667E-3</v>
      </c>
      <c r="L32" s="13">
        <v>9.0917004899999996E-4</v>
      </c>
      <c r="M32" s="66">
        <v>4.5411660721493301E-5</v>
      </c>
    </row>
    <row r="33" spans="2:13" ht="12.75" customHeight="1" x14ac:dyDescent="0.2">
      <c r="B33" s="61" t="s">
        <v>978</v>
      </c>
      <c r="C33" s="58" t="s">
        <v>1395</v>
      </c>
      <c r="D33" s="58" t="s">
        <v>1395</v>
      </c>
      <c r="E33" s="58" t="s">
        <v>1395</v>
      </c>
      <c r="F33" s="58" t="s">
        <v>1395</v>
      </c>
      <c r="G33" s="58" t="s">
        <v>1395</v>
      </c>
      <c r="H33" s="58" t="s">
        <v>1395</v>
      </c>
      <c r="I33" s="58" t="s">
        <v>1395</v>
      </c>
      <c r="J33" s="23">
        <v>127096.29562999999</v>
      </c>
      <c r="K33" s="58" t="s">
        <v>1395</v>
      </c>
      <c r="L33" s="20">
        <v>0.46657919671600001</v>
      </c>
      <c r="M33" s="65">
        <v>2.3304921009000001E-2</v>
      </c>
    </row>
    <row r="34" spans="2:13" ht="12.75" customHeight="1" x14ac:dyDescent="0.2">
      <c r="B34" s="61" t="s">
        <v>979</v>
      </c>
      <c r="C34" s="58" t="s">
        <v>1395</v>
      </c>
      <c r="D34" s="58" t="s">
        <v>1395</v>
      </c>
      <c r="E34" s="58" t="s">
        <v>1395</v>
      </c>
      <c r="F34" s="58" t="s">
        <v>1395</v>
      </c>
      <c r="G34" s="58" t="s">
        <v>1395</v>
      </c>
      <c r="H34" s="58" t="s">
        <v>1395</v>
      </c>
      <c r="I34" s="58" t="s">
        <v>1395</v>
      </c>
      <c r="J34" s="23">
        <v>68058.211569999999</v>
      </c>
      <c r="K34" s="58" t="s">
        <v>1395</v>
      </c>
      <c r="L34" s="20">
        <v>0.24984635096400001</v>
      </c>
      <c r="M34" s="65">
        <v>1.2479445107E-2</v>
      </c>
    </row>
    <row r="35" spans="2:13" ht="12.75" customHeight="1" x14ac:dyDescent="0.2">
      <c r="B35" s="62" t="s">
        <v>980</v>
      </c>
      <c r="C35" s="14" t="s">
        <v>981</v>
      </c>
      <c r="D35" s="14" t="s">
        <v>901</v>
      </c>
      <c r="E35" s="22">
        <v>994</v>
      </c>
      <c r="F35" s="14" t="s">
        <v>680</v>
      </c>
      <c r="G35" s="14" t="s">
        <v>50</v>
      </c>
      <c r="H35" s="24">
        <v>159183.64000000001</v>
      </c>
      <c r="I35" s="24">
        <v>867.74519999999995</v>
      </c>
      <c r="J35" s="24">
        <v>5010.0055499999999</v>
      </c>
      <c r="K35" s="13">
        <v>5.5740798699999996E-4</v>
      </c>
      <c r="L35" s="13">
        <v>1.839207314E-2</v>
      </c>
      <c r="M35" s="66">
        <v>9.1865607100000005E-4</v>
      </c>
    </row>
    <row r="36" spans="2:13" ht="12.75" customHeight="1" x14ac:dyDescent="0.2">
      <c r="B36" s="62" t="s">
        <v>982</v>
      </c>
      <c r="C36" s="14" t="s">
        <v>983</v>
      </c>
      <c r="D36" s="14" t="s">
        <v>901</v>
      </c>
      <c r="E36" s="22">
        <v>994</v>
      </c>
      <c r="F36" s="14" t="s">
        <v>811</v>
      </c>
      <c r="G36" s="14" t="s">
        <v>50</v>
      </c>
      <c r="H36" s="24">
        <v>1042497.04</v>
      </c>
      <c r="I36" s="24">
        <v>128.77789999999999</v>
      </c>
      <c r="J36" s="24">
        <v>4869.2685199999996</v>
      </c>
      <c r="K36" s="13">
        <v>7.5679956499999997E-4</v>
      </c>
      <c r="L36" s="13">
        <v>1.7875417873999998E-2</v>
      </c>
      <c r="M36" s="66">
        <v>8.9284992600000002E-4</v>
      </c>
    </row>
    <row r="37" spans="2:13" ht="12.75" customHeight="1" x14ac:dyDescent="0.2">
      <c r="B37" s="62" t="s">
        <v>984</v>
      </c>
      <c r="C37" s="14" t="s">
        <v>985</v>
      </c>
      <c r="D37" s="14" t="s">
        <v>901</v>
      </c>
      <c r="E37" s="22">
        <v>803</v>
      </c>
      <c r="F37" s="14" t="s">
        <v>986</v>
      </c>
      <c r="G37" s="14" t="s">
        <v>50</v>
      </c>
      <c r="H37" s="24">
        <v>350197.6</v>
      </c>
      <c r="I37" s="24">
        <v>228.44200000000001</v>
      </c>
      <c r="J37" s="24">
        <v>2901.5942</v>
      </c>
      <c r="K37" s="13">
        <v>4.9903157000000002E-3</v>
      </c>
      <c r="L37" s="13">
        <v>1.0651950824E-2</v>
      </c>
      <c r="M37" s="66">
        <v>5.3204873700000001E-4</v>
      </c>
    </row>
    <row r="38" spans="2:13" ht="12.75" customHeight="1" x14ac:dyDescent="0.2">
      <c r="B38" s="62" t="s">
        <v>987</v>
      </c>
      <c r="C38" s="14" t="s">
        <v>988</v>
      </c>
      <c r="D38" s="14" t="s">
        <v>901</v>
      </c>
      <c r="E38" s="22">
        <v>994</v>
      </c>
      <c r="F38" s="14" t="s">
        <v>195</v>
      </c>
      <c r="G38" s="14" t="s">
        <v>50</v>
      </c>
      <c r="H38" s="24">
        <v>3800000</v>
      </c>
      <c r="I38" s="24">
        <v>100</v>
      </c>
      <c r="J38" s="24">
        <v>13782.6</v>
      </c>
      <c r="K38" s="13">
        <v>3.4234234234000002E-2</v>
      </c>
      <c r="L38" s="13">
        <v>5.0596867554000002E-2</v>
      </c>
      <c r="M38" s="66">
        <v>2.5272365539999999E-3</v>
      </c>
    </row>
    <row r="39" spans="2:13" ht="12.75" customHeight="1" x14ac:dyDescent="0.2">
      <c r="B39" s="62" t="s">
        <v>989</v>
      </c>
      <c r="C39" s="14" t="s">
        <v>990</v>
      </c>
      <c r="D39" s="14" t="s">
        <v>901</v>
      </c>
      <c r="E39" s="22">
        <v>994</v>
      </c>
      <c r="F39" s="14" t="s">
        <v>693</v>
      </c>
      <c r="G39" s="14" t="s">
        <v>50</v>
      </c>
      <c r="H39" s="24">
        <v>11298.65</v>
      </c>
      <c r="I39" s="24">
        <v>6908.0465000000004</v>
      </c>
      <c r="J39" s="24">
        <v>2830.9315200000001</v>
      </c>
      <c r="K39" s="13">
        <v>4.4549698562999999E-2</v>
      </c>
      <c r="L39" s="13">
        <v>1.0392543291000001E-2</v>
      </c>
      <c r="M39" s="66">
        <v>5.1909172499999998E-4</v>
      </c>
    </row>
    <row r="40" spans="2:13" ht="12.75" customHeight="1" x14ac:dyDescent="0.2">
      <c r="B40" s="62" t="s">
        <v>991</v>
      </c>
      <c r="C40" s="14" t="s">
        <v>992</v>
      </c>
      <c r="D40" s="14" t="s">
        <v>901</v>
      </c>
      <c r="E40" s="22">
        <v>994</v>
      </c>
      <c r="F40" s="14" t="s">
        <v>693</v>
      </c>
      <c r="G40" s="14" t="s">
        <v>50</v>
      </c>
      <c r="H40" s="24">
        <v>519400.93</v>
      </c>
      <c r="I40" s="24">
        <v>458.00839999999999</v>
      </c>
      <c r="J40" s="24">
        <v>8628.2698999999993</v>
      </c>
      <c r="K40" s="13">
        <v>3.3972487409999999E-3</v>
      </c>
      <c r="L40" s="13">
        <v>3.1674969116999997E-2</v>
      </c>
      <c r="M40" s="66">
        <v>1.5821165160000001E-3</v>
      </c>
    </row>
    <row r="41" spans="2:13" ht="12.75" customHeight="1" x14ac:dyDescent="0.2">
      <c r="B41" s="62" t="s">
        <v>993</v>
      </c>
      <c r="C41" s="14" t="s">
        <v>994</v>
      </c>
      <c r="D41" s="14" t="s">
        <v>901</v>
      </c>
      <c r="E41" s="22">
        <v>999</v>
      </c>
      <c r="F41" s="14" t="s">
        <v>693</v>
      </c>
      <c r="G41" s="14" t="s">
        <v>50</v>
      </c>
      <c r="H41" s="24">
        <v>98915.63</v>
      </c>
      <c r="I41" s="24">
        <v>1711</v>
      </c>
      <c r="J41" s="24">
        <v>6138.5032000000001</v>
      </c>
      <c r="K41" s="13">
        <v>7.4354962600000003E-4</v>
      </c>
      <c r="L41" s="13">
        <v>2.2534865219999999E-2</v>
      </c>
      <c r="M41" s="66">
        <v>1.1255822319999999E-3</v>
      </c>
    </row>
    <row r="42" spans="2:13" x14ac:dyDescent="0.2">
      <c r="B42" s="62" t="s">
        <v>995</v>
      </c>
      <c r="C42" s="14" t="s">
        <v>996</v>
      </c>
      <c r="D42" s="14" t="s">
        <v>901</v>
      </c>
      <c r="E42" s="22">
        <v>994</v>
      </c>
      <c r="F42" s="14" t="s">
        <v>693</v>
      </c>
      <c r="G42" s="14" t="s">
        <v>50</v>
      </c>
      <c r="H42" s="24">
        <v>191581.91</v>
      </c>
      <c r="I42" s="24">
        <v>1948.9755</v>
      </c>
      <c r="J42" s="24">
        <v>13542.79904</v>
      </c>
      <c r="K42" s="13">
        <v>1.2936398549999999E-3</v>
      </c>
      <c r="L42" s="13">
        <v>4.9716541824000003E-2</v>
      </c>
      <c r="M42" s="66">
        <v>2.4832656229999998E-3</v>
      </c>
    </row>
    <row r="43" spans="2:13" x14ac:dyDescent="0.2">
      <c r="B43" s="62" t="s">
        <v>997</v>
      </c>
      <c r="C43" s="14" t="s">
        <v>998</v>
      </c>
      <c r="D43" s="14" t="s">
        <v>901</v>
      </c>
      <c r="E43" s="22">
        <v>994</v>
      </c>
      <c r="F43" s="14" t="s">
        <v>693</v>
      </c>
      <c r="G43" s="14" t="s">
        <v>50</v>
      </c>
      <c r="H43" s="24">
        <v>829721.75</v>
      </c>
      <c r="I43" s="24">
        <v>93</v>
      </c>
      <c r="J43" s="24">
        <v>2798.7427299999999</v>
      </c>
      <c r="K43" s="13">
        <v>4.7128194870000003E-3</v>
      </c>
      <c r="L43" s="13">
        <v>1.0274376041E-2</v>
      </c>
      <c r="M43" s="66">
        <v>5.1318945099999998E-4</v>
      </c>
    </row>
    <row r="44" spans="2:13" x14ac:dyDescent="0.2">
      <c r="B44" s="62" t="s">
        <v>999</v>
      </c>
      <c r="C44" s="14" t="s">
        <v>1000</v>
      </c>
      <c r="D44" s="14" t="s">
        <v>901</v>
      </c>
      <c r="E44" s="22">
        <v>994</v>
      </c>
      <c r="F44" s="14" t="s">
        <v>693</v>
      </c>
      <c r="G44" s="14" t="s">
        <v>50</v>
      </c>
      <c r="H44" s="24">
        <v>147397.88</v>
      </c>
      <c r="I44" s="24">
        <v>93</v>
      </c>
      <c r="J44" s="24">
        <v>497.18925999999999</v>
      </c>
      <c r="K44" s="13">
        <v>3.2251671600000003E-4</v>
      </c>
      <c r="L44" s="13">
        <v>1.8252157889999999E-3</v>
      </c>
      <c r="M44" s="66">
        <v>9.1166751741555196E-5</v>
      </c>
    </row>
    <row r="45" spans="2:13" x14ac:dyDescent="0.2">
      <c r="B45" s="62" t="s">
        <v>1001</v>
      </c>
      <c r="C45" s="14" t="s">
        <v>1002</v>
      </c>
      <c r="D45" s="14" t="s">
        <v>901</v>
      </c>
      <c r="E45" s="22">
        <v>994</v>
      </c>
      <c r="F45" s="14" t="s">
        <v>693</v>
      </c>
      <c r="G45" s="14" t="s">
        <v>50</v>
      </c>
      <c r="H45" s="24">
        <v>637931.03</v>
      </c>
      <c r="I45" s="24">
        <v>93</v>
      </c>
      <c r="J45" s="24">
        <v>2151.8115400000002</v>
      </c>
      <c r="K45" s="13">
        <v>2.40773637E-3</v>
      </c>
      <c r="L45" s="13">
        <v>7.8994473819999998E-3</v>
      </c>
      <c r="M45" s="66">
        <v>3.9456537799999999E-4</v>
      </c>
    </row>
    <row r="46" spans="2:13" x14ac:dyDescent="0.2">
      <c r="B46" s="62" t="s">
        <v>1003</v>
      </c>
      <c r="C46" s="14" t="s">
        <v>1004</v>
      </c>
      <c r="D46" s="14" t="s">
        <v>901</v>
      </c>
      <c r="E46" s="22">
        <v>994</v>
      </c>
      <c r="F46" s="14" t="s">
        <v>700</v>
      </c>
      <c r="G46" s="14" t="s">
        <v>50</v>
      </c>
      <c r="H46" s="24">
        <v>128061.4</v>
      </c>
      <c r="I46" s="24">
        <v>1056.3447000000001</v>
      </c>
      <c r="J46" s="24">
        <v>4906.49611</v>
      </c>
      <c r="K46" s="13">
        <v>6.2531436879999999E-3</v>
      </c>
      <c r="L46" s="13">
        <v>1.8012082903999999E-2</v>
      </c>
      <c r="M46" s="66">
        <v>8.9967613599999997E-4</v>
      </c>
    </row>
    <row r="47" spans="2:13" x14ac:dyDescent="0.2">
      <c r="B47" s="61" t="s">
        <v>1005</v>
      </c>
      <c r="C47" s="58" t="s">
        <v>1395</v>
      </c>
      <c r="D47" s="58" t="s">
        <v>1395</v>
      </c>
      <c r="E47" s="58" t="s">
        <v>1395</v>
      </c>
      <c r="F47" s="58" t="s">
        <v>1395</v>
      </c>
      <c r="G47" s="58" t="s">
        <v>1395</v>
      </c>
      <c r="H47" s="58" t="s">
        <v>1395</v>
      </c>
      <c r="I47" s="58" t="s">
        <v>1395</v>
      </c>
      <c r="J47" s="23">
        <v>59038.084060000001</v>
      </c>
      <c r="K47" s="58" t="s">
        <v>1395</v>
      </c>
      <c r="L47" s="20">
        <v>0.21673284575099999</v>
      </c>
      <c r="M47" s="65">
        <v>1.0825475901E-2</v>
      </c>
    </row>
    <row r="48" spans="2:13" x14ac:dyDescent="0.2">
      <c r="B48" s="62" t="s">
        <v>1006</v>
      </c>
      <c r="C48" s="14" t="s">
        <v>1007</v>
      </c>
      <c r="D48" s="14" t="s">
        <v>901</v>
      </c>
      <c r="E48" s="22">
        <v>994</v>
      </c>
      <c r="F48" s="14" t="s">
        <v>811</v>
      </c>
      <c r="G48" s="14" t="s">
        <v>50</v>
      </c>
      <c r="H48" s="24">
        <v>30030.54</v>
      </c>
      <c r="I48" s="24">
        <v>10514</v>
      </c>
      <c r="J48" s="24">
        <v>11451.929609999999</v>
      </c>
      <c r="K48" s="13">
        <v>1.12231814E-4</v>
      </c>
      <c r="L48" s="13">
        <v>4.2040817096999999E-2</v>
      </c>
      <c r="M48" s="66">
        <v>2.0998748509999999E-3</v>
      </c>
    </row>
    <row r="49" spans="2:13" x14ac:dyDescent="0.2">
      <c r="B49" s="62" t="s">
        <v>1008</v>
      </c>
      <c r="C49" s="14" t="s">
        <v>1009</v>
      </c>
      <c r="D49" s="14" t="s">
        <v>901</v>
      </c>
      <c r="E49" s="22">
        <v>994</v>
      </c>
      <c r="F49" s="14" t="s">
        <v>686</v>
      </c>
      <c r="G49" s="14" t="s">
        <v>50</v>
      </c>
      <c r="H49" s="24">
        <v>342857.14</v>
      </c>
      <c r="I49" s="24">
        <v>100</v>
      </c>
      <c r="J49" s="24">
        <v>1243.54285</v>
      </c>
      <c r="K49" s="13">
        <v>6.5528583329999999E-3</v>
      </c>
      <c r="L49" s="13">
        <v>4.5651308799999997E-3</v>
      </c>
      <c r="M49" s="66">
        <v>2.2802134100000001E-4</v>
      </c>
    </row>
    <row r="50" spans="2:13" x14ac:dyDescent="0.2">
      <c r="B50" s="62" t="s">
        <v>1010</v>
      </c>
      <c r="C50" s="14" t="s">
        <v>1011</v>
      </c>
      <c r="D50" s="14" t="s">
        <v>901</v>
      </c>
      <c r="E50" s="22">
        <v>994</v>
      </c>
      <c r="F50" s="14" t="s">
        <v>686</v>
      </c>
      <c r="G50" s="14" t="s">
        <v>50</v>
      </c>
      <c r="H50" s="24">
        <v>9671.2800000000007</v>
      </c>
      <c r="I50" s="24">
        <v>17223</v>
      </c>
      <c r="J50" s="24">
        <v>6041.4378800000004</v>
      </c>
      <c r="K50" s="13">
        <v>1.07061902E-4</v>
      </c>
      <c r="L50" s="13">
        <v>2.2178531790000001E-2</v>
      </c>
      <c r="M50" s="66">
        <v>1.107783919E-3</v>
      </c>
    </row>
    <row r="51" spans="2:13" x14ac:dyDescent="0.2">
      <c r="B51" s="62" t="s">
        <v>1012</v>
      </c>
      <c r="C51" s="14" t="s">
        <v>1013</v>
      </c>
      <c r="D51" s="14" t="s">
        <v>901</v>
      </c>
      <c r="E51" s="22">
        <v>994</v>
      </c>
      <c r="F51" s="14" t="s">
        <v>1014</v>
      </c>
      <c r="G51" s="14" t="s">
        <v>50</v>
      </c>
      <c r="H51" s="24">
        <v>1136295.98</v>
      </c>
      <c r="I51" s="24">
        <v>87.23</v>
      </c>
      <c r="J51" s="24">
        <v>3595.0497</v>
      </c>
      <c r="K51" s="13">
        <v>3.0305539209999999E-3</v>
      </c>
      <c r="L51" s="13">
        <v>1.3197673408E-2</v>
      </c>
      <c r="M51" s="66">
        <v>6.5920370700000002E-4</v>
      </c>
    </row>
    <row r="52" spans="2:13" x14ac:dyDescent="0.2">
      <c r="B52" s="62" t="s">
        <v>1015</v>
      </c>
      <c r="C52" s="14" t="s">
        <v>1016</v>
      </c>
      <c r="D52" s="14" t="s">
        <v>901</v>
      </c>
      <c r="E52" s="22">
        <v>995</v>
      </c>
      <c r="F52" s="14" t="s">
        <v>730</v>
      </c>
      <c r="G52" s="14" t="s">
        <v>50</v>
      </c>
      <c r="H52" s="24">
        <v>70481</v>
      </c>
      <c r="I52" s="24">
        <v>2500</v>
      </c>
      <c r="J52" s="24">
        <v>6390.8646699999999</v>
      </c>
      <c r="K52" s="13">
        <v>2.2272210744201601E-6</v>
      </c>
      <c r="L52" s="13">
        <v>2.3461301441999999E-2</v>
      </c>
      <c r="M52" s="66">
        <v>1.171856312E-3</v>
      </c>
    </row>
    <row r="53" spans="2:13" x14ac:dyDescent="0.2">
      <c r="B53" s="62" t="s">
        <v>1017</v>
      </c>
      <c r="C53" s="14" t="s">
        <v>1018</v>
      </c>
      <c r="D53" s="14" t="s">
        <v>901</v>
      </c>
      <c r="E53" s="22">
        <v>994</v>
      </c>
      <c r="F53" s="14" t="s">
        <v>693</v>
      </c>
      <c r="G53" s="14" t="s">
        <v>50</v>
      </c>
      <c r="H53" s="24">
        <v>3056744.24</v>
      </c>
      <c r="I53" s="24">
        <v>40.484299999999998</v>
      </c>
      <c r="J53" s="24">
        <v>4488.4179700000004</v>
      </c>
      <c r="K53" s="13">
        <v>9.5699999539999997E-3</v>
      </c>
      <c r="L53" s="13">
        <v>1.6477289448000001E-2</v>
      </c>
      <c r="M53" s="66">
        <v>8.2301553799999998E-4</v>
      </c>
    </row>
    <row r="54" spans="2:13" x14ac:dyDescent="0.2">
      <c r="B54" s="62" t="s">
        <v>1019</v>
      </c>
      <c r="C54" s="14" t="s">
        <v>1020</v>
      </c>
      <c r="D54" s="14" t="s">
        <v>901</v>
      </c>
      <c r="E54" s="22">
        <v>994</v>
      </c>
      <c r="F54" s="14" t="s">
        <v>693</v>
      </c>
      <c r="G54" s="14" t="s">
        <v>50</v>
      </c>
      <c r="H54" s="24">
        <v>21383.35</v>
      </c>
      <c r="I54" s="24">
        <v>11512</v>
      </c>
      <c r="J54" s="24">
        <v>8928.4090899999992</v>
      </c>
      <c r="K54" s="13">
        <v>8.2779107309999996E-3</v>
      </c>
      <c r="L54" s="13">
        <v>3.2776800618E-2</v>
      </c>
      <c r="M54" s="66">
        <v>1.6371513229999999E-3</v>
      </c>
    </row>
    <row r="55" spans="2:13" x14ac:dyDescent="0.2">
      <c r="B55" s="62" t="s">
        <v>1021</v>
      </c>
      <c r="C55" s="14" t="s">
        <v>1022</v>
      </c>
      <c r="D55" s="14" t="s">
        <v>901</v>
      </c>
      <c r="E55" s="22">
        <v>993</v>
      </c>
      <c r="F55" s="14" t="s">
        <v>700</v>
      </c>
      <c r="G55" s="14" t="s">
        <v>50</v>
      </c>
      <c r="H55" s="24">
        <v>307748.58</v>
      </c>
      <c r="I55" s="24">
        <v>878.7</v>
      </c>
      <c r="J55" s="24">
        <v>9808.0854199999994</v>
      </c>
      <c r="K55" s="13">
        <v>2.9866666139999999E-3</v>
      </c>
      <c r="L55" s="13">
        <v>3.6006152609000003E-2</v>
      </c>
      <c r="M55" s="66">
        <v>1.7984525420000001E-3</v>
      </c>
    </row>
    <row r="56" spans="2:13" x14ac:dyDescent="0.2">
      <c r="B56" s="62" t="s">
        <v>1023</v>
      </c>
      <c r="C56" s="14" t="s">
        <v>1024</v>
      </c>
      <c r="D56" s="14" t="s">
        <v>901</v>
      </c>
      <c r="E56" s="22">
        <v>994</v>
      </c>
      <c r="F56" s="14" t="s">
        <v>700</v>
      </c>
      <c r="G56" s="14" t="s">
        <v>50</v>
      </c>
      <c r="H56" s="24">
        <v>41009.199999999997</v>
      </c>
      <c r="I56" s="24">
        <v>141</v>
      </c>
      <c r="J56" s="24">
        <v>209.72391999999999</v>
      </c>
      <c r="K56" s="13">
        <v>2.3270732640000001E-3</v>
      </c>
      <c r="L56" s="13">
        <v>7.6991085799999999E-4</v>
      </c>
      <c r="M56" s="66">
        <v>3.8455876035829399E-5</v>
      </c>
    </row>
    <row r="57" spans="2:13" ht="13.5" thickBot="1" x14ac:dyDescent="0.25">
      <c r="B57" s="62" t="s">
        <v>1025</v>
      </c>
      <c r="C57" s="14" t="s">
        <v>1026</v>
      </c>
      <c r="D57" s="14" t="s">
        <v>901</v>
      </c>
      <c r="E57" s="22">
        <v>994</v>
      </c>
      <c r="F57" s="14" t="s">
        <v>1027</v>
      </c>
      <c r="G57" s="14" t="s">
        <v>50</v>
      </c>
      <c r="H57" s="24">
        <v>329139.90999999997</v>
      </c>
      <c r="I57" s="24">
        <v>333.31</v>
      </c>
      <c r="J57" s="24">
        <v>3979.0229599999998</v>
      </c>
      <c r="K57" s="13">
        <v>3.600904E-4</v>
      </c>
      <c r="L57" s="13">
        <v>1.4607265515999999E-2</v>
      </c>
      <c r="M57" s="66">
        <v>7.2961068799999996E-4</v>
      </c>
    </row>
    <row r="58" spans="2:13" x14ac:dyDescent="0.2">
      <c r="B58" s="76" t="s">
        <v>1008</v>
      </c>
      <c r="C58" s="77" t="s">
        <v>1028</v>
      </c>
      <c r="D58" s="77" t="s">
        <v>901</v>
      </c>
      <c r="E58" s="83">
        <v>999</v>
      </c>
      <c r="F58" s="77" t="s">
        <v>1027</v>
      </c>
      <c r="G58" s="77" t="s">
        <v>50</v>
      </c>
      <c r="H58" s="78">
        <v>480029.28</v>
      </c>
      <c r="I58" s="78">
        <v>166.65649999999999</v>
      </c>
      <c r="J58" s="78">
        <v>2901.5999900000002</v>
      </c>
      <c r="K58" s="79">
        <v>6.6280344860000003E-3</v>
      </c>
      <c r="L58" s="79">
        <v>1.0651972080000001E-2</v>
      </c>
      <c r="M58" s="80">
        <v>5.3204979899999999E-4</v>
      </c>
    </row>
    <row r="59" spans="2:13" ht="12.75" hidden="1" customHeight="1" x14ac:dyDescent="0.2"/>
    <row r="60" spans="2:13" ht="12.75" hidden="1" customHeight="1" x14ac:dyDescent="0.2"/>
    <row r="61" spans="2:13" ht="12.75" hidden="1" customHeight="1" x14ac:dyDescent="0.2"/>
    <row r="62" spans="2:13" ht="12.75" hidden="1" customHeight="1" x14ac:dyDescent="0.2"/>
    <row r="63" spans="2:13" ht="12.75" hidden="1" customHeight="1" x14ac:dyDescent="0.2"/>
    <row r="64" spans="2:13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Z10000"/>
  <sheetViews>
    <sheetView rightToLeft="1" topLeftCell="F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41.5703125" bestFit="1" customWidth="1"/>
    <col min="3" max="3" width="29" bestFit="1" customWidth="1"/>
    <col min="4" max="4" width="15" bestFit="1" customWidth="1"/>
    <col min="5" max="5" width="17.5703125" bestFit="1" customWidth="1"/>
    <col min="6" max="6" width="13.7109375" bestFit="1" customWidth="1"/>
    <col min="7" max="7" width="10.85546875" customWidth="1"/>
    <col min="8" max="8" width="15" bestFit="1" customWidth="1"/>
    <col min="9" max="9" width="29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12536</v>
      </c>
    </row>
    <row r="5" spans="2:11" ht="12.75" customHeight="1" x14ac:dyDescent="0.2"/>
    <row r="6" spans="2:11" ht="12.75" customHeight="1" thickBot="1" x14ac:dyDescent="0.25">
      <c r="B6" s="67" t="s">
        <v>1029</v>
      </c>
      <c r="C6" s="69" t="s">
        <v>1395</v>
      </c>
      <c r="D6" s="69" t="s">
        <v>1396</v>
      </c>
      <c r="E6" s="69" t="s">
        <v>1397</v>
      </c>
      <c r="F6" s="69" t="s">
        <v>1398</v>
      </c>
      <c r="G6" s="69" t="s">
        <v>1399</v>
      </c>
      <c r="H6" s="69" t="s">
        <v>1400</v>
      </c>
      <c r="I6" s="69" t="s">
        <v>1401</v>
      </c>
      <c r="J6" s="69" t="s">
        <v>1402</v>
      </c>
      <c r="K6" s="69" t="s">
        <v>1403</v>
      </c>
    </row>
    <row r="7" spans="2:11" ht="12.75" customHeight="1" thickBot="1" x14ac:dyDescent="0.25">
      <c r="B7" s="75" t="s">
        <v>1030</v>
      </c>
      <c r="C7" s="81" t="s">
        <v>1395</v>
      </c>
      <c r="D7" s="81" t="s">
        <v>1395</v>
      </c>
      <c r="E7" s="81" t="s">
        <v>1395</v>
      </c>
      <c r="F7" s="81" t="s">
        <v>1395</v>
      </c>
      <c r="G7" s="81" t="s">
        <v>1395</v>
      </c>
      <c r="H7" s="81" t="s">
        <v>1395</v>
      </c>
      <c r="I7" s="81" t="s">
        <v>1395</v>
      </c>
      <c r="J7" s="81" t="s">
        <v>1395</v>
      </c>
      <c r="K7" s="81" t="s">
        <v>1395</v>
      </c>
    </row>
    <row r="8" spans="2:11" ht="12.75" customHeight="1" x14ac:dyDescent="0.2">
      <c r="B8" s="60" t="s">
        <v>71</v>
      </c>
      <c r="C8" s="4" t="s">
        <v>72</v>
      </c>
      <c r="D8" s="4" t="s">
        <v>76</v>
      </c>
      <c r="E8" s="4" t="s">
        <v>136</v>
      </c>
      <c r="F8" s="4" t="s">
        <v>138</v>
      </c>
      <c r="G8" s="4" t="s">
        <v>139</v>
      </c>
      <c r="H8" s="4" t="s">
        <v>9</v>
      </c>
      <c r="I8" s="4" t="s">
        <v>141</v>
      </c>
      <c r="J8" s="4" t="s">
        <v>80</v>
      </c>
      <c r="K8" s="63" t="s">
        <v>206</v>
      </c>
    </row>
    <row r="9" spans="2:11" ht="12.75" customHeight="1" x14ac:dyDescent="0.2">
      <c r="B9" s="71" t="s">
        <v>1395</v>
      </c>
      <c r="C9" s="57" t="s">
        <v>1395</v>
      </c>
      <c r="D9" s="57" t="s">
        <v>1395</v>
      </c>
      <c r="E9" s="6" t="s">
        <v>143</v>
      </c>
      <c r="F9" s="6" t="s">
        <v>145</v>
      </c>
      <c r="G9" s="6" t="s">
        <v>146</v>
      </c>
      <c r="H9" s="6" t="s">
        <v>11</v>
      </c>
      <c r="I9" s="6" t="s">
        <v>12</v>
      </c>
      <c r="J9" s="6" t="s">
        <v>12</v>
      </c>
      <c r="K9" s="64" t="s">
        <v>12</v>
      </c>
    </row>
    <row r="10" spans="2:11" ht="12.75" customHeight="1" x14ac:dyDescent="0.2">
      <c r="B10" s="71" t="s">
        <v>1395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4" t="s">
        <v>88</v>
      </c>
    </row>
    <row r="11" spans="2:11" ht="12.75" customHeight="1" x14ac:dyDescent="0.2">
      <c r="B11" s="61" t="s">
        <v>1031</v>
      </c>
      <c r="C11" s="58" t="s">
        <v>1395</v>
      </c>
      <c r="D11" s="58" t="s">
        <v>1395</v>
      </c>
      <c r="E11" s="58" t="s">
        <v>1395</v>
      </c>
      <c r="F11" s="58" t="s">
        <v>1395</v>
      </c>
      <c r="G11" s="58" t="s">
        <v>1395</v>
      </c>
      <c r="H11" s="23">
        <v>358492.38037000003</v>
      </c>
      <c r="I11" s="58" t="s">
        <v>1395</v>
      </c>
      <c r="J11" s="20">
        <v>1</v>
      </c>
      <c r="K11" s="65">
        <v>6.5734697974E-2</v>
      </c>
    </row>
    <row r="12" spans="2:11" ht="12.75" customHeight="1" x14ac:dyDescent="0.2">
      <c r="B12" s="61" t="s">
        <v>1032</v>
      </c>
      <c r="C12" s="58" t="s">
        <v>1395</v>
      </c>
      <c r="D12" s="58" t="s">
        <v>1395</v>
      </c>
      <c r="E12" s="58" t="s">
        <v>1395</v>
      </c>
      <c r="F12" s="58" t="s">
        <v>1395</v>
      </c>
      <c r="G12" s="58" t="s">
        <v>1395</v>
      </c>
      <c r="H12" s="23">
        <v>40364.555229999998</v>
      </c>
      <c r="I12" s="58" t="s">
        <v>1395</v>
      </c>
      <c r="J12" s="20">
        <v>0.11259529474</v>
      </c>
      <c r="K12" s="65">
        <v>7.4014176929999998E-3</v>
      </c>
    </row>
    <row r="13" spans="2:11" ht="12.75" customHeight="1" x14ac:dyDescent="0.2">
      <c r="B13" s="61" t="s">
        <v>1033</v>
      </c>
      <c r="C13" s="58" t="s">
        <v>1395</v>
      </c>
      <c r="D13" s="58" t="s">
        <v>1395</v>
      </c>
      <c r="E13" s="58" t="s">
        <v>1395</v>
      </c>
      <c r="F13" s="58" t="s">
        <v>1395</v>
      </c>
      <c r="G13" s="58" t="s">
        <v>1395</v>
      </c>
      <c r="H13" s="23">
        <v>22762.77232</v>
      </c>
      <c r="I13" s="58" t="s">
        <v>1395</v>
      </c>
      <c r="J13" s="20">
        <v>6.3495833010999994E-2</v>
      </c>
      <c r="K13" s="65">
        <v>4.1738794049999998E-3</v>
      </c>
    </row>
    <row r="14" spans="2:11" ht="12.75" customHeight="1" x14ac:dyDescent="0.2">
      <c r="B14" s="62" t="s">
        <v>1034</v>
      </c>
      <c r="C14" s="14" t="s">
        <v>1035</v>
      </c>
      <c r="D14" s="14" t="s">
        <v>50</v>
      </c>
      <c r="E14" s="27">
        <v>44487</v>
      </c>
      <c r="F14" s="24">
        <v>742500</v>
      </c>
      <c r="G14" s="24">
        <v>97.458600000000004</v>
      </c>
      <c r="H14" s="24">
        <v>2624.6063899999999</v>
      </c>
      <c r="I14" s="13">
        <v>9.1933386900000004E-4</v>
      </c>
      <c r="J14" s="13">
        <v>7.3212334029999996E-3</v>
      </c>
      <c r="K14" s="66">
        <v>4.81259066E-4</v>
      </c>
    </row>
    <row r="15" spans="2:11" ht="12.75" customHeight="1" x14ac:dyDescent="0.2">
      <c r="B15" s="62" t="s">
        <v>1036</v>
      </c>
      <c r="C15" s="14" t="s">
        <v>1037</v>
      </c>
      <c r="D15" s="14" t="s">
        <v>50</v>
      </c>
      <c r="E15" s="27">
        <v>44385</v>
      </c>
      <c r="F15" s="24">
        <v>1379731.32</v>
      </c>
      <c r="G15" s="24">
        <v>109.0912</v>
      </c>
      <c r="H15" s="24">
        <v>5459.2350999999999</v>
      </c>
      <c r="I15" s="13">
        <v>2.3731379064E-2</v>
      </c>
      <c r="J15" s="13">
        <v>1.5228315576E-2</v>
      </c>
      <c r="K15" s="66">
        <v>1.0010287250000001E-3</v>
      </c>
    </row>
    <row r="16" spans="2:11" ht="12.75" customHeight="1" x14ac:dyDescent="0.2">
      <c r="B16" s="62" t="s">
        <v>1038</v>
      </c>
      <c r="C16" s="14" t="s">
        <v>1039</v>
      </c>
      <c r="D16" s="14" t="s">
        <v>50</v>
      </c>
      <c r="E16" s="27">
        <v>44783</v>
      </c>
      <c r="F16" s="24">
        <v>742305</v>
      </c>
      <c r="G16" s="24">
        <v>124.98399999999999</v>
      </c>
      <c r="H16" s="24">
        <v>3364.9945200000002</v>
      </c>
      <c r="I16" s="13">
        <v>6.5606783533999999E-2</v>
      </c>
      <c r="J16" s="13">
        <v>9.3865161549999999E-3</v>
      </c>
      <c r="K16" s="66">
        <v>6.1701980400000005E-4</v>
      </c>
    </row>
    <row r="17" spans="2:11" ht="12.75" customHeight="1" x14ac:dyDescent="0.2">
      <c r="B17" s="62" t="s">
        <v>1040</v>
      </c>
      <c r="C17" s="14" t="s">
        <v>1041</v>
      </c>
      <c r="D17" s="14" t="s">
        <v>50</v>
      </c>
      <c r="E17" s="27">
        <v>44426</v>
      </c>
      <c r="F17" s="24">
        <v>2975000</v>
      </c>
      <c r="G17" s="24">
        <v>104.8526</v>
      </c>
      <c r="H17" s="24">
        <v>11313.936309999999</v>
      </c>
      <c r="I17" s="13">
        <v>1.430288452E-3</v>
      </c>
      <c r="J17" s="13">
        <v>3.1559767875999997E-2</v>
      </c>
      <c r="K17" s="66">
        <v>2.0745718090000001E-3</v>
      </c>
    </row>
    <row r="18" spans="2:11" ht="12.75" customHeight="1" x14ac:dyDescent="0.2">
      <c r="B18" s="61" t="s">
        <v>1042</v>
      </c>
      <c r="C18" s="58" t="s">
        <v>1395</v>
      </c>
      <c r="D18" s="58" t="s">
        <v>1395</v>
      </c>
      <c r="E18" s="58" t="s">
        <v>1395</v>
      </c>
      <c r="F18" s="58" t="s">
        <v>1395</v>
      </c>
      <c r="G18" s="58" t="s">
        <v>1395</v>
      </c>
      <c r="H18" s="58" t="s">
        <v>1395</v>
      </c>
      <c r="I18" s="58" t="s">
        <v>1395</v>
      </c>
      <c r="J18" s="58" t="s">
        <v>1395</v>
      </c>
      <c r="K18" s="72" t="s">
        <v>1395</v>
      </c>
    </row>
    <row r="19" spans="2:11" ht="12.75" customHeight="1" x14ac:dyDescent="0.2">
      <c r="B19" s="61" t="s">
        <v>1043</v>
      </c>
      <c r="C19" s="58" t="s">
        <v>1395</v>
      </c>
      <c r="D19" s="58" t="s">
        <v>1395</v>
      </c>
      <c r="E19" s="58" t="s">
        <v>1395</v>
      </c>
      <c r="F19" s="58" t="s">
        <v>1395</v>
      </c>
      <c r="G19" s="58" t="s">
        <v>1395</v>
      </c>
      <c r="H19" s="58" t="s">
        <v>1395</v>
      </c>
      <c r="I19" s="58" t="s">
        <v>1395</v>
      </c>
      <c r="J19" s="58" t="s">
        <v>1395</v>
      </c>
      <c r="K19" s="72" t="s">
        <v>1395</v>
      </c>
    </row>
    <row r="20" spans="2:11" ht="12.75" customHeight="1" x14ac:dyDescent="0.2">
      <c r="B20" s="61" t="s">
        <v>1044</v>
      </c>
      <c r="C20" s="58" t="s">
        <v>1395</v>
      </c>
      <c r="D20" s="58" t="s">
        <v>1395</v>
      </c>
      <c r="E20" s="58" t="s">
        <v>1395</v>
      </c>
      <c r="F20" s="58" t="s">
        <v>1395</v>
      </c>
      <c r="G20" s="58" t="s">
        <v>1395</v>
      </c>
      <c r="H20" s="23">
        <v>17601.782910000002</v>
      </c>
      <c r="I20" s="58" t="s">
        <v>1395</v>
      </c>
      <c r="J20" s="20">
        <v>4.9099461727999998E-2</v>
      </c>
      <c r="K20" s="65">
        <v>3.227538287E-3</v>
      </c>
    </row>
    <row r="21" spans="2:11" ht="12.75" customHeight="1" x14ac:dyDescent="0.2">
      <c r="B21" s="62" t="s">
        <v>1045</v>
      </c>
      <c r="C21" s="14" t="s">
        <v>1046</v>
      </c>
      <c r="D21" s="14" t="s">
        <v>50</v>
      </c>
      <c r="E21" s="27">
        <v>44581</v>
      </c>
      <c r="F21" s="24">
        <v>216840.72</v>
      </c>
      <c r="G21" s="24">
        <v>51.335500000000003</v>
      </c>
      <c r="H21" s="24">
        <v>403.7441</v>
      </c>
      <c r="I21" s="13">
        <v>4.2264475679999998E-3</v>
      </c>
      <c r="J21" s="13">
        <v>1.1262278419999999E-3</v>
      </c>
      <c r="K21" s="66">
        <v>7.40322470598372E-5</v>
      </c>
    </row>
    <row r="22" spans="2:11" ht="12.75" customHeight="1" x14ac:dyDescent="0.2">
      <c r="B22" s="62" t="s">
        <v>1047</v>
      </c>
      <c r="C22" s="14" t="s">
        <v>1048</v>
      </c>
      <c r="D22" s="14" t="s">
        <v>49</v>
      </c>
      <c r="E22" s="27">
        <v>44782</v>
      </c>
      <c r="F22" s="24">
        <v>4749409.5</v>
      </c>
      <c r="G22" s="24">
        <v>99.987799999999993</v>
      </c>
      <c r="H22" s="24">
        <v>4748.83007</v>
      </c>
      <c r="I22" s="13">
        <f>+F22/56000000</f>
        <v>8.4810883928571432E-2</v>
      </c>
      <c r="J22" s="13">
        <v>1.3246669468999999E-2</v>
      </c>
      <c r="K22" s="66">
        <v>8.7076581600000001E-4</v>
      </c>
    </row>
    <row r="23" spans="2:11" ht="12.75" customHeight="1" x14ac:dyDescent="0.2">
      <c r="B23" s="62" t="s">
        <v>1049</v>
      </c>
      <c r="C23" s="14" t="s">
        <v>1050</v>
      </c>
      <c r="D23" s="14" t="s">
        <v>50</v>
      </c>
      <c r="E23" s="27">
        <v>44964</v>
      </c>
      <c r="F23" s="24">
        <v>550000</v>
      </c>
      <c r="G23" s="24">
        <v>100.01560000000001</v>
      </c>
      <c r="H23" s="24">
        <v>1995.1612</v>
      </c>
      <c r="I23" s="13">
        <v>0.12644957191</v>
      </c>
      <c r="J23" s="13">
        <v>5.5654214959999998E-3</v>
      </c>
      <c r="K23" s="66">
        <v>3.6584130099999999E-4</v>
      </c>
    </row>
    <row r="24" spans="2:11" ht="12.75" customHeight="1" x14ac:dyDescent="0.2">
      <c r="B24" s="62" t="s">
        <v>1051</v>
      </c>
      <c r="C24" s="14" t="s">
        <v>1052</v>
      </c>
      <c r="D24" s="14" t="s">
        <v>50</v>
      </c>
      <c r="E24" s="27">
        <v>44452</v>
      </c>
      <c r="F24" s="24">
        <v>1311639.83</v>
      </c>
      <c r="G24" s="24">
        <v>101.12439999999999</v>
      </c>
      <c r="H24" s="24">
        <v>4810.8089399999999</v>
      </c>
      <c r="I24" s="13">
        <v>2.2013104580000001E-3</v>
      </c>
      <c r="J24" s="13">
        <v>1.3419557021000001E-2</v>
      </c>
      <c r="K24" s="66">
        <v>8.8213052700000002E-4</v>
      </c>
    </row>
    <row r="25" spans="2:11" ht="12.75" customHeight="1" x14ac:dyDescent="0.2">
      <c r="B25" s="62" t="s">
        <v>1053</v>
      </c>
      <c r="C25" s="14" t="s">
        <v>1054</v>
      </c>
      <c r="D25" s="14" t="s">
        <v>49</v>
      </c>
      <c r="E25" s="27">
        <v>44955</v>
      </c>
      <c r="F25" s="24">
        <v>5300000</v>
      </c>
      <c r="G25" s="24">
        <v>106.47620000000001</v>
      </c>
      <c r="H25" s="24">
        <v>5643.2385999999997</v>
      </c>
      <c r="I25" s="13">
        <v>8.6621874930000002E-3</v>
      </c>
      <c r="J25" s="13">
        <v>1.5741585898999998E-2</v>
      </c>
      <c r="K25" s="66">
        <v>1.0347683940000001E-3</v>
      </c>
    </row>
    <row r="26" spans="2:11" ht="12.75" customHeight="1" x14ac:dyDescent="0.2">
      <c r="B26" s="61" t="s">
        <v>1055</v>
      </c>
      <c r="C26" s="58" t="s">
        <v>1395</v>
      </c>
      <c r="D26" s="58" t="s">
        <v>1395</v>
      </c>
      <c r="E26" s="58" t="s">
        <v>1395</v>
      </c>
      <c r="F26" s="58" t="s">
        <v>1395</v>
      </c>
      <c r="G26" s="58" t="s">
        <v>1395</v>
      </c>
      <c r="H26" s="23">
        <v>318127.82513999997</v>
      </c>
      <c r="I26" s="58" t="s">
        <v>1395</v>
      </c>
      <c r="J26" s="20">
        <v>0.88740470525899995</v>
      </c>
      <c r="K26" s="65">
        <v>5.8333280281000002E-2</v>
      </c>
    </row>
    <row r="27" spans="2:11" ht="12.75" customHeight="1" x14ac:dyDescent="0.2">
      <c r="B27" s="61" t="s">
        <v>1056</v>
      </c>
      <c r="C27" s="58" t="s">
        <v>1395</v>
      </c>
      <c r="D27" s="58" t="s">
        <v>1395</v>
      </c>
      <c r="E27" s="58" t="s">
        <v>1395</v>
      </c>
      <c r="F27" s="58" t="s">
        <v>1395</v>
      </c>
      <c r="G27" s="58" t="s">
        <v>1395</v>
      </c>
      <c r="H27" s="23">
        <v>56521.06652</v>
      </c>
      <c r="I27" s="58" t="s">
        <v>1395</v>
      </c>
      <c r="J27" s="20">
        <v>0.157663229722</v>
      </c>
      <c r="K27" s="65">
        <v>1.0363944787E-2</v>
      </c>
    </row>
    <row r="28" spans="2:11" ht="12.75" customHeight="1" x14ac:dyDescent="0.2">
      <c r="B28" s="62" t="s">
        <v>1057</v>
      </c>
      <c r="C28" s="14" t="s">
        <v>1058</v>
      </c>
      <c r="D28" s="14" t="s">
        <v>50</v>
      </c>
      <c r="E28" s="27">
        <v>44257</v>
      </c>
      <c r="F28" s="24">
        <v>1419100.65</v>
      </c>
      <c r="G28" s="24">
        <v>122.5587</v>
      </c>
      <c r="H28" s="24">
        <v>6308.1919600000001</v>
      </c>
      <c r="I28" s="13">
        <v>2.703048857E-3</v>
      </c>
      <c r="J28" s="13">
        <v>1.7596446411E-2</v>
      </c>
      <c r="K28" s="66">
        <v>1.15669709E-3</v>
      </c>
    </row>
    <row r="29" spans="2:11" ht="12.75" customHeight="1" x14ac:dyDescent="0.2">
      <c r="B29" s="62" t="s">
        <v>1059</v>
      </c>
      <c r="C29" s="14" t="s">
        <v>1060</v>
      </c>
      <c r="D29" s="14" t="s">
        <v>50</v>
      </c>
      <c r="E29" s="27">
        <v>44707</v>
      </c>
      <c r="F29" s="24">
        <v>1140000</v>
      </c>
      <c r="G29" s="24">
        <v>102.4601</v>
      </c>
      <c r="H29" s="24">
        <v>4236.4997199999998</v>
      </c>
      <c r="I29" s="58" t="s">
        <v>1395</v>
      </c>
      <c r="J29" s="13">
        <v>1.1817544673E-2</v>
      </c>
      <c r="K29" s="66">
        <v>7.7682272900000005E-4</v>
      </c>
    </row>
    <row r="30" spans="2:11" ht="12.75" customHeight="1" x14ac:dyDescent="0.2">
      <c r="B30" s="62" t="s">
        <v>1061</v>
      </c>
      <c r="C30" s="14" t="s">
        <v>1062</v>
      </c>
      <c r="D30" s="14" t="s">
        <v>50</v>
      </c>
      <c r="E30" s="27">
        <v>44263</v>
      </c>
      <c r="F30" s="24">
        <v>2238805.9700000002</v>
      </c>
      <c r="G30" s="24">
        <v>63.973300000000002</v>
      </c>
      <c r="H30" s="24">
        <v>5194.7274399999997</v>
      </c>
      <c r="I30" s="13">
        <v>1.6519458109999999E-2</v>
      </c>
      <c r="J30" s="13">
        <v>1.4490482153000001E-2</v>
      </c>
      <c r="K30" s="66">
        <v>9.5252746699999997E-4</v>
      </c>
    </row>
    <row r="31" spans="2:11" ht="12.75" customHeight="1" x14ac:dyDescent="0.2">
      <c r="B31" s="62" t="s">
        <v>1063</v>
      </c>
      <c r="C31" s="14" t="s">
        <v>1064</v>
      </c>
      <c r="D31" s="14" t="s">
        <v>50</v>
      </c>
      <c r="E31" s="27">
        <v>45029</v>
      </c>
      <c r="F31" s="24">
        <v>520000</v>
      </c>
      <c r="G31" s="24">
        <v>93.434600000000003</v>
      </c>
      <c r="H31" s="24">
        <v>1762.2139299999999</v>
      </c>
      <c r="I31" s="13">
        <v>1.1998999929E-2</v>
      </c>
      <c r="J31" s="13">
        <v>4.9156245049999997E-3</v>
      </c>
      <c r="K31" s="66">
        <v>3.23127092E-4</v>
      </c>
    </row>
    <row r="32" spans="2:11" ht="12.75" customHeight="1" x14ac:dyDescent="0.2">
      <c r="B32" s="62" t="s">
        <v>1065</v>
      </c>
      <c r="C32" s="14" t="s">
        <v>1066</v>
      </c>
      <c r="D32" s="14" t="s">
        <v>50</v>
      </c>
      <c r="E32" s="27">
        <v>44812</v>
      </c>
      <c r="F32" s="24">
        <v>800000</v>
      </c>
      <c r="G32" s="24">
        <v>90.333399999999997</v>
      </c>
      <c r="H32" s="24">
        <v>2621.11393</v>
      </c>
      <c r="I32" s="13">
        <v>4.4799999890000001E-3</v>
      </c>
      <c r="J32" s="13">
        <v>7.3114913269999998E-3</v>
      </c>
      <c r="K32" s="66">
        <v>4.80618674E-4</v>
      </c>
    </row>
    <row r="33" spans="2:11" ht="12.75" customHeight="1" x14ac:dyDescent="0.2">
      <c r="B33" s="62" t="s">
        <v>1067</v>
      </c>
      <c r="C33" s="14" t="s">
        <v>1068</v>
      </c>
      <c r="D33" s="14" t="s">
        <v>50</v>
      </c>
      <c r="E33" s="27">
        <v>44812</v>
      </c>
      <c r="F33" s="24">
        <v>750000</v>
      </c>
      <c r="G33" s="24">
        <v>99.839799999999997</v>
      </c>
      <c r="H33" s="24">
        <v>2715.8921599999999</v>
      </c>
      <c r="I33" s="13">
        <v>7.8450000369999998E-3</v>
      </c>
      <c r="J33" s="13">
        <v>7.5758713670000003E-3</v>
      </c>
      <c r="K33" s="66">
        <v>4.9799761599999995E-4</v>
      </c>
    </row>
    <row r="34" spans="2:11" ht="12.75" customHeight="1" x14ac:dyDescent="0.2">
      <c r="B34" s="62" t="s">
        <v>1069</v>
      </c>
      <c r="C34" s="14" t="s">
        <v>1070</v>
      </c>
      <c r="D34" s="14" t="s">
        <v>50</v>
      </c>
      <c r="E34" s="27">
        <v>44812</v>
      </c>
      <c r="F34" s="24">
        <v>700000</v>
      </c>
      <c r="G34" s="24">
        <v>99.912400000000005</v>
      </c>
      <c r="H34" s="24">
        <v>2536.6759200000001</v>
      </c>
      <c r="I34" s="13">
        <v>9.1524999470000007E-3</v>
      </c>
      <c r="J34" s="13">
        <v>7.0759549119999996E-3</v>
      </c>
      <c r="K34" s="66">
        <v>4.6513575899999999E-4</v>
      </c>
    </row>
    <row r="35" spans="2:11" ht="12.75" customHeight="1" x14ac:dyDescent="0.2">
      <c r="B35" s="62" t="s">
        <v>1071</v>
      </c>
      <c r="C35" s="14" t="s">
        <v>1072</v>
      </c>
      <c r="D35" s="14" t="s">
        <v>50</v>
      </c>
      <c r="E35" s="27">
        <v>45120</v>
      </c>
      <c r="F35" s="24">
        <v>590490.94999999995</v>
      </c>
      <c r="G35" s="24">
        <v>100</v>
      </c>
      <c r="H35" s="24">
        <v>2141.7106800000001</v>
      </c>
      <c r="I35" s="13">
        <v>2.8950661850000001E-3</v>
      </c>
      <c r="J35" s="13">
        <v>5.9742153449999997E-3</v>
      </c>
      <c r="K35" s="66">
        <v>3.92713241E-4</v>
      </c>
    </row>
    <row r="36" spans="2:11" ht="12.75" customHeight="1" x14ac:dyDescent="0.2">
      <c r="B36" s="62" t="s">
        <v>1073</v>
      </c>
      <c r="C36" s="14" t="s">
        <v>1074</v>
      </c>
      <c r="D36" s="14" t="s">
        <v>50</v>
      </c>
      <c r="E36" s="27">
        <v>44665</v>
      </c>
      <c r="F36" s="24">
        <v>737738.16</v>
      </c>
      <c r="G36" s="24">
        <v>100.6737</v>
      </c>
      <c r="H36" s="24">
        <v>2693.8030100000001</v>
      </c>
      <c r="I36" s="13">
        <v>7.3260989075999997E-2</v>
      </c>
      <c r="J36" s="13">
        <v>7.514254576E-3</v>
      </c>
      <c r="K36" s="66">
        <v>4.9394725499999996E-4</v>
      </c>
    </row>
    <row r="37" spans="2:11" ht="12.75" customHeight="1" x14ac:dyDescent="0.2">
      <c r="B37" s="62" t="s">
        <v>1075</v>
      </c>
      <c r="C37" s="14" t="s">
        <v>1076</v>
      </c>
      <c r="D37" s="14" t="s">
        <v>50</v>
      </c>
      <c r="E37" s="27">
        <v>44742</v>
      </c>
      <c r="F37" s="24">
        <v>1400000</v>
      </c>
      <c r="G37" s="24">
        <v>264.24549999999999</v>
      </c>
      <c r="H37" s="24">
        <v>13417.858</v>
      </c>
      <c r="I37" s="13">
        <v>1.0407960222000001E-2</v>
      </c>
      <c r="J37" s="13">
        <v>3.7428572362E-2</v>
      </c>
      <c r="K37" s="66">
        <v>2.4603558989999999E-3</v>
      </c>
    </row>
    <row r="38" spans="2:11" ht="12.75" customHeight="1" x14ac:dyDescent="0.2">
      <c r="B38" s="62" t="s">
        <v>1077</v>
      </c>
      <c r="C38" s="14" t="s">
        <v>1078</v>
      </c>
      <c r="D38" s="14" t="s">
        <v>51</v>
      </c>
      <c r="E38" s="27">
        <v>44742</v>
      </c>
      <c r="F38" s="24">
        <v>1600000</v>
      </c>
      <c r="G38" s="24">
        <v>150.57130000000001</v>
      </c>
      <c r="H38" s="24">
        <v>9664.5092299999997</v>
      </c>
      <c r="I38" s="13">
        <v>1.8729880011E-2</v>
      </c>
      <c r="J38" s="13">
        <v>2.6958757728E-2</v>
      </c>
      <c r="K38" s="66">
        <v>1.7721257969999999E-3</v>
      </c>
    </row>
    <row r="39" spans="2:11" ht="12.75" customHeight="1" x14ac:dyDescent="0.2">
      <c r="B39" s="62" t="s">
        <v>1079</v>
      </c>
      <c r="C39" s="14" t="s">
        <v>1080</v>
      </c>
      <c r="D39" s="14" t="s">
        <v>50</v>
      </c>
      <c r="E39" s="27">
        <v>44620</v>
      </c>
      <c r="F39" s="24">
        <v>1057499.99</v>
      </c>
      <c r="G39" s="24">
        <v>84.156599999999997</v>
      </c>
      <c r="H39" s="24">
        <v>3227.8705399999999</v>
      </c>
      <c r="I39" s="13">
        <v>1.0361385027E-2</v>
      </c>
      <c r="J39" s="13">
        <v>9.0040143570000002E-3</v>
      </c>
      <c r="K39" s="66">
        <v>5.9187616399999996E-4</v>
      </c>
    </row>
    <row r="40" spans="2:11" ht="12.75" customHeight="1" x14ac:dyDescent="0.2">
      <c r="B40" s="61" t="s">
        <v>1081</v>
      </c>
      <c r="C40" s="58" t="s">
        <v>1395</v>
      </c>
      <c r="D40" s="58" t="s">
        <v>1395</v>
      </c>
      <c r="E40" s="58" t="s">
        <v>1395</v>
      </c>
      <c r="F40" s="58" t="s">
        <v>1395</v>
      </c>
      <c r="G40" s="58" t="s">
        <v>1395</v>
      </c>
      <c r="H40" s="23">
        <v>72553.739969999995</v>
      </c>
      <c r="I40" s="58" t="s">
        <v>1395</v>
      </c>
      <c r="J40" s="20">
        <v>0.202385724056</v>
      </c>
      <c r="K40" s="65">
        <v>1.3303764445E-2</v>
      </c>
    </row>
    <row r="41" spans="2:11" ht="12.75" customHeight="1" x14ac:dyDescent="0.2">
      <c r="B41" s="62" t="s">
        <v>1082</v>
      </c>
      <c r="C41" s="14" t="s">
        <v>1083</v>
      </c>
      <c r="D41" s="14" t="s">
        <v>50</v>
      </c>
      <c r="E41" s="27">
        <v>44635</v>
      </c>
      <c r="F41" s="24">
        <v>5747399.0800000001</v>
      </c>
      <c r="G41" s="24">
        <v>109.4945</v>
      </c>
      <c r="H41" s="24">
        <v>22825.022509999999</v>
      </c>
      <c r="I41" s="13">
        <v>2.1191408817999999E-2</v>
      </c>
      <c r="J41" s="13">
        <v>6.3669477399000002E-2</v>
      </c>
      <c r="K41" s="66">
        <v>4.1852938670000001E-3</v>
      </c>
    </row>
    <row r="42" spans="2:11" x14ac:dyDescent="0.2">
      <c r="B42" s="62" t="s">
        <v>1084</v>
      </c>
      <c r="C42" s="14" t="s">
        <v>1085</v>
      </c>
      <c r="D42" s="14" t="s">
        <v>53</v>
      </c>
      <c r="E42" s="27">
        <v>44720</v>
      </c>
      <c r="F42" s="24">
        <v>4781250</v>
      </c>
      <c r="G42" s="24">
        <v>105.90179999999999</v>
      </c>
      <c r="H42" s="24">
        <v>13869.240599999999</v>
      </c>
      <c r="I42" s="13">
        <v>3.9843746339999998E-3</v>
      </c>
      <c r="J42" s="13">
        <v>3.8687685873999997E-2</v>
      </c>
      <c r="K42" s="66">
        <v>2.5431233459999999E-3</v>
      </c>
    </row>
    <row r="43" spans="2:11" x14ac:dyDescent="0.2">
      <c r="B43" s="62" t="s">
        <v>1086</v>
      </c>
      <c r="C43" s="14" t="s">
        <v>1087</v>
      </c>
      <c r="D43" s="14" t="s">
        <v>50</v>
      </c>
      <c r="E43" s="27">
        <v>44497</v>
      </c>
      <c r="F43" s="24">
        <v>7623332.8200000003</v>
      </c>
      <c r="G43" s="24">
        <v>129.69149999999999</v>
      </c>
      <c r="H43" s="24">
        <v>35859.476860000002</v>
      </c>
      <c r="I43" s="13">
        <v>1.524666564E-2</v>
      </c>
      <c r="J43" s="13">
        <v>0.100028560782</v>
      </c>
      <c r="K43" s="66">
        <v>6.575347231E-3</v>
      </c>
    </row>
    <row r="44" spans="2:11" x14ac:dyDescent="0.2">
      <c r="B44" s="61" t="s">
        <v>1088</v>
      </c>
      <c r="C44" s="58" t="s">
        <v>1395</v>
      </c>
      <c r="D44" s="58" t="s">
        <v>1395</v>
      </c>
      <c r="E44" s="58" t="s">
        <v>1395</v>
      </c>
      <c r="F44" s="58" t="s">
        <v>1395</v>
      </c>
      <c r="G44" s="58" t="s">
        <v>1395</v>
      </c>
      <c r="H44" s="23">
        <v>31468.253290000001</v>
      </c>
      <c r="I44" s="58" t="s">
        <v>1395</v>
      </c>
      <c r="J44" s="20">
        <v>8.7779420186000004E-2</v>
      </c>
      <c r="K44" s="65">
        <v>5.770153674E-3</v>
      </c>
    </row>
    <row r="45" spans="2:11" x14ac:dyDescent="0.2">
      <c r="B45" s="62" t="s">
        <v>1089</v>
      </c>
      <c r="C45" s="14" t="s">
        <v>1090</v>
      </c>
      <c r="D45" s="14" t="s">
        <v>50</v>
      </c>
      <c r="E45" s="27">
        <v>44957</v>
      </c>
      <c r="F45" s="24">
        <v>3694586.9</v>
      </c>
      <c r="G45" s="24">
        <v>99.833500000000001</v>
      </c>
      <c r="H45" s="24">
        <v>13377.955239999999</v>
      </c>
      <c r="I45" s="13">
        <v>9.6755000040000001E-3</v>
      </c>
      <c r="J45" s="13">
        <v>3.7317265225999999E-2</v>
      </c>
      <c r="K45" s="66">
        <v>2.453039158E-3</v>
      </c>
    </row>
    <row r="46" spans="2:11" x14ac:dyDescent="0.2">
      <c r="B46" s="62" t="s">
        <v>1091</v>
      </c>
      <c r="C46" s="14" t="s">
        <v>1092</v>
      </c>
      <c r="D46" s="14" t="s">
        <v>50</v>
      </c>
      <c r="E46" s="27">
        <v>45015</v>
      </c>
      <c r="F46" s="24">
        <v>718984</v>
      </c>
      <c r="G46" s="24">
        <v>108.5879</v>
      </c>
      <c r="H46" s="24">
        <v>2831.7063600000001</v>
      </c>
      <c r="I46" s="13">
        <v>4.7507281409999999E-3</v>
      </c>
      <c r="J46" s="13">
        <v>7.8989303949999999E-3</v>
      </c>
      <c r="K46" s="66">
        <v>5.1923380299999996E-4</v>
      </c>
    </row>
    <row r="47" spans="2:11" x14ac:dyDescent="0.2">
      <c r="B47" s="62" t="s">
        <v>1093</v>
      </c>
      <c r="C47" s="14" t="s">
        <v>1094</v>
      </c>
      <c r="D47" s="14" t="s">
        <v>50</v>
      </c>
      <c r="E47" s="27">
        <v>44805</v>
      </c>
      <c r="F47" s="24">
        <v>3600000</v>
      </c>
      <c r="G47" s="24">
        <v>116.8596</v>
      </c>
      <c r="H47" s="24">
        <v>15258.591689999999</v>
      </c>
      <c r="I47" s="13">
        <v>2.0880000012000001E-2</v>
      </c>
      <c r="J47" s="13">
        <v>4.2563224562999998E-2</v>
      </c>
      <c r="K47" s="66">
        <v>2.7978807110000002E-3</v>
      </c>
    </row>
    <row r="48" spans="2:11" x14ac:dyDescent="0.2">
      <c r="B48" s="61" t="s">
        <v>1095</v>
      </c>
      <c r="C48" s="58" t="s">
        <v>1395</v>
      </c>
      <c r="D48" s="58" t="s">
        <v>1395</v>
      </c>
      <c r="E48" s="58" t="s">
        <v>1395</v>
      </c>
      <c r="F48" s="58" t="s">
        <v>1395</v>
      </c>
      <c r="G48" s="58" t="s">
        <v>1395</v>
      </c>
      <c r="H48" s="23">
        <v>157584.76535999999</v>
      </c>
      <c r="I48" s="58" t="s">
        <v>1395</v>
      </c>
      <c r="J48" s="20">
        <v>0.43957633129399998</v>
      </c>
      <c r="K48" s="65">
        <v>2.8895417374000001E-2</v>
      </c>
    </row>
    <row r="49" spans="2:11" x14ac:dyDescent="0.2">
      <c r="B49" s="62" t="s">
        <v>1096</v>
      </c>
      <c r="C49" s="14" t="s">
        <v>1097</v>
      </c>
      <c r="D49" s="14" t="s">
        <v>50</v>
      </c>
      <c r="E49" s="27">
        <v>44798</v>
      </c>
      <c r="F49" s="24">
        <v>912105.9</v>
      </c>
      <c r="G49" s="24">
        <v>102.7856</v>
      </c>
      <c r="H49" s="24">
        <v>3400.3615399999999</v>
      </c>
      <c r="I49" s="13">
        <v>1.8242118000000002E-2</v>
      </c>
      <c r="J49" s="13">
        <v>9.485171027E-3</v>
      </c>
      <c r="K49" s="66">
        <v>6.2350485200000005E-4</v>
      </c>
    </row>
    <row r="50" spans="2:11" x14ac:dyDescent="0.2">
      <c r="B50" s="62" t="s">
        <v>1098</v>
      </c>
      <c r="C50" s="14" t="s">
        <v>1099</v>
      </c>
      <c r="D50" s="14" t="s">
        <v>50</v>
      </c>
      <c r="E50" s="27">
        <v>44985</v>
      </c>
      <c r="F50" s="24">
        <v>1536189.46</v>
      </c>
      <c r="G50" s="24">
        <v>105.5521</v>
      </c>
      <c r="H50" s="24">
        <v>5881.1088099999997</v>
      </c>
      <c r="I50" s="13">
        <v>2.2786069719999999E-3</v>
      </c>
      <c r="J50" s="13">
        <v>1.6405115232E-2</v>
      </c>
      <c r="K50" s="66">
        <v>1.078385295E-3</v>
      </c>
    </row>
    <row r="51" spans="2:11" x14ac:dyDescent="0.2">
      <c r="B51" s="62" t="s">
        <v>1100</v>
      </c>
      <c r="C51" s="14" t="s">
        <v>1101</v>
      </c>
      <c r="D51" s="14" t="s">
        <v>51</v>
      </c>
      <c r="E51" s="27">
        <v>44524</v>
      </c>
      <c r="F51" s="24">
        <v>2065245.54</v>
      </c>
      <c r="G51" s="24">
        <v>104.61539999999999</v>
      </c>
      <c r="H51" s="24">
        <v>8667.3220799999999</v>
      </c>
      <c r="I51" s="13">
        <v>9.1723388089999993E-3</v>
      </c>
      <c r="J51" s="13">
        <v>2.4177144493E-2</v>
      </c>
      <c r="K51" s="66">
        <v>1.589277291E-3</v>
      </c>
    </row>
    <row r="52" spans="2:11" x14ac:dyDescent="0.2">
      <c r="B52" s="62" t="s">
        <v>1102</v>
      </c>
      <c r="C52" s="14" t="s">
        <v>1103</v>
      </c>
      <c r="D52" s="14" t="s">
        <v>50</v>
      </c>
      <c r="E52" s="27">
        <v>44418</v>
      </c>
      <c r="F52" s="24">
        <v>3277791.19</v>
      </c>
      <c r="G52" s="24">
        <v>113.65779999999999</v>
      </c>
      <c r="H52" s="24">
        <v>13512.262839999999</v>
      </c>
      <c r="I52" s="13">
        <v>1.7351856179999999E-3</v>
      </c>
      <c r="J52" s="13">
        <v>3.7691910846000001E-2</v>
      </c>
      <c r="K52" s="66">
        <v>2.4776663750000001E-3</v>
      </c>
    </row>
    <row r="53" spans="2:11" x14ac:dyDescent="0.2">
      <c r="B53" s="62" t="s">
        <v>1104</v>
      </c>
      <c r="C53" s="14" t="s">
        <v>1105</v>
      </c>
      <c r="D53" s="14" t="s">
        <v>50</v>
      </c>
      <c r="E53" s="27">
        <v>44418</v>
      </c>
      <c r="F53" s="24">
        <v>7361722.3099999996</v>
      </c>
      <c r="G53" s="24">
        <v>127.09950000000001</v>
      </c>
      <c r="H53" s="24">
        <v>33936.795319999997</v>
      </c>
      <c r="I53" s="13">
        <v>4.3575031819E-2</v>
      </c>
      <c r="J53" s="13">
        <v>9.4665318366999998E-2</v>
      </c>
      <c r="K53" s="66">
        <v>6.222796111E-3</v>
      </c>
    </row>
    <row r="54" spans="2:11" x14ac:dyDescent="0.2">
      <c r="B54" s="62" t="s">
        <v>1106</v>
      </c>
      <c r="C54" s="14" t="s">
        <v>1107</v>
      </c>
      <c r="D54" s="14" t="s">
        <v>50</v>
      </c>
      <c r="E54" s="27">
        <v>44915</v>
      </c>
      <c r="F54" s="24">
        <v>2717572.87</v>
      </c>
      <c r="G54" s="24">
        <v>102.9067</v>
      </c>
      <c r="H54" s="24">
        <v>10143.139660000001</v>
      </c>
      <c r="I54" s="13">
        <v>1.4395250017E-2</v>
      </c>
      <c r="J54" s="13">
        <v>2.8293877960000002E-2</v>
      </c>
      <c r="K54" s="66">
        <v>1.8598895220000001E-3</v>
      </c>
    </row>
    <row r="55" spans="2:11" x14ac:dyDescent="0.2">
      <c r="B55" s="62" t="s">
        <v>1108</v>
      </c>
      <c r="C55" s="14" t="s">
        <v>1109</v>
      </c>
      <c r="D55" s="14" t="s">
        <v>50</v>
      </c>
      <c r="E55" s="27">
        <v>44119</v>
      </c>
      <c r="F55" s="24">
        <v>1241338.52</v>
      </c>
      <c r="G55" s="24">
        <v>122.3522</v>
      </c>
      <c r="H55" s="24">
        <v>5508.7056899999998</v>
      </c>
      <c r="I55" s="13">
        <v>3.4547719369999999E-3</v>
      </c>
      <c r="J55" s="13">
        <v>1.5366311786E-2</v>
      </c>
      <c r="K55" s="66">
        <v>1.010099864E-3</v>
      </c>
    </row>
    <row r="56" spans="2:11" x14ac:dyDescent="0.2">
      <c r="B56" s="62" t="s">
        <v>1110</v>
      </c>
      <c r="C56" s="14" t="s">
        <v>1111</v>
      </c>
      <c r="D56" s="14" t="s">
        <v>50</v>
      </c>
      <c r="E56" s="27">
        <v>44763</v>
      </c>
      <c r="F56" s="24">
        <v>1900000</v>
      </c>
      <c r="G56" s="24">
        <v>138.44139999999999</v>
      </c>
      <c r="H56" s="24">
        <v>9540.4122000000007</v>
      </c>
      <c r="I56" s="13">
        <v>9.2909999769999994E-3</v>
      </c>
      <c r="J56" s="13">
        <v>2.6612594081000002E-2</v>
      </c>
      <c r="K56" s="66">
        <v>1.749370834E-3</v>
      </c>
    </row>
    <row r="57" spans="2:11" x14ac:dyDescent="0.2">
      <c r="B57" s="62" t="s">
        <v>1112</v>
      </c>
      <c r="C57" s="14" t="s">
        <v>1113</v>
      </c>
      <c r="D57" s="14" t="s">
        <v>50</v>
      </c>
      <c r="E57" s="27">
        <v>44518</v>
      </c>
      <c r="F57" s="24">
        <v>6918767.3499999996</v>
      </c>
      <c r="G57" s="24">
        <v>128.9188</v>
      </c>
      <c r="H57" s="24">
        <v>32351.35961</v>
      </c>
      <c r="I57" s="13">
        <v>3.4391443277999999E-2</v>
      </c>
      <c r="J57" s="13">
        <v>9.0242809558000001E-2</v>
      </c>
      <c r="K57" s="66">
        <v>5.9320838299999996E-3</v>
      </c>
    </row>
    <row r="58" spans="2:11" x14ac:dyDescent="0.2">
      <c r="B58" s="62" t="s">
        <v>1114</v>
      </c>
      <c r="C58" s="14" t="s">
        <v>1115</v>
      </c>
      <c r="D58" s="14" t="s">
        <v>50</v>
      </c>
      <c r="E58" s="27">
        <v>43983</v>
      </c>
      <c r="F58" s="24">
        <v>373551</v>
      </c>
      <c r="G58" s="24">
        <v>126.68640000000001</v>
      </c>
      <c r="H58" s="24">
        <v>1716.4353699999999</v>
      </c>
      <c r="I58" s="13">
        <v>4.9358670599999996E-4</v>
      </c>
      <c r="J58" s="13">
        <v>4.7879270630000002E-3</v>
      </c>
      <c r="K58" s="66">
        <v>3.1473293900000001E-4</v>
      </c>
    </row>
    <row r="59" spans="2:11" x14ac:dyDescent="0.2">
      <c r="B59" s="62" t="s">
        <v>1116</v>
      </c>
      <c r="C59" s="14" t="s">
        <v>1117</v>
      </c>
      <c r="D59" s="14" t="s">
        <v>50</v>
      </c>
      <c r="E59" s="27">
        <v>43864</v>
      </c>
      <c r="F59" s="24">
        <v>325452.21999999997</v>
      </c>
      <c r="G59" s="24">
        <v>117.9843</v>
      </c>
      <c r="H59" s="24">
        <v>1392.70461</v>
      </c>
      <c r="I59" s="13">
        <v>3.5605594100000001E-4</v>
      </c>
      <c r="J59" s="13">
        <v>3.884893197E-3</v>
      </c>
      <c r="K59" s="66">
        <v>2.5537228099999998E-4</v>
      </c>
    </row>
    <row r="60" spans="2:11" x14ac:dyDescent="0.2">
      <c r="B60" s="62" t="s">
        <v>1118</v>
      </c>
      <c r="C60" s="14" t="s">
        <v>1119</v>
      </c>
      <c r="D60" s="14" t="s">
        <v>50</v>
      </c>
      <c r="E60" s="27">
        <v>45160</v>
      </c>
      <c r="F60" s="24">
        <v>1400000</v>
      </c>
      <c r="G60" s="24">
        <v>100</v>
      </c>
      <c r="H60" s="24">
        <v>5077.8</v>
      </c>
      <c r="I60" s="13">
        <v>0.13902681231299999</v>
      </c>
      <c r="J60" s="13">
        <v>1.4164317787000001E-2</v>
      </c>
      <c r="K60" s="66">
        <v>9.3108715099999998E-4</v>
      </c>
    </row>
    <row r="61" spans="2:11" x14ac:dyDescent="0.2">
      <c r="B61" s="62" t="s">
        <v>1120</v>
      </c>
      <c r="C61" s="14" t="s">
        <v>1121</v>
      </c>
      <c r="D61" s="14" t="s">
        <v>50</v>
      </c>
      <c r="E61" s="27">
        <v>44987</v>
      </c>
      <c r="F61" s="24">
        <v>1007000</v>
      </c>
      <c r="G61" s="24">
        <v>100</v>
      </c>
      <c r="H61" s="24">
        <v>3652.3890000000001</v>
      </c>
      <c r="I61" s="13">
        <v>0.1</v>
      </c>
      <c r="J61" s="13">
        <v>1.0188191437E-2</v>
      </c>
      <c r="K61" s="66">
        <v>6.6971768699999998E-4</v>
      </c>
    </row>
    <row r="62" spans="2:11" x14ac:dyDescent="0.2">
      <c r="B62" s="62" t="s">
        <v>1122</v>
      </c>
      <c r="C62" s="14" t="s">
        <v>1123</v>
      </c>
      <c r="D62" s="14" t="s">
        <v>51</v>
      </c>
      <c r="E62" s="27">
        <v>44508</v>
      </c>
      <c r="F62" s="24">
        <v>1400000</v>
      </c>
      <c r="G62" s="24">
        <v>97.401300000000006</v>
      </c>
      <c r="H62" s="24">
        <v>5470.2907699999996</v>
      </c>
      <c r="I62" s="13">
        <v>1.4736842100000001E-3</v>
      </c>
      <c r="J62" s="13">
        <v>1.525915492E-2</v>
      </c>
      <c r="K62" s="66">
        <v>1.00305594E-3</v>
      </c>
    </row>
    <row r="63" spans="2:11" x14ac:dyDescent="0.2">
      <c r="B63" s="62" t="s">
        <v>1124</v>
      </c>
      <c r="C63" s="14" t="s">
        <v>1125</v>
      </c>
      <c r="D63" s="14" t="s">
        <v>50</v>
      </c>
      <c r="E63" s="27">
        <v>44683</v>
      </c>
      <c r="F63" s="24">
        <v>1511250</v>
      </c>
      <c r="G63" s="24">
        <v>100.1601</v>
      </c>
      <c r="H63" s="24">
        <v>5490.0793199999998</v>
      </c>
      <c r="I63" s="13">
        <v>1.1164285739E-2</v>
      </c>
      <c r="J63" s="13">
        <v>1.5314354279999999E-2</v>
      </c>
      <c r="K63" s="66">
        <v>1.006684453E-3</v>
      </c>
    </row>
    <row r="64" spans="2:11" ht="13.5" thickBot="1" x14ac:dyDescent="0.25">
      <c r="B64" s="62" t="s">
        <v>1126</v>
      </c>
      <c r="C64" s="14" t="s">
        <v>1127</v>
      </c>
      <c r="D64" s="14" t="s">
        <v>50</v>
      </c>
      <c r="E64" s="27">
        <v>44728</v>
      </c>
      <c r="F64" s="24">
        <v>2208145.06</v>
      </c>
      <c r="G64" s="24">
        <v>99.824399999999997</v>
      </c>
      <c r="H64" s="24">
        <v>7994.8784299999998</v>
      </c>
      <c r="I64" s="13">
        <v>1.1484000005E-2</v>
      </c>
      <c r="J64" s="13">
        <v>2.230139012E-2</v>
      </c>
      <c r="K64" s="66">
        <v>1.4659751440000001E-3</v>
      </c>
    </row>
    <row r="65" spans="2:11" x14ac:dyDescent="0.2">
      <c r="B65" s="76" t="s">
        <v>1128</v>
      </c>
      <c r="C65" s="77" t="s">
        <v>1129</v>
      </c>
      <c r="D65" s="77" t="s">
        <v>50</v>
      </c>
      <c r="E65" s="92">
        <v>44564</v>
      </c>
      <c r="F65" s="78">
        <v>1380063</v>
      </c>
      <c r="G65" s="78">
        <v>76.89</v>
      </c>
      <c r="H65" s="78">
        <v>3848.7201100000002</v>
      </c>
      <c r="I65" s="79">
        <v>2.1166610754E-2</v>
      </c>
      <c r="J65" s="79">
        <v>1.0735849130000001E-2</v>
      </c>
      <c r="K65" s="80">
        <v>7.0571779999999997E-4</v>
      </c>
    </row>
    <row r="66" spans="2:11" ht="12.75" hidden="1" customHeight="1" x14ac:dyDescent="0.2"/>
    <row r="67" spans="2:11" ht="12.75" hidden="1" customHeight="1" x14ac:dyDescent="0.2"/>
    <row r="68" spans="2:11" ht="12.75" hidden="1" customHeight="1" x14ac:dyDescent="0.2"/>
    <row r="69" spans="2:11" ht="12.75" hidden="1" customHeight="1" x14ac:dyDescent="0.2"/>
    <row r="70" spans="2:11" ht="12.75" hidden="1" customHeight="1" x14ac:dyDescent="0.2"/>
    <row r="71" spans="2:11" ht="12.75" hidden="1" customHeight="1" x14ac:dyDescent="0.2"/>
    <row r="72" spans="2:11" ht="12.75" hidden="1" customHeight="1" x14ac:dyDescent="0.2"/>
    <row r="73" spans="2:11" ht="12.75" hidden="1" customHeight="1" x14ac:dyDescent="0.2"/>
    <row r="74" spans="2:11" ht="12.75" hidden="1" customHeight="1" x14ac:dyDescent="0.2"/>
    <row r="75" spans="2:11" ht="12.75" hidden="1" customHeight="1" x14ac:dyDescent="0.2"/>
    <row r="76" spans="2:11" ht="12.75" hidden="1" customHeight="1" x14ac:dyDescent="0.2"/>
    <row r="77" spans="2:11" ht="12.75" hidden="1" customHeight="1" x14ac:dyDescent="0.2"/>
    <row r="78" spans="2:11" ht="12.75" hidden="1" customHeight="1" x14ac:dyDescent="0.2"/>
    <row r="79" spans="2:11" ht="12.75" hidden="1" customHeight="1" x14ac:dyDescent="0.2"/>
    <row r="80" spans="2:11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Z10000"/>
  <sheetViews>
    <sheetView rightToLeft="1" topLeftCell="G1" workbookViewId="0">
      <selection activeCell="M1" sqref="M1:XFD1048576"/>
    </sheetView>
  </sheetViews>
  <sheetFormatPr defaultColWidth="0" defaultRowHeight="12.75" customHeight="1" zeroHeight="1" x14ac:dyDescent="0.2"/>
  <cols>
    <col min="1" max="1" width="9.140625" customWidth="1"/>
    <col min="2" max="2" width="36.5703125" bestFit="1" customWidth="1"/>
    <col min="3" max="3" width="29" bestFit="1" customWidth="1"/>
    <col min="4" max="4" width="32.7109375" bestFit="1" customWidth="1"/>
    <col min="5" max="5" width="15" bestFit="1" customWidth="1"/>
    <col min="6" max="6" width="17.5703125" bestFit="1" customWidth="1"/>
    <col min="7" max="7" width="13.7109375" bestFit="1" customWidth="1"/>
    <col min="8" max="8" width="10.85546875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  <col min="53" max="16384" width="9.140625" hidden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1130</v>
      </c>
      <c r="C3" s="1" t="s">
        <v>5</v>
      </c>
    </row>
    <row r="4" spans="2:12" ht="12.75" customHeight="1" x14ac:dyDescent="0.2">
      <c r="B4" s="1" t="s">
        <v>6</v>
      </c>
      <c r="C4" s="2">
        <v>12536</v>
      </c>
    </row>
    <row r="5" spans="2:12" ht="12.75" customHeight="1" x14ac:dyDescent="0.2"/>
    <row r="6" spans="2:12" ht="12.75" customHeight="1" thickBot="1" x14ac:dyDescent="0.25">
      <c r="B6" s="67" t="s">
        <v>1131</v>
      </c>
      <c r="C6" s="69" t="s">
        <v>1395</v>
      </c>
      <c r="D6" s="69" t="s">
        <v>1396</v>
      </c>
      <c r="E6" s="69" t="s">
        <v>1397</v>
      </c>
      <c r="F6" s="69" t="s">
        <v>1398</v>
      </c>
      <c r="G6" s="69" t="s">
        <v>1399</v>
      </c>
      <c r="H6" s="69" t="s">
        <v>1400</v>
      </c>
      <c r="I6" s="69" t="s">
        <v>1401</v>
      </c>
      <c r="J6" s="69" t="s">
        <v>1402</v>
      </c>
      <c r="K6" s="69" t="s">
        <v>1403</v>
      </c>
      <c r="L6" s="69" t="s">
        <v>1404</v>
      </c>
    </row>
    <row r="7" spans="2:12" ht="12.75" customHeight="1" thickBot="1" x14ac:dyDescent="0.25">
      <c r="B7" s="75" t="s">
        <v>1132</v>
      </c>
      <c r="C7" s="81" t="s">
        <v>1395</v>
      </c>
      <c r="D7" s="81" t="s">
        <v>1395</v>
      </c>
      <c r="E7" s="81" t="s">
        <v>1395</v>
      </c>
      <c r="F7" s="81" t="s">
        <v>1395</v>
      </c>
      <c r="G7" s="81" t="s">
        <v>1395</v>
      </c>
      <c r="H7" s="81" t="s">
        <v>1395</v>
      </c>
      <c r="I7" s="81" t="s">
        <v>1395</v>
      </c>
      <c r="J7" s="81" t="s">
        <v>1395</v>
      </c>
      <c r="K7" s="81" t="s">
        <v>1395</v>
      </c>
      <c r="L7" s="81" t="s">
        <v>1395</v>
      </c>
    </row>
    <row r="8" spans="2:12" ht="12.75" customHeight="1" x14ac:dyDescent="0.2">
      <c r="B8" s="60" t="s">
        <v>71</v>
      </c>
      <c r="C8" s="4" t="s">
        <v>72</v>
      </c>
      <c r="D8" s="4" t="s">
        <v>204</v>
      </c>
      <c r="E8" s="4" t="s">
        <v>76</v>
      </c>
      <c r="F8" s="4" t="s">
        <v>136</v>
      </c>
      <c r="G8" s="4" t="s">
        <v>138</v>
      </c>
      <c r="H8" s="4" t="s">
        <v>139</v>
      </c>
      <c r="I8" s="4" t="s">
        <v>9</v>
      </c>
      <c r="J8" s="4" t="s">
        <v>141</v>
      </c>
      <c r="K8" s="4" t="s">
        <v>80</v>
      </c>
      <c r="L8" s="63" t="s">
        <v>206</v>
      </c>
    </row>
    <row r="9" spans="2:12" ht="12.75" customHeight="1" x14ac:dyDescent="0.2">
      <c r="B9" s="71" t="s">
        <v>1395</v>
      </c>
      <c r="C9" s="57" t="s">
        <v>1395</v>
      </c>
      <c r="D9" s="57" t="s">
        <v>1395</v>
      </c>
      <c r="E9" s="57" t="s">
        <v>1395</v>
      </c>
      <c r="F9" s="57" t="s">
        <v>1395</v>
      </c>
      <c r="G9" s="6" t="s">
        <v>145</v>
      </c>
      <c r="H9" s="6" t="s">
        <v>146</v>
      </c>
      <c r="I9" s="6" t="s">
        <v>11</v>
      </c>
      <c r="J9" s="6" t="s">
        <v>12</v>
      </c>
      <c r="K9" s="6" t="s">
        <v>12</v>
      </c>
      <c r="L9" s="64" t="s">
        <v>12</v>
      </c>
    </row>
    <row r="10" spans="2:12" ht="12.75" customHeight="1" x14ac:dyDescent="0.2">
      <c r="B10" s="71" t="s">
        <v>1395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4" t="s">
        <v>89</v>
      </c>
    </row>
    <row r="11" spans="2:12" ht="12.75" customHeight="1" x14ac:dyDescent="0.2">
      <c r="B11" s="61" t="s">
        <v>1133</v>
      </c>
      <c r="C11" s="58" t="s">
        <v>1395</v>
      </c>
      <c r="D11" s="58" t="s">
        <v>1395</v>
      </c>
      <c r="E11" s="58" t="s">
        <v>1395</v>
      </c>
      <c r="F11" s="58" t="s">
        <v>1395</v>
      </c>
      <c r="G11" s="58" t="s">
        <v>1395</v>
      </c>
      <c r="H11" s="58" t="s">
        <v>1395</v>
      </c>
      <c r="I11" s="23">
        <v>17151.27504</v>
      </c>
      <c r="J11" s="58" t="s">
        <v>1395</v>
      </c>
      <c r="K11" s="20">
        <v>1</v>
      </c>
      <c r="L11" s="65">
        <v>3.144931235E-3</v>
      </c>
    </row>
    <row r="12" spans="2:12" ht="12.75" customHeight="1" x14ac:dyDescent="0.2">
      <c r="B12" s="61" t="s">
        <v>1134</v>
      </c>
      <c r="C12" s="58" t="s">
        <v>1395</v>
      </c>
      <c r="D12" s="58" t="s">
        <v>1395</v>
      </c>
      <c r="E12" s="58" t="s">
        <v>1395</v>
      </c>
      <c r="F12" s="58" t="s">
        <v>1395</v>
      </c>
      <c r="G12" s="58" t="s">
        <v>1395</v>
      </c>
      <c r="H12" s="58" t="s">
        <v>1395</v>
      </c>
      <c r="I12" s="23">
        <v>6993.2944299999999</v>
      </c>
      <c r="J12" s="58" t="s">
        <v>1395</v>
      </c>
      <c r="K12" s="20">
        <v>0.40774195584200001</v>
      </c>
      <c r="L12" s="65">
        <v>1.2823204120000001E-3</v>
      </c>
    </row>
    <row r="13" spans="2:12" ht="12.75" customHeight="1" x14ac:dyDescent="0.2">
      <c r="B13" s="62" t="s">
        <v>1135</v>
      </c>
      <c r="C13" s="14" t="s">
        <v>1136</v>
      </c>
      <c r="D13" s="14" t="s">
        <v>427</v>
      </c>
      <c r="E13" s="14" t="s">
        <v>49</v>
      </c>
      <c r="F13" s="27">
        <v>44355</v>
      </c>
      <c r="G13" s="24">
        <v>1775.96</v>
      </c>
      <c r="H13" s="24">
        <v>23.662099999999999</v>
      </c>
      <c r="I13" s="24">
        <v>0.42022999999999999</v>
      </c>
      <c r="J13" s="58" t="s">
        <v>1395</v>
      </c>
      <c r="K13" s="13">
        <v>2.4501385408370201E-5</v>
      </c>
      <c r="L13" s="66">
        <v>7.7055172278568E-8</v>
      </c>
    </row>
    <row r="14" spans="2:12" ht="12.75" customHeight="1" x14ac:dyDescent="0.2">
      <c r="B14" s="62" t="s">
        <v>1137</v>
      </c>
      <c r="C14" s="14" t="s">
        <v>1138</v>
      </c>
      <c r="D14" s="14" t="s">
        <v>290</v>
      </c>
      <c r="E14" s="14" t="s">
        <v>49</v>
      </c>
      <c r="F14" s="27">
        <v>45287</v>
      </c>
      <c r="G14" s="24">
        <v>3800000</v>
      </c>
      <c r="H14" s="24">
        <v>37.068399999999997</v>
      </c>
      <c r="I14" s="24">
        <v>1408.5992000000001</v>
      </c>
      <c r="J14" s="13">
        <v>4.1449581750000004E-3</v>
      </c>
      <c r="K14" s="13">
        <v>8.2127958225000006E-2</v>
      </c>
      <c r="L14" s="66">
        <v>2.5828678100000001E-4</v>
      </c>
    </row>
    <row r="15" spans="2:12" ht="12.75" customHeight="1" x14ac:dyDescent="0.2">
      <c r="B15" s="62" t="s">
        <v>1139</v>
      </c>
      <c r="C15" s="14" t="s">
        <v>1140</v>
      </c>
      <c r="D15" s="14" t="s">
        <v>307</v>
      </c>
      <c r="E15" s="14" t="s">
        <v>49</v>
      </c>
      <c r="F15" s="27">
        <v>44812</v>
      </c>
      <c r="G15" s="24">
        <v>300000</v>
      </c>
      <c r="H15" s="24">
        <v>46.934899999999999</v>
      </c>
      <c r="I15" s="24">
        <v>140.8047</v>
      </c>
      <c r="J15" s="58" t="s">
        <v>1395</v>
      </c>
      <c r="K15" s="13">
        <v>8.2095762360000005E-3</v>
      </c>
      <c r="L15" s="66">
        <v>2.5818552735721101E-5</v>
      </c>
    </row>
    <row r="16" spans="2:12" ht="12.75" customHeight="1" x14ac:dyDescent="0.2">
      <c r="B16" s="62" t="s">
        <v>1141</v>
      </c>
      <c r="C16" s="14" t="s">
        <v>1142</v>
      </c>
      <c r="D16" s="14" t="s">
        <v>1143</v>
      </c>
      <c r="E16" s="14" t="s">
        <v>49</v>
      </c>
      <c r="F16" s="27">
        <v>44468</v>
      </c>
      <c r="G16" s="24">
        <v>420000</v>
      </c>
      <c r="H16" s="24">
        <v>644.072</v>
      </c>
      <c r="I16" s="24">
        <v>2705.1024000000002</v>
      </c>
      <c r="J16" s="58" t="s">
        <v>1395</v>
      </c>
      <c r="K16" s="13">
        <v>0.15772019244499999</v>
      </c>
      <c r="L16" s="66">
        <v>4.9601915900000001E-4</v>
      </c>
    </row>
    <row r="17" spans="2:12" ht="12.75" customHeight="1" x14ac:dyDescent="0.2">
      <c r="B17" s="62" t="s">
        <v>1144</v>
      </c>
      <c r="C17" s="14" t="s">
        <v>1145</v>
      </c>
      <c r="D17" s="14" t="s">
        <v>236</v>
      </c>
      <c r="E17" s="14" t="s">
        <v>49</v>
      </c>
      <c r="F17" s="27">
        <v>45286</v>
      </c>
      <c r="G17" s="24">
        <v>52500</v>
      </c>
      <c r="H17" s="24">
        <v>508.82040000000001</v>
      </c>
      <c r="I17" s="24">
        <v>267.13071000000002</v>
      </c>
      <c r="J17" s="13">
        <v>3.1988589880000001E-3</v>
      </c>
      <c r="K17" s="13">
        <v>1.5574976751000001E-2</v>
      </c>
      <c r="L17" s="66">
        <v>4.8982230873441201E-5</v>
      </c>
    </row>
    <row r="18" spans="2:12" ht="12.75" customHeight="1" x14ac:dyDescent="0.2">
      <c r="B18" s="62" t="s">
        <v>1146</v>
      </c>
      <c r="C18" s="14" t="s">
        <v>1147</v>
      </c>
      <c r="D18" s="14" t="s">
        <v>236</v>
      </c>
      <c r="E18" s="14" t="s">
        <v>49</v>
      </c>
      <c r="F18" s="27">
        <v>45286</v>
      </c>
      <c r="G18" s="24">
        <v>52500</v>
      </c>
      <c r="H18" s="24">
        <v>386.96699999999998</v>
      </c>
      <c r="I18" s="24">
        <v>203.15767</v>
      </c>
      <c r="J18" s="13">
        <v>3.1988589880000001E-3</v>
      </c>
      <c r="K18" s="13">
        <v>1.1845047643E-2</v>
      </c>
      <c r="L18" s="66">
        <v>3.7251860318307703E-5</v>
      </c>
    </row>
    <row r="19" spans="2:12" ht="12.75" customHeight="1" x14ac:dyDescent="0.2">
      <c r="B19" s="62" t="s">
        <v>1148</v>
      </c>
      <c r="C19" s="14" t="s">
        <v>1149</v>
      </c>
      <c r="D19" s="14" t="s">
        <v>1150</v>
      </c>
      <c r="E19" s="14" t="s">
        <v>49</v>
      </c>
      <c r="F19" s="27">
        <v>45103</v>
      </c>
      <c r="G19" s="24">
        <v>1700000</v>
      </c>
      <c r="H19" s="24">
        <v>108.556</v>
      </c>
      <c r="I19" s="24">
        <v>1845.452</v>
      </c>
      <c r="J19" s="13">
        <v>6.8310092290000003E-3</v>
      </c>
      <c r="K19" s="13">
        <v>0.107598531053</v>
      </c>
      <c r="L19" s="66">
        <v>3.3838998100000001E-4</v>
      </c>
    </row>
    <row r="20" spans="2:12" ht="12.75" customHeight="1" x14ac:dyDescent="0.2">
      <c r="B20" s="62" t="s">
        <v>1151</v>
      </c>
      <c r="C20" s="14" t="s">
        <v>1152</v>
      </c>
      <c r="D20" s="14" t="s">
        <v>1150</v>
      </c>
      <c r="E20" s="14" t="s">
        <v>49</v>
      </c>
      <c r="F20" s="27">
        <v>44817</v>
      </c>
      <c r="G20" s="24">
        <v>20000</v>
      </c>
      <c r="H20" s="24">
        <v>1359.4404999999999</v>
      </c>
      <c r="I20" s="24">
        <v>271.88810000000001</v>
      </c>
      <c r="J20" s="58" t="s">
        <v>1395</v>
      </c>
      <c r="K20" s="13">
        <v>1.5852354962E-2</v>
      </c>
      <c r="L20" s="66">
        <v>4.9854566275593197E-5</v>
      </c>
    </row>
    <row r="21" spans="2:12" ht="12.75" customHeight="1" x14ac:dyDescent="0.2">
      <c r="B21" s="62" t="s">
        <v>1153</v>
      </c>
      <c r="C21" s="14" t="s">
        <v>1154</v>
      </c>
      <c r="D21" s="14" t="s">
        <v>967</v>
      </c>
      <c r="E21" s="14" t="s">
        <v>49</v>
      </c>
      <c r="F21" s="27">
        <v>44307</v>
      </c>
      <c r="G21" s="24">
        <v>516666.71</v>
      </c>
      <c r="H21" s="24">
        <v>4.1805000000000003</v>
      </c>
      <c r="I21" s="24">
        <v>21.599250000000001</v>
      </c>
      <c r="J21" s="58" t="s">
        <v>1395</v>
      </c>
      <c r="K21" s="13">
        <v>1.259337859E-3</v>
      </c>
      <c r="L21" s="66">
        <v>3.9605309707490202E-6</v>
      </c>
    </row>
    <row r="22" spans="2:12" ht="12.75" customHeight="1" x14ac:dyDescent="0.2">
      <c r="B22" s="62" t="s">
        <v>1155</v>
      </c>
      <c r="C22" s="14" t="s">
        <v>1156</v>
      </c>
      <c r="D22" s="14" t="s">
        <v>620</v>
      </c>
      <c r="E22" s="14" t="s">
        <v>49</v>
      </c>
      <c r="F22" s="27">
        <v>44824</v>
      </c>
      <c r="G22" s="24">
        <v>50000</v>
      </c>
      <c r="H22" s="24">
        <v>96.876800000000003</v>
      </c>
      <c r="I22" s="24">
        <v>48.438400000000001</v>
      </c>
      <c r="J22" s="58" t="s">
        <v>1395</v>
      </c>
      <c r="K22" s="13">
        <v>2.8241865329999998E-3</v>
      </c>
      <c r="L22" s="66">
        <v>8.8818724434195207E-6</v>
      </c>
    </row>
    <row r="23" spans="2:12" ht="12.75" customHeight="1" x14ac:dyDescent="0.2">
      <c r="B23" s="62" t="s">
        <v>1157</v>
      </c>
      <c r="C23" s="14" t="s">
        <v>1158</v>
      </c>
      <c r="D23" s="14" t="s">
        <v>620</v>
      </c>
      <c r="E23" s="14" t="s">
        <v>49</v>
      </c>
      <c r="F23" s="27">
        <v>43993</v>
      </c>
      <c r="G23" s="24">
        <v>6000</v>
      </c>
      <c r="H23" s="24">
        <v>0.60140000000000005</v>
      </c>
      <c r="I23" s="24">
        <v>3.6080000000000001E-2</v>
      </c>
      <c r="J23" s="58" t="s">
        <v>1395</v>
      </c>
      <c r="K23" s="13">
        <v>2.10363368996501E-6</v>
      </c>
      <c r="L23" s="66">
        <v>6.6157832991712402E-9</v>
      </c>
    </row>
    <row r="24" spans="2:12" ht="12.75" customHeight="1" x14ac:dyDescent="0.2">
      <c r="B24" s="62" t="s">
        <v>1159</v>
      </c>
      <c r="C24" s="14" t="s">
        <v>1160</v>
      </c>
      <c r="D24" s="14" t="s">
        <v>282</v>
      </c>
      <c r="E24" s="14" t="s">
        <v>49</v>
      </c>
      <c r="F24" s="27">
        <v>43958</v>
      </c>
      <c r="G24" s="24">
        <v>670000</v>
      </c>
      <c r="H24" s="24">
        <v>8.2827000000000002</v>
      </c>
      <c r="I24" s="24">
        <v>55.49409</v>
      </c>
      <c r="J24" s="58" t="s">
        <v>1395</v>
      </c>
      <c r="K24" s="13">
        <v>3.235566444E-3</v>
      </c>
      <c r="L24" s="66">
        <v>1.01756339751859E-5</v>
      </c>
    </row>
    <row r="25" spans="2:12" ht="12.75" customHeight="1" x14ac:dyDescent="0.2">
      <c r="B25" s="62" t="s">
        <v>1161</v>
      </c>
      <c r="C25" s="14" t="s">
        <v>1162</v>
      </c>
      <c r="D25" s="14" t="s">
        <v>275</v>
      </c>
      <c r="E25" s="14" t="s">
        <v>49</v>
      </c>
      <c r="F25" s="27">
        <v>44719</v>
      </c>
      <c r="G25" s="24">
        <v>34845.699999999997</v>
      </c>
      <c r="H25" s="24">
        <v>46.807200000000002</v>
      </c>
      <c r="I25" s="24">
        <v>16.310300000000002</v>
      </c>
      <c r="J25" s="58" t="s">
        <v>1395</v>
      </c>
      <c r="K25" s="13">
        <v>9.5096719900000001E-4</v>
      </c>
      <c r="L25" s="66">
        <v>2.9907264507891599E-6</v>
      </c>
    </row>
    <row r="26" spans="2:12" ht="12.75" customHeight="1" x14ac:dyDescent="0.2">
      <c r="B26" s="62" t="s">
        <v>1163</v>
      </c>
      <c r="C26" s="14" t="s">
        <v>1164</v>
      </c>
      <c r="D26" s="14" t="s">
        <v>275</v>
      </c>
      <c r="E26" s="14" t="s">
        <v>49</v>
      </c>
      <c r="F26" s="27">
        <v>44735</v>
      </c>
      <c r="G26" s="24">
        <v>70000</v>
      </c>
      <c r="H26" s="24">
        <v>12.659000000000001</v>
      </c>
      <c r="I26" s="24">
        <v>8.8613</v>
      </c>
      <c r="J26" s="58" t="s">
        <v>1395</v>
      </c>
      <c r="K26" s="13">
        <v>5.1665546599999996E-4</v>
      </c>
      <c r="L26" s="66">
        <v>1.6248459132191301E-6</v>
      </c>
    </row>
    <row r="27" spans="2:12" ht="12.75" customHeight="1" x14ac:dyDescent="0.2">
      <c r="B27" s="61" t="s">
        <v>1165</v>
      </c>
      <c r="C27" s="58" t="s">
        <v>1395</v>
      </c>
      <c r="D27" s="58" t="s">
        <v>1395</v>
      </c>
      <c r="E27" s="58" t="s">
        <v>1395</v>
      </c>
      <c r="F27" s="58" t="s">
        <v>1395</v>
      </c>
      <c r="G27" s="58" t="s">
        <v>1395</v>
      </c>
      <c r="H27" s="58" t="s">
        <v>1395</v>
      </c>
      <c r="I27" s="23">
        <v>10157.980610000001</v>
      </c>
      <c r="J27" s="58" t="s">
        <v>1395</v>
      </c>
      <c r="K27" s="20">
        <v>0.59225804415700001</v>
      </c>
      <c r="L27" s="65">
        <v>1.862610822E-3</v>
      </c>
    </row>
    <row r="28" spans="2:12" ht="12.75" customHeight="1" x14ac:dyDescent="0.2">
      <c r="B28" s="62" t="s">
        <v>1166</v>
      </c>
      <c r="C28" s="14" t="s">
        <v>1167</v>
      </c>
      <c r="D28" s="14" t="s">
        <v>1168</v>
      </c>
      <c r="E28" s="14" t="s">
        <v>50</v>
      </c>
      <c r="F28" s="27">
        <v>44195</v>
      </c>
      <c r="G28" s="24">
        <v>4</v>
      </c>
      <c r="H28" s="24">
        <v>4.2960000000000003</v>
      </c>
      <c r="I28" s="24">
        <v>6.2E-4</v>
      </c>
      <c r="J28" s="58" t="s">
        <v>1395</v>
      </c>
      <c r="K28" s="13">
        <v>3.6148915958378801E-8</v>
      </c>
      <c r="L28" s="66">
        <v>1.1368585491923999E-10</v>
      </c>
    </row>
    <row r="29" spans="2:12" ht="12.75" customHeight="1" x14ac:dyDescent="0.2">
      <c r="B29" s="62" t="s">
        <v>1169</v>
      </c>
      <c r="C29" s="14" t="s">
        <v>1170</v>
      </c>
      <c r="D29" s="14" t="s">
        <v>195</v>
      </c>
      <c r="E29" s="14" t="s">
        <v>50</v>
      </c>
      <c r="F29" s="27">
        <v>44997</v>
      </c>
      <c r="G29" s="24">
        <v>5535.9</v>
      </c>
      <c r="H29" s="24">
        <v>100.3322</v>
      </c>
      <c r="I29" s="24">
        <v>20.145409999999998</v>
      </c>
      <c r="J29" s="58" t="s">
        <v>1395</v>
      </c>
      <c r="K29" s="13">
        <v>1.1745721500000001E-3</v>
      </c>
      <c r="L29" s="66">
        <v>3.6939486428203302E-6</v>
      </c>
    </row>
    <row r="30" spans="2:12" ht="12.75" customHeight="1" x14ac:dyDescent="0.2">
      <c r="B30" s="62" t="s">
        <v>1171</v>
      </c>
      <c r="C30" s="14" t="s">
        <v>1172</v>
      </c>
      <c r="D30" s="14" t="s">
        <v>195</v>
      </c>
      <c r="E30" s="14" t="s">
        <v>50</v>
      </c>
      <c r="F30" s="27">
        <v>44616</v>
      </c>
      <c r="G30" s="24">
        <v>114000</v>
      </c>
      <c r="H30" s="24">
        <v>100</v>
      </c>
      <c r="I30" s="24">
        <v>413.47800000000001</v>
      </c>
      <c r="J30" s="58" t="s">
        <v>1395</v>
      </c>
      <c r="K30" s="13">
        <v>2.4107712052000001E-2</v>
      </c>
      <c r="L30" s="66">
        <v>7.5817096645641003E-5</v>
      </c>
    </row>
    <row r="31" spans="2:12" ht="12.75" customHeight="1" x14ac:dyDescent="0.2">
      <c r="B31" s="62" t="s">
        <v>1173</v>
      </c>
      <c r="C31" s="14" t="s">
        <v>1174</v>
      </c>
      <c r="D31" s="14" t="s">
        <v>730</v>
      </c>
      <c r="E31" s="14" t="s">
        <v>50</v>
      </c>
      <c r="F31" s="27">
        <v>44923</v>
      </c>
      <c r="G31" s="24">
        <v>1440087.84</v>
      </c>
      <c r="H31" s="24">
        <v>166.65649999999999</v>
      </c>
      <c r="I31" s="24">
        <v>8704.79997</v>
      </c>
      <c r="J31" s="58" t="s">
        <v>1395</v>
      </c>
      <c r="K31" s="13">
        <v>0.50753077830600002</v>
      </c>
      <c r="L31" s="66">
        <v>1.596149397E-3</v>
      </c>
    </row>
    <row r="32" spans="2:12" ht="12.75" customHeight="1" x14ac:dyDescent="0.2">
      <c r="B32" s="62" t="s">
        <v>1175</v>
      </c>
      <c r="C32" s="14" t="s">
        <v>1176</v>
      </c>
      <c r="D32" s="14" t="s">
        <v>730</v>
      </c>
      <c r="E32" s="14" t="s">
        <v>50</v>
      </c>
      <c r="F32" s="27">
        <v>43907</v>
      </c>
      <c r="G32" s="24">
        <v>120000</v>
      </c>
      <c r="H32" s="24">
        <v>40.471400000000003</v>
      </c>
      <c r="I32" s="24">
        <v>176.14771999999999</v>
      </c>
      <c r="J32" s="58" t="s">
        <v>1395</v>
      </c>
      <c r="K32" s="13">
        <v>1.0270240526E-2</v>
      </c>
      <c r="L32" s="66">
        <v>3.2299200226249802E-5</v>
      </c>
    </row>
    <row r="33" spans="2:12" ht="12.75" customHeight="1" x14ac:dyDescent="0.2">
      <c r="B33" s="62" t="s">
        <v>1177</v>
      </c>
      <c r="C33" s="14" t="s">
        <v>1178</v>
      </c>
      <c r="D33" s="14" t="s">
        <v>730</v>
      </c>
      <c r="E33" s="14" t="s">
        <v>50</v>
      </c>
      <c r="F33" s="27">
        <v>44287</v>
      </c>
      <c r="G33" s="24">
        <v>64321</v>
      </c>
      <c r="H33" s="24">
        <v>223.2166</v>
      </c>
      <c r="I33" s="24">
        <v>520.74707000000001</v>
      </c>
      <c r="J33" s="58" t="s">
        <v>1395</v>
      </c>
      <c r="K33" s="13">
        <v>3.0362003336999999E-2</v>
      </c>
      <c r="L33" s="66">
        <v>9.5486412660708407E-5</v>
      </c>
    </row>
    <row r="34" spans="2:12" ht="12.75" customHeight="1" x14ac:dyDescent="0.2">
      <c r="B34" s="62" t="s">
        <v>1179</v>
      </c>
      <c r="C34" s="14" t="s">
        <v>1180</v>
      </c>
      <c r="D34" s="14" t="s">
        <v>730</v>
      </c>
      <c r="E34" s="14" t="s">
        <v>50</v>
      </c>
      <c r="F34" s="27">
        <v>43893</v>
      </c>
      <c r="G34" s="24">
        <v>1631.93</v>
      </c>
      <c r="H34" s="24">
        <v>481.6739</v>
      </c>
      <c r="I34" s="24">
        <v>28.51033</v>
      </c>
      <c r="J34" s="58" t="s">
        <v>1395</v>
      </c>
      <c r="K34" s="13">
        <v>1.662286327E-3</v>
      </c>
      <c r="L34" s="66">
        <v>5.2277761936768603E-6</v>
      </c>
    </row>
    <row r="35" spans="2:12" ht="12.75" customHeight="1" thickBot="1" x14ac:dyDescent="0.25">
      <c r="B35" s="62" t="s">
        <v>1181</v>
      </c>
      <c r="C35" s="14" t="s">
        <v>1182</v>
      </c>
      <c r="D35" s="14" t="s">
        <v>730</v>
      </c>
      <c r="E35" s="14" t="s">
        <v>50</v>
      </c>
      <c r="F35" s="27">
        <v>43893</v>
      </c>
      <c r="G35" s="24">
        <v>815.97</v>
      </c>
      <c r="H35" s="24">
        <v>480.31079999999997</v>
      </c>
      <c r="I35" s="24">
        <v>14.21491</v>
      </c>
      <c r="J35" s="58" t="s">
        <v>1395</v>
      </c>
      <c r="K35" s="13">
        <v>8.2879610700000003E-4</v>
      </c>
      <c r="L35" s="66">
        <v>2.6065067676613701E-6</v>
      </c>
    </row>
    <row r="36" spans="2:12" ht="12.75" customHeight="1" x14ac:dyDescent="0.2">
      <c r="B36" s="76" t="s">
        <v>1183</v>
      </c>
      <c r="C36" s="77" t="s">
        <v>1184</v>
      </c>
      <c r="D36" s="77" t="s">
        <v>730</v>
      </c>
      <c r="E36" s="77" t="s">
        <v>50</v>
      </c>
      <c r="F36" s="92">
        <v>45277</v>
      </c>
      <c r="G36" s="78">
        <v>1575000</v>
      </c>
      <c r="H36" s="78">
        <v>4.9004000000000003</v>
      </c>
      <c r="I36" s="78">
        <v>279.93657999999999</v>
      </c>
      <c r="J36" s="73" t="s">
        <v>1395</v>
      </c>
      <c r="K36" s="79">
        <v>1.6321619200000002E-2</v>
      </c>
      <c r="L36" s="80">
        <v>5.1330370033013201E-5</v>
      </c>
    </row>
    <row r="37" spans="2:12" ht="12.75" hidden="1" customHeight="1" x14ac:dyDescent="0.2"/>
    <row r="38" spans="2:12" ht="12.75" hidden="1" customHeight="1" x14ac:dyDescent="0.2"/>
    <row r="39" spans="2:12" ht="12.75" hidden="1" customHeight="1" x14ac:dyDescent="0.2"/>
    <row r="40" spans="2:12" ht="12.75" hidden="1" customHeight="1" x14ac:dyDescent="0.2"/>
    <row r="41" spans="2:12" ht="12.75" hidden="1" customHeight="1" x14ac:dyDescent="0.2"/>
    <row r="42" spans="2:12" ht="12.75" hidden="1" customHeight="1" x14ac:dyDescent="0.2"/>
    <row r="43" spans="2:12" ht="12.75" hidden="1" customHeight="1" x14ac:dyDescent="0.2"/>
    <row r="44" spans="2:12" ht="12.75" hidden="1" customHeight="1" x14ac:dyDescent="0.2"/>
    <row r="45" spans="2:12" ht="12.75" hidden="1" customHeight="1" x14ac:dyDescent="0.2"/>
    <row r="46" spans="2:12" ht="12.75" hidden="1" customHeight="1" x14ac:dyDescent="0.2"/>
    <row r="47" spans="2:12" ht="12.75" hidden="1" customHeight="1" x14ac:dyDescent="0.2"/>
    <row r="48" spans="2:1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1:L23"/>
  <sheetViews>
    <sheetView rightToLeft="1" workbookViewId="0">
      <selection activeCell="C25" sqref="C25"/>
    </sheetView>
  </sheetViews>
  <sheetFormatPr defaultRowHeight="12.75" customHeight="1" x14ac:dyDescent="0.2"/>
  <cols>
    <col min="2" max="2" width="32.7109375" bestFit="1" customWidth="1"/>
    <col min="3" max="3" width="29" bestFit="1" customWidth="1"/>
    <col min="4" max="5" width="13.7109375" bestFit="1" customWidth="1"/>
    <col min="6" max="6" width="17.5703125" bestFit="1" customWidth="1"/>
    <col min="7" max="7" width="12.42578125" bestFit="1" customWidth="1"/>
    <col min="8" max="8" width="10" bestFit="1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12536</v>
      </c>
    </row>
    <row r="6" spans="2:12" ht="12.75" customHeight="1" x14ac:dyDescent="0.2">
      <c r="B6" s="48" t="s">
        <v>1185</v>
      </c>
      <c r="C6" s="49"/>
      <c r="D6" s="49"/>
      <c r="E6" s="49"/>
      <c r="F6" s="49"/>
      <c r="G6" s="49"/>
      <c r="H6" s="49"/>
      <c r="I6" s="49"/>
      <c r="J6" s="49"/>
      <c r="K6" s="49"/>
      <c r="L6" s="50"/>
    </row>
    <row r="7" spans="2:12" ht="12.75" customHeight="1" x14ac:dyDescent="0.2">
      <c r="B7" s="51" t="s">
        <v>1186</v>
      </c>
      <c r="C7" s="52"/>
      <c r="D7" s="52"/>
      <c r="E7" s="52"/>
      <c r="F7" s="52"/>
      <c r="G7" s="52"/>
      <c r="H7" s="52"/>
      <c r="I7" s="52"/>
      <c r="J7" s="52"/>
      <c r="K7" s="52"/>
      <c r="L7" s="53"/>
    </row>
    <row r="8" spans="2:12" ht="12.75" customHeight="1" x14ac:dyDescent="0.2">
      <c r="B8" s="4" t="s">
        <v>71</v>
      </c>
      <c r="C8" s="4" t="s">
        <v>72</v>
      </c>
      <c r="D8" s="4" t="s">
        <v>204</v>
      </c>
      <c r="E8" s="4" t="s">
        <v>76</v>
      </c>
      <c r="F8" s="4" t="s">
        <v>136</v>
      </c>
      <c r="G8" s="4" t="s">
        <v>138</v>
      </c>
      <c r="H8" s="4" t="s">
        <v>139</v>
      </c>
      <c r="I8" s="4" t="s">
        <v>9</v>
      </c>
      <c r="J8" s="4" t="s">
        <v>141</v>
      </c>
      <c r="K8" s="4" t="s">
        <v>80</v>
      </c>
      <c r="L8" s="4" t="s">
        <v>206</v>
      </c>
    </row>
    <row r="9" spans="2:12" ht="12.75" customHeight="1" x14ac:dyDescent="0.2">
      <c r="B9" s="5"/>
      <c r="C9" s="5"/>
      <c r="D9" s="5"/>
      <c r="E9" s="5"/>
      <c r="F9" s="6" t="s">
        <v>143</v>
      </c>
      <c r="G9" s="6" t="s">
        <v>145</v>
      </c>
      <c r="H9" s="6" t="s">
        <v>146</v>
      </c>
      <c r="I9" s="6" t="s">
        <v>11</v>
      </c>
      <c r="J9" s="6" t="s">
        <v>12</v>
      </c>
      <c r="K9" s="6" t="s">
        <v>12</v>
      </c>
      <c r="L9" s="6" t="s">
        <v>12</v>
      </c>
    </row>
    <row r="10" spans="2:12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</row>
    <row r="11" spans="2:12" ht="12.75" customHeight="1" x14ac:dyDescent="0.2">
      <c r="B11" s="18" t="s">
        <v>1187</v>
      </c>
      <c r="C11" s="9"/>
      <c r="D11" s="9"/>
      <c r="E11" s="9"/>
      <c r="F11" s="9"/>
      <c r="G11" s="9"/>
      <c r="H11" s="9"/>
      <c r="I11" s="9"/>
      <c r="J11" s="9"/>
      <c r="K11" s="9"/>
      <c r="L11" s="9"/>
    </row>
    <row r="12" spans="2:12" ht="12.75" customHeight="1" x14ac:dyDescent="0.2">
      <c r="B12" s="18" t="s">
        <v>1188</v>
      </c>
      <c r="C12" s="9"/>
      <c r="D12" s="9"/>
      <c r="E12" s="9"/>
      <c r="F12" s="9"/>
      <c r="G12" s="9"/>
      <c r="H12" s="9"/>
      <c r="I12" s="9"/>
      <c r="J12" s="9"/>
      <c r="K12" s="9"/>
      <c r="L12" s="9"/>
    </row>
    <row r="13" spans="2:12" ht="12.75" customHeight="1" x14ac:dyDescent="0.2">
      <c r="B13" s="18" t="s">
        <v>1189</v>
      </c>
      <c r="C13" s="9"/>
      <c r="D13" s="9"/>
      <c r="E13" s="9"/>
      <c r="F13" s="9"/>
      <c r="G13" s="9"/>
      <c r="H13" s="9"/>
      <c r="I13" s="9"/>
      <c r="J13" s="9"/>
      <c r="K13" s="9"/>
      <c r="L13" s="9"/>
    </row>
    <row r="14" spans="2:12" ht="12.75" customHeight="1" x14ac:dyDescent="0.2">
      <c r="B14" s="18" t="s">
        <v>1190</v>
      </c>
      <c r="C14" s="9"/>
      <c r="D14" s="9"/>
      <c r="E14" s="9"/>
      <c r="F14" s="9"/>
      <c r="G14" s="9"/>
      <c r="H14" s="9"/>
      <c r="I14" s="9"/>
      <c r="J14" s="9"/>
      <c r="K14" s="9"/>
      <c r="L14" s="9"/>
    </row>
    <row r="15" spans="2:12" ht="12.75" customHeight="1" x14ac:dyDescent="0.2">
      <c r="B15" s="18" t="s">
        <v>1191</v>
      </c>
      <c r="C15" s="9"/>
      <c r="D15" s="9"/>
      <c r="E15" s="9"/>
      <c r="F15" s="9"/>
      <c r="G15" s="9"/>
      <c r="H15" s="9"/>
      <c r="I15" s="9"/>
      <c r="J15" s="9"/>
      <c r="K15" s="9"/>
      <c r="L15" s="9"/>
    </row>
    <row r="16" spans="2:12" ht="12.75" customHeight="1" x14ac:dyDescent="0.2">
      <c r="B16" s="18" t="s">
        <v>1192</v>
      </c>
      <c r="C16" s="9"/>
      <c r="D16" s="9"/>
      <c r="E16" s="9"/>
      <c r="F16" s="9"/>
      <c r="G16" s="9"/>
      <c r="H16" s="9"/>
      <c r="I16" s="9"/>
      <c r="J16" s="9"/>
      <c r="K16" s="9"/>
      <c r="L16" s="9"/>
    </row>
    <row r="17" spans="2:12" ht="12.75" customHeight="1" x14ac:dyDescent="0.2">
      <c r="B17" s="18" t="s">
        <v>1193</v>
      </c>
      <c r="C17" s="9"/>
      <c r="D17" s="9"/>
      <c r="E17" s="9"/>
      <c r="F17" s="9"/>
      <c r="G17" s="9"/>
      <c r="H17" s="9"/>
      <c r="I17" s="9"/>
      <c r="J17" s="9"/>
      <c r="K17" s="9"/>
      <c r="L17" s="9"/>
    </row>
    <row r="18" spans="2:12" ht="12.75" customHeight="1" x14ac:dyDescent="0.2">
      <c r="B18" s="18" t="s">
        <v>1194</v>
      </c>
      <c r="C18" s="9"/>
      <c r="D18" s="9"/>
      <c r="E18" s="9"/>
      <c r="F18" s="9"/>
      <c r="G18" s="9"/>
      <c r="H18" s="9"/>
      <c r="I18" s="9"/>
      <c r="J18" s="9"/>
      <c r="K18" s="9"/>
      <c r="L18" s="9"/>
    </row>
    <row r="19" spans="2:12" ht="12.75" customHeight="1" x14ac:dyDescent="0.2">
      <c r="B19" s="18" t="s">
        <v>1195</v>
      </c>
      <c r="C19" s="9"/>
      <c r="D19" s="9"/>
      <c r="E19" s="9"/>
      <c r="F19" s="9"/>
      <c r="G19" s="9"/>
      <c r="H19" s="9"/>
      <c r="I19" s="9"/>
      <c r="J19" s="9"/>
      <c r="K19" s="9"/>
      <c r="L19" s="9"/>
    </row>
    <row r="20" spans="2:12" ht="12.75" customHeight="1" x14ac:dyDescent="0.2">
      <c r="B20" s="18" t="s">
        <v>1196</v>
      </c>
      <c r="C20" s="9"/>
      <c r="D20" s="9"/>
      <c r="E20" s="9"/>
      <c r="F20" s="9"/>
      <c r="G20" s="9"/>
      <c r="H20" s="9"/>
      <c r="I20" s="9"/>
      <c r="J20" s="9"/>
      <c r="K20" s="9"/>
      <c r="L20" s="9"/>
    </row>
    <row r="21" spans="2:12" ht="12.75" customHeight="1" x14ac:dyDescent="0.2">
      <c r="B21" s="18" t="s">
        <v>1197</v>
      </c>
      <c r="C21" s="9"/>
      <c r="D21" s="9"/>
      <c r="E21" s="9"/>
      <c r="F21" s="9"/>
      <c r="G21" s="9"/>
      <c r="H21" s="9"/>
      <c r="I21" s="9"/>
      <c r="J21" s="9"/>
      <c r="K21" s="9"/>
      <c r="L21" s="9"/>
    </row>
    <row r="22" spans="2:12" ht="12.75" customHeight="1" x14ac:dyDescent="0.2">
      <c r="B22" s="18" t="s">
        <v>1198</v>
      </c>
      <c r="C22" s="9"/>
      <c r="D22" s="9"/>
      <c r="E22" s="9"/>
      <c r="F22" s="9"/>
      <c r="G22" s="9"/>
      <c r="H22" s="9"/>
      <c r="I22" s="9"/>
      <c r="J22" s="9"/>
      <c r="K22" s="9"/>
      <c r="L22" s="9"/>
    </row>
    <row r="23" spans="2:12" ht="12.75" customHeight="1" x14ac:dyDescent="0.2">
      <c r="B23" s="18" t="s">
        <v>1199</v>
      </c>
      <c r="C23" s="9"/>
      <c r="D23" s="9"/>
      <c r="E23" s="9"/>
      <c r="F23" s="9"/>
      <c r="G23" s="9"/>
      <c r="H23" s="9"/>
      <c r="I23" s="9"/>
      <c r="J23" s="9"/>
      <c r="K23" s="9"/>
      <c r="L23" s="9"/>
    </row>
  </sheetData>
  <mergeCells count="2">
    <mergeCell ref="B6:L6"/>
    <mergeCell ref="B7:L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topLeftCell="G1" workbookViewId="0">
      <selection activeCell="M1" sqref="M1:XFD1048576"/>
    </sheetView>
  </sheetViews>
  <sheetFormatPr defaultColWidth="0" defaultRowHeight="12.75" customHeight="1" zeroHeight="1" x14ac:dyDescent="0.2"/>
  <cols>
    <col min="1" max="1" width="9.140625" customWidth="1"/>
    <col min="2" max="2" width="54.28515625" bestFit="1" customWidth="1"/>
    <col min="3" max="3" width="29" bestFit="1" customWidth="1"/>
    <col min="4" max="4" width="16.28515625" bestFit="1" customWidth="1"/>
    <col min="5" max="5" width="10.85546875" customWidth="1"/>
    <col min="6" max="6" width="12.42578125" bestFit="1" customWidth="1"/>
    <col min="7" max="7" width="15" bestFit="1" customWidth="1"/>
    <col min="8" max="8" width="16.28515625" bestFit="1" customWidth="1"/>
    <col min="9" max="9" width="18.85546875" bestFit="1" customWidth="1"/>
    <col min="10" max="10" width="15" bestFit="1" customWidth="1"/>
    <col min="11" max="11" width="34" bestFit="1" customWidth="1"/>
    <col min="12" max="12" width="30.140625" bestFit="1" customWidth="1"/>
    <col min="53" max="16384" width="9.140625" hidden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12536</v>
      </c>
    </row>
    <row r="5" spans="2:12" ht="12.75" customHeight="1" x14ac:dyDescent="0.2"/>
    <row r="6" spans="2:12" ht="12.75" customHeight="1" thickBot="1" x14ac:dyDescent="0.25">
      <c r="B6" s="67" t="s">
        <v>70</v>
      </c>
      <c r="C6" s="69" t="s">
        <v>1395</v>
      </c>
      <c r="D6" s="69" t="s">
        <v>1396</v>
      </c>
      <c r="E6" s="69" t="s">
        <v>1397</v>
      </c>
      <c r="F6" s="69" t="s">
        <v>1398</v>
      </c>
      <c r="G6" s="69" t="s">
        <v>1399</v>
      </c>
      <c r="H6" s="69" t="s">
        <v>1400</v>
      </c>
      <c r="I6" s="69" t="s">
        <v>1401</v>
      </c>
      <c r="J6" s="69" t="s">
        <v>1402</v>
      </c>
      <c r="K6" s="69" t="s">
        <v>1403</v>
      </c>
      <c r="L6" s="69" t="s">
        <v>1404</v>
      </c>
    </row>
    <row r="7" spans="2:12" ht="12.75" customHeight="1" thickBot="1" x14ac:dyDescent="0.25">
      <c r="B7" s="60" t="s">
        <v>71</v>
      </c>
      <c r="C7" s="4" t="s">
        <v>72</v>
      </c>
      <c r="D7" s="4" t="s">
        <v>73</v>
      </c>
      <c r="E7" s="4" t="s">
        <v>74</v>
      </c>
      <c r="F7" s="4" t="s">
        <v>75</v>
      </c>
      <c r="G7" s="4" t="s">
        <v>76</v>
      </c>
      <c r="H7" s="4" t="s">
        <v>77</v>
      </c>
      <c r="I7" s="4" t="s">
        <v>78</v>
      </c>
      <c r="J7" s="4" t="s">
        <v>79</v>
      </c>
      <c r="K7" s="4" t="s">
        <v>80</v>
      </c>
      <c r="L7" s="63" t="s">
        <v>81</v>
      </c>
    </row>
    <row r="8" spans="2:12" ht="12.75" customHeight="1" x14ac:dyDescent="0.2">
      <c r="B8" s="70" t="s">
        <v>1395</v>
      </c>
      <c r="C8" s="56" t="s">
        <v>1395</v>
      </c>
      <c r="D8" s="56" t="s">
        <v>1395</v>
      </c>
      <c r="E8" s="56" t="s">
        <v>1395</v>
      </c>
      <c r="F8" s="56" t="s">
        <v>1395</v>
      </c>
      <c r="G8" s="56" t="s">
        <v>1395</v>
      </c>
      <c r="H8" s="4" t="s">
        <v>12</v>
      </c>
      <c r="I8" s="4" t="s">
        <v>12</v>
      </c>
      <c r="J8" s="4" t="s">
        <v>11</v>
      </c>
      <c r="K8" s="4" t="s">
        <v>12</v>
      </c>
      <c r="L8" s="63" t="s">
        <v>12</v>
      </c>
    </row>
    <row r="9" spans="2:12" ht="12.75" customHeight="1" x14ac:dyDescent="0.2">
      <c r="B9" s="71" t="s">
        <v>1395</v>
      </c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" t="s">
        <v>88</v>
      </c>
      <c r="L9" s="64" t="s">
        <v>89</v>
      </c>
    </row>
    <row r="10" spans="2:12" ht="12.75" customHeight="1" x14ac:dyDescent="0.2">
      <c r="B10" s="61" t="s">
        <v>90</v>
      </c>
      <c r="C10" s="58" t="s">
        <v>1395</v>
      </c>
      <c r="D10" s="58" t="s">
        <v>1395</v>
      </c>
      <c r="E10" s="58" t="s">
        <v>1395</v>
      </c>
      <c r="F10" s="58" t="s">
        <v>1395</v>
      </c>
      <c r="G10" s="58" t="s">
        <v>1395</v>
      </c>
      <c r="H10" s="58" t="s">
        <v>1395</v>
      </c>
      <c r="I10" s="58" t="s">
        <v>1395</v>
      </c>
      <c r="J10" s="19">
        <v>899228.11812999996</v>
      </c>
      <c r="K10" s="20">
        <v>1</v>
      </c>
      <c r="L10" s="65">
        <v>0.16488631835000001</v>
      </c>
    </row>
    <row r="11" spans="2:12" ht="12.75" customHeight="1" x14ac:dyDescent="0.2">
      <c r="B11" s="61" t="s">
        <v>91</v>
      </c>
      <c r="C11" s="58" t="s">
        <v>1395</v>
      </c>
      <c r="D11" s="58" t="s">
        <v>1395</v>
      </c>
      <c r="E11" s="58" t="s">
        <v>1395</v>
      </c>
      <c r="F11" s="58" t="s">
        <v>1395</v>
      </c>
      <c r="G11" s="58" t="s">
        <v>1395</v>
      </c>
      <c r="H11" s="58" t="s">
        <v>1395</v>
      </c>
      <c r="I11" s="58" t="s">
        <v>1395</v>
      </c>
      <c r="J11" s="19">
        <v>899228.11812999996</v>
      </c>
      <c r="K11" s="20">
        <v>1</v>
      </c>
      <c r="L11" s="65">
        <v>0.16488631835000001</v>
      </c>
    </row>
    <row r="12" spans="2:12" ht="12.75" customHeight="1" x14ac:dyDescent="0.2">
      <c r="B12" s="61" t="s">
        <v>92</v>
      </c>
      <c r="C12" s="58" t="s">
        <v>1395</v>
      </c>
      <c r="D12" s="58" t="s">
        <v>1395</v>
      </c>
      <c r="E12" s="58" t="s">
        <v>1395</v>
      </c>
      <c r="F12" s="58" t="s">
        <v>1395</v>
      </c>
      <c r="G12" s="58" t="s">
        <v>1395</v>
      </c>
      <c r="H12" s="58" t="s">
        <v>1395</v>
      </c>
      <c r="I12" s="58" t="s">
        <v>1395</v>
      </c>
      <c r="J12" s="19">
        <v>543852.82961999997</v>
      </c>
      <c r="K12" s="20">
        <v>0.60479962609500004</v>
      </c>
      <c r="L12" s="65">
        <v>9.9723183686E-2</v>
      </c>
    </row>
    <row r="13" spans="2:12" ht="12.75" customHeight="1" x14ac:dyDescent="0.2">
      <c r="B13" s="62" t="s">
        <v>93</v>
      </c>
      <c r="C13" s="14" t="s">
        <v>94</v>
      </c>
      <c r="D13" s="22">
        <v>12</v>
      </c>
      <c r="E13" s="14" t="s">
        <v>95</v>
      </c>
      <c r="F13" s="14" t="s">
        <v>96</v>
      </c>
      <c r="G13" s="14" t="s">
        <v>49</v>
      </c>
      <c r="H13" s="58" t="s">
        <v>1395</v>
      </c>
      <c r="I13" s="58" t="s">
        <v>1395</v>
      </c>
      <c r="J13" s="12">
        <v>526002.32819000003</v>
      </c>
      <c r="K13" s="13">
        <v>0.58494871054899999</v>
      </c>
      <c r="L13" s="66">
        <v>9.6450039306000004E-2</v>
      </c>
    </row>
    <row r="14" spans="2:12" ht="12.75" customHeight="1" x14ac:dyDescent="0.2">
      <c r="B14" s="62" t="s">
        <v>97</v>
      </c>
      <c r="C14" s="14" t="s">
        <v>98</v>
      </c>
      <c r="D14" s="22">
        <v>10</v>
      </c>
      <c r="E14" s="14" t="s">
        <v>95</v>
      </c>
      <c r="F14" s="14" t="s">
        <v>96</v>
      </c>
      <c r="G14" s="14" t="s">
        <v>49</v>
      </c>
      <c r="H14" s="58" t="s">
        <v>1395</v>
      </c>
      <c r="I14" s="58" t="s">
        <v>1395</v>
      </c>
      <c r="J14" s="12">
        <v>4.2000000000000002E-4</v>
      </c>
      <c r="K14" s="13">
        <v>4.6706724526521205E-10</v>
      </c>
      <c r="L14" s="66">
        <v>7.7012998493678605E-11</v>
      </c>
    </row>
    <row r="15" spans="2:12" ht="12.75" customHeight="1" x14ac:dyDescent="0.2">
      <c r="B15" s="62" t="s">
        <v>99</v>
      </c>
      <c r="C15" s="14" t="s">
        <v>100</v>
      </c>
      <c r="D15" s="22">
        <v>20</v>
      </c>
      <c r="E15" s="14" t="s">
        <v>95</v>
      </c>
      <c r="F15" s="14" t="s">
        <v>96</v>
      </c>
      <c r="G15" s="14" t="s">
        <v>49</v>
      </c>
      <c r="H15" s="58" t="s">
        <v>1395</v>
      </c>
      <c r="I15" s="58" t="s">
        <v>1395</v>
      </c>
      <c r="J15" s="12">
        <v>17850.50101</v>
      </c>
      <c r="K15" s="13">
        <v>1.9850915079000001E-2</v>
      </c>
      <c r="L15" s="66">
        <v>3.2731443030000001E-3</v>
      </c>
    </row>
    <row r="16" spans="2:12" ht="12.75" customHeight="1" x14ac:dyDescent="0.2">
      <c r="B16" s="61" t="s">
        <v>101</v>
      </c>
      <c r="C16" s="58" t="s">
        <v>1395</v>
      </c>
      <c r="D16" s="58" t="s">
        <v>1395</v>
      </c>
      <c r="E16" s="58" t="s">
        <v>1395</v>
      </c>
      <c r="F16" s="58" t="s">
        <v>1395</v>
      </c>
      <c r="G16" s="58" t="s">
        <v>1395</v>
      </c>
      <c r="H16" s="58" t="s">
        <v>1395</v>
      </c>
      <c r="I16" s="58" t="s">
        <v>1395</v>
      </c>
      <c r="J16" s="19">
        <v>338103.23414000002</v>
      </c>
      <c r="K16" s="20">
        <v>0.375992729011</v>
      </c>
      <c r="L16" s="65">
        <v>6.1996056813000001E-2</v>
      </c>
    </row>
    <row r="17" spans="2:12" ht="12.75" customHeight="1" x14ac:dyDescent="0.2">
      <c r="B17" s="62" t="s">
        <v>102</v>
      </c>
      <c r="C17" s="14" t="s">
        <v>103</v>
      </c>
      <c r="D17" s="22">
        <v>12</v>
      </c>
      <c r="E17" s="14" t="s">
        <v>95</v>
      </c>
      <c r="F17" s="14" t="s">
        <v>96</v>
      </c>
      <c r="G17" s="14" t="s">
        <v>50</v>
      </c>
      <c r="H17" s="58" t="s">
        <v>1395</v>
      </c>
      <c r="I17" s="58" t="s">
        <v>1395</v>
      </c>
      <c r="J17" s="12">
        <v>276446.52979</v>
      </c>
      <c r="K17" s="13">
        <v>0.30742647412399998</v>
      </c>
      <c r="L17" s="66">
        <v>5.0690419480999997E-2</v>
      </c>
    </row>
    <row r="18" spans="2:12" ht="12.75" customHeight="1" x14ac:dyDescent="0.2">
      <c r="B18" s="62" t="s">
        <v>104</v>
      </c>
      <c r="C18" s="14" t="s">
        <v>105</v>
      </c>
      <c r="D18" s="22">
        <v>12</v>
      </c>
      <c r="E18" s="14" t="s">
        <v>95</v>
      </c>
      <c r="F18" s="14" t="s">
        <v>96</v>
      </c>
      <c r="G18" s="14" t="s">
        <v>61</v>
      </c>
      <c r="H18" s="58" t="s">
        <v>1395</v>
      </c>
      <c r="I18" s="58" t="s">
        <v>1395</v>
      </c>
      <c r="J18" s="12">
        <v>38.35707</v>
      </c>
      <c r="K18" s="13">
        <v>4.2655550050821199E-5</v>
      </c>
      <c r="L18" s="66">
        <v>7.0333166050760103E-6</v>
      </c>
    </row>
    <row r="19" spans="2:12" ht="12.75" customHeight="1" x14ac:dyDescent="0.2">
      <c r="B19" s="62" t="s">
        <v>106</v>
      </c>
      <c r="C19" s="14" t="s">
        <v>107</v>
      </c>
      <c r="D19" s="22">
        <v>12</v>
      </c>
      <c r="E19" s="14" t="s">
        <v>95</v>
      </c>
      <c r="F19" s="14" t="s">
        <v>96</v>
      </c>
      <c r="G19" s="14" t="s">
        <v>52</v>
      </c>
      <c r="H19" s="58" t="s">
        <v>1395</v>
      </c>
      <c r="I19" s="58" t="s">
        <v>1395</v>
      </c>
      <c r="J19" s="12">
        <v>1319.21885</v>
      </c>
      <c r="K19" s="13">
        <v>1.4670569379999999E-3</v>
      </c>
      <c r="L19" s="66">
        <v>2.4189761700000001E-4</v>
      </c>
    </row>
    <row r="20" spans="2:12" ht="12.75" customHeight="1" x14ac:dyDescent="0.2">
      <c r="B20" s="62" t="s">
        <v>108</v>
      </c>
      <c r="C20" s="14" t="s">
        <v>109</v>
      </c>
      <c r="D20" s="22">
        <v>12</v>
      </c>
      <c r="E20" s="14" t="s">
        <v>95</v>
      </c>
      <c r="F20" s="14" t="s">
        <v>96</v>
      </c>
      <c r="G20" s="14" t="s">
        <v>59</v>
      </c>
      <c r="H20" s="58" t="s">
        <v>1395</v>
      </c>
      <c r="I20" s="58" t="s">
        <v>1395</v>
      </c>
      <c r="J20" s="12">
        <v>12941.22637</v>
      </c>
      <c r="K20" s="13">
        <v>1.4391483215999999E-2</v>
      </c>
      <c r="L20" s="66">
        <v>2.372958683E-3</v>
      </c>
    </row>
    <row r="21" spans="2:12" ht="12.75" customHeight="1" x14ac:dyDescent="0.2">
      <c r="B21" s="62" t="s">
        <v>110</v>
      </c>
      <c r="C21" s="14" t="s">
        <v>111</v>
      </c>
      <c r="D21" s="22">
        <v>12</v>
      </c>
      <c r="E21" s="14" t="s">
        <v>95</v>
      </c>
      <c r="F21" s="14" t="s">
        <v>96</v>
      </c>
      <c r="G21" s="14" t="s">
        <v>53</v>
      </c>
      <c r="H21" s="58" t="s">
        <v>1395</v>
      </c>
      <c r="I21" s="58" t="s">
        <v>1395</v>
      </c>
      <c r="J21" s="12">
        <v>1452.0184400000001</v>
      </c>
      <c r="K21" s="13">
        <v>1.6147386969999999E-3</v>
      </c>
      <c r="L21" s="66">
        <v>2.6624831799999999E-4</v>
      </c>
    </row>
    <row r="22" spans="2:12" ht="12.75" customHeight="1" x14ac:dyDescent="0.2">
      <c r="B22" s="62" t="s">
        <v>112</v>
      </c>
      <c r="C22" s="14" t="s">
        <v>113</v>
      </c>
      <c r="D22" s="22">
        <v>12</v>
      </c>
      <c r="E22" s="14" t="s">
        <v>95</v>
      </c>
      <c r="F22" s="14" t="s">
        <v>96</v>
      </c>
      <c r="G22" s="14" t="s">
        <v>51</v>
      </c>
      <c r="H22" s="58" t="s">
        <v>1395</v>
      </c>
      <c r="I22" s="58" t="s">
        <v>1395</v>
      </c>
      <c r="J22" s="12">
        <v>41133.319170000002</v>
      </c>
      <c r="K22" s="13">
        <v>4.5742919222000002E-2</v>
      </c>
      <c r="L22" s="66">
        <v>7.5423815409999999E-3</v>
      </c>
    </row>
    <row r="23" spans="2:12" ht="12.75" customHeight="1" x14ac:dyDescent="0.2">
      <c r="B23" s="62" t="s">
        <v>114</v>
      </c>
      <c r="C23" s="14" t="s">
        <v>115</v>
      </c>
      <c r="D23" s="22">
        <v>12</v>
      </c>
      <c r="E23" s="14" t="s">
        <v>95</v>
      </c>
      <c r="F23" s="14" t="s">
        <v>96</v>
      </c>
      <c r="G23" s="14" t="s">
        <v>50</v>
      </c>
      <c r="H23" s="58" t="s">
        <v>1395</v>
      </c>
      <c r="I23" s="58" t="s">
        <v>1395</v>
      </c>
      <c r="J23" s="12">
        <v>-108.73866</v>
      </c>
      <c r="K23" s="13">
        <v>-1.20924443E-4</v>
      </c>
      <c r="L23" s="66">
        <v>-1.9938786330439599E-5</v>
      </c>
    </row>
    <row r="24" spans="2:12" ht="12.75" customHeight="1" x14ac:dyDescent="0.2">
      <c r="B24" s="62" t="s">
        <v>116</v>
      </c>
      <c r="C24" s="14" t="s">
        <v>117</v>
      </c>
      <c r="D24" s="22">
        <v>12</v>
      </c>
      <c r="E24" s="14" t="s">
        <v>95</v>
      </c>
      <c r="F24" s="14" t="s">
        <v>96</v>
      </c>
      <c r="G24" s="14" t="s">
        <v>57</v>
      </c>
      <c r="H24" s="58" t="s">
        <v>1395</v>
      </c>
      <c r="I24" s="58" t="s">
        <v>1395</v>
      </c>
      <c r="J24" s="12">
        <v>337.37000999999998</v>
      </c>
      <c r="K24" s="13">
        <v>3.7517733599999999E-4</v>
      </c>
      <c r="L24" s="66">
        <v>6.1861609695100799E-5</v>
      </c>
    </row>
    <row r="25" spans="2:12" ht="12.75" customHeight="1" x14ac:dyDescent="0.2">
      <c r="B25" s="62" t="s">
        <v>118</v>
      </c>
      <c r="C25" s="14" t="s">
        <v>119</v>
      </c>
      <c r="D25" s="22">
        <v>12</v>
      </c>
      <c r="E25" s="14" t="s">
        <v>95</v>
      </c>
      <c r="F25" s="14" t="s">
        <v>96</v>
      </c>
      <c r="G25" s="14" t="s">
        <v>54</v>
      </c>
      <c r="H25" s="58" t="s">
        <v>1395</v>
      </c>
      <c r="I25" s="58" t="s">
        <v>1395</v>
      </c>
      <c r="J25" s="12">
        <v>2097.6288</v>
      </c>
      <c r="K25" s="13">
        <v>2.3326992979999998E-3</v>
      </c>
      <c r="L25" s="66">
        <v>3.8463019900000003E-4</v>
      </c>
    </row>
    <row r="26" spans="2:12" ht="12.75" customHeight="1" x14ac:dyDescent="0.2">
      <c r="B26" s="62" t="s">
        <v>120</v>
      </c>
      <c r="C26" s="14" t="s">
        <v>121</v>
      </c>
      <c r="D26" s="22">
        <v>12</v>
      </c>
      <c r="E26" s="14" t="s">
        <v>95</v>
      </c>
      <c r="F26" s="14" t="s">
        <v>96</v>
      </c>
      <c r="G26" s="14" t="s">
        <v>122</v>
      </c>
      <c r="H26" s="58" t="s">
        <v>1395</v>
      </c>
      <c r="I26" s="58" t="s">
        <v>1395</v>
      </c>
      <c r="J26" s="12">
        <v>2442.3710599999999</v>
      </c>
      <c r="K26" s="13">
        <v>2.7160750539999999E-3</v>
      </c>
      <c r="L26" s="66">
        <v>4.4784361599999999E-4</v>
      </c>
    </row>
    <row r="27" spans="2:12" ht="12.75" customHeight="1" x14ac:dyDescent="0.2">
      <c r="B27" s="62" t="s">
        <v>123</v>
      </c>
      <c r="C27" s="14" t="s">
        <v>124</v>
      </c>
      <c r="D27" s="22">
        <v>12</v>
      </c>
      <c r="E27" s="14" t="s">
        <v>95</v>
      </c>
      <c r="F27" s="14" t="s">
        <v>96</v>
      </c>
      <c r="G27" s="14" t="s">
        <v>55</v>
      </c>
      <c r="H27" s="58" t="s">
        <v>1395</v>
      </c>
      <c r="I27" s="58" t="s">
        <v>1395</v>
      </c>
      <c r="J27" s="12">
        <v>3.9332400000000001</v>
      </c>
      <c r="K27" s="13">
        <v>4.3740180280165304E-6</v>
      </c>
      <c r="L27" s="66">
        <v>7.2121572903637198E-7</v>
      </c>
    </row>
    <row r="28" spans="2:12" ht="12.75" customHeight="1" x14ac:dyDescent="0.2">
      <c r="B28" s="61" t="s">
        <v>125</v>
      </c>
      <c r="C28" s="58" t="s">
        <v>1395</v>
      </c>
      <c r="D28" s="58" t="s">
        <v>1395</v>
      </c>
      <c r="E28" s="58" t="s">
        <v>1395</v>
      </c>
      <c r="F28" s="58" t="s">
        <v>1395</v>
      </c>
      <c r="G28" s="58" t="s">
        <v>1395</v>
      </c>
      <c r="H28" s="58" t="s">
        <v>1395</v>
      </c>
      <c r="I28" s="58" t="s">
        <v>1395</v>
      </c>
      <c r="J28" s="19">
        <v>17272.054370000002</v>
      </c>
      <c r="K28" s="20">
        <v>1.9207644892000001E-2</v>
      </c>
      <c r="L28" s="65">
        <v>3.16707785E-3</v>
      </c>
    </row>
    <row r="29" spans="2:12" ht="12.75" customHeight="1" x14ac:dyDescent="0.2">
      <c r="B29" s="62" t="s">
        <v>126</v>
      </c>
      <c r="C29" s="14" t="s">
        <v>127</v>
      </c>
      <c r="D29" s="22">
        <v>10</v>
      </c>
      <c r="E29" s="14" t="s">
        <v>95</v>
      </c>
      <c r="F29" s="14" t="s">
        <v>96</v>
      </c>
      <c r="G29" s="14" t="s">
        <v>49</v>
      </c>
      <c r="H29" s="58" t="s">
        <v>1395</v>
      </c>
      <c r="I29" s="58" t="s">
        <v>1395</v>
      </c>
      <c r="J29" s="12">
        <v>17272.054370000002</v>
      </c>
      <c r="K29" s="13">
        <v>1.9207644892000001E-2</v>
      </c>
      <c r="L29" s="66">
        <v>3.16707785E-3</v>
      </c>
    </row>
    <row r="30" spans="2:12" ht="12.75" customHeight="1" x14ac:dyDescent="0.2">
      <c r="B30" s="61" t="s">
        <v>128</v>
      </c>
      <c r="C30" s="58" t="s">
        <v>1395</v>
      </c>
      <c r="D30" s="58" t="s">
        <v>1395</v>
      </c>
      <c r="E30" s="58" t="s">
        <v>1395</v>
      </c>
      <c r="F30" s="58" t="s">
        <v>1395</v>
      </c>
      <c r="G30" s="58" t="s">
        <v>1395</v>
      </c>
      <c r="H30" s="58" t="s">
        <v>1395</v>
      </c>
      <c r="I30" s="58" t="s">
        <v>1395</v>
      </c>
      <c r="J30" s="58" t="s">
        <v>1395</v>
      </c>
      <c r="K30" s="58" t="s">
        <v>1395</v>
      </c>
      <c r="L30" s="72" t="s">
        <v>1395</v>
      </c>
    </row>
    <row r="31" spans="2:12" ht="12.75" customHeight="1" x14ac:dyDescent="0.2">
      <c r="B31" s="61" t="s">
        <v>129</v>
      </c>
      <c r="C31" s="58" t="s">
        <v>1395</v>
      </c>
      <c r="D31" s="58" t="s">
        <v>1395</v>
      </c>
      <c r="E31" s="58" t="s">
        <v>1395</v>
      </c>
      <c r="F31" s="58" t="s">
        <v>1395</v>
      </c>
      <c r="G31" s="58" t="s">
        <v>1395</v>
      </c>
      <c r="H31" s="58" t="s">
        <v>1395</v>
      </c>
      <c r="I31" s="58" t="s">
        <v>1395</v>
      </c>
      <c r="J31" s="58" t="s">
        <v>1395</v>
      </c>
      <c r="K31" s="58" t="s">
        <v>1395</v>
      </c>
      <c r="L31" s="72" t="s">
        <v>1395</v>
      </c>
    </row>
    <row r="32" spans="2:12" ht="12.75" customHeight="1" x14ac:dyDescent="0.2">
      <c r="B32" s="61" t="s">
        <v>130</v>
      </c>
      <c r="C32" s="58" t="s">
        <v>1395</v>
      </c>
      <c r="D32" s="58" t="s">
        <v>1395</v>
      </c>
      <c r="E32" s="58" t="s">
        <v>1395</v>
      </c>
      <c r="F32" s="58" t="s">
        <v>1395</v>
      </c>
      <c r="G32" s="58" t="s">
        <v>1395</v>
      </c>
      <c r="H32" s="58" t="s">
        <v>1395</v>
      </c>
      <c r="I32" s="58" t="s">
        <v>1395</v>
      </c>
      <c r="J32" s="58" t="s">
        <v>1395</v>
      </c>
      <c r="K32" s="58" t="s">
        <v>1395</v>
      </c>
      <c r="L32" s="72" t="s">
        <v>1395</v>
      </c>
    </row>
    <row r="33" spans="2:12" ht="12.75" customHeight="1" x14ac:dyDescent="0.2">
      <c r="B33" s="61" t="s">
        <v>131</v>
      </c>
      <c r="C33" s="58" t="s">
        <v>1395</v>
      </c>
      <c r="D33" s="58" t="s">
        <v>1395</v>
      </c>
      <c r="E33" s="58" t="s">
        <v>1395</v>
      </c>
      <c r="F33" s="58" t="s">
        <v>1395</v>
      </c>
      <c r="G33" s="58" t="s">
        <v>1395</v>
      </c>
      <c r="H33" s="58" t="s">
        <v>1395</v>
      </c>
      <c r="I33" s="58" t="s">
        <v>1395</v>
      </c>
      <c r="J33" s="58" t="s">
        <v>1395</v>
      </c>
      <c r="K33" s="58" t="s">
        <v>1395</v>
      </c>
      <c r="L33" s="72" t="s">
        <v>1395</v>
      </c>
    </row>
    <row r="34" spans="2:12" ht="12.75" customHeight="1" x14ac:dyDescent="0.2">
      <c r="B34" s="61" t="s">
        <v>132</v>
      </c>
      <c r="C34" s="58" t="s">
        <v>1395</v>
      </c>
      <c r="D34" s="58" t="s">
        <v>1395</v>
      </c>
      <c r="E34" s="58" t="s">
        <v>1395</v>
      </c>
      <c r="F34" s="58" t="s">
        <v>1395</v>
      </c>
      <c r="G34" s="58" t="s">
        <v>1395</v>
      </c>
      <c r="H34" s="58" t="s">
        <v>1395</v>
      </c>
      <c r="I34" s="58" t="s">
        <v>1395</v>
      </c>
      <c r="J34" s="58" t="s">
        <v>1395</v>
      </c>
      <c r="K34" s="58" t="s">
        <v>1395</v>
      </c>
      <c r="L34" s="72" t="s">
        <v>1395</v>
      </c>
    </row>
    <row r="35" spans="2:12" ht="12.75" customHeight="1" thickBot="1" x14ac:dyDescent="0.25">
      <c r="B35" s="61" t="s">
        <v>101</v>
      </c>
      <c r="C35" s="58" t="s">
        <v>1395</v>
      </c>
      <c r="D35" s="58" t="s">
        <v>1395</v>
      </c>
      <c r="E35" s="58" t="s">
        <v>1395</v>
      </c>
      <c r="F35" s="58" t="s">
        <v>1395</v>
      </c>
      <c r="G35" s="58" t="s">
        <v>1395</v>
      </c>
      <c r="H35" s="58" t="s">
        <v>1395</v>
      </c>
      <c r="I35" s="58" t="s">
        <v>1395</v>
      </c>
      <c r="J35" s="58" t="s">
        <v>1395</v>
      </c>
      <c r="K35" s="58" t="s">
        <v>1395</v>
      </c>
      <c r="L35" s="72" t="s">
        <v>1395</v>
      </c>
    </row>
    <row r="36" spans="2:12" ht="12.75" customHeight="1" x14ac:dyDescent="0.2">
      <c r="B36" s="68" t="s">
        <v>131</v>
      </c>
      <c r="C36" s="73" t="s">
        <v>1395</v>
      </c>
      <c r="D36" s="73" t="s">
        <v>1395</v>
      </c>
      <c r="E36" s="73" t="s">
        <v>1395</v>
      </c>
      <c r="F36" s="73" t="s">
        <v>1395</v>
      </c>
      <c r="G36" s="73" t="s">
        <v>1395</v>
      </c>
      <c r="H36" s="73" t="s">
        <v>1395</v>
      </c>
      <c r="I36" s="73" t="s">
        <v>1395</v>
      </c>
      <c r="J36" s="73" t="s">
        <v>1395</v>
      </c>
      <c r="K36" s="73" t="s">
        <v>1395</v>
      </c>
      <c r="L36" s="74" t="s">
        <v>1395</v>
      </c>
    </row>
    <row r="37" spans="2:12" ht="12.75" hidden="1" customHeight="1" x14ac:dyDescent="0.2"/>
    <row r="38" spans="2:12" ht="12.75" hidden="1" customHeight="1" x14ac:dyDescent="0.2"/>
    <row r="39" spans="2:12" ht="12.75" hidden="1" customHeight="1" x14ac:dyDescent="0.2"/>
    <row r="40" spans="2:12" ht="12.75" hidden="1" customHeight="1" x14ac:dyDescent="0.2"/>
    <row r="41" spans="2:12" ht="12.75" hidden="1" customHeight="1" x14ac:dyDescent="0.2"/>
    <row r="42" spans="2:12" ht="12.75" hidden="1" customHeight="1" x14ac:dyDescent="0.2"/>
    <row r="43" spans="2:12" ht="12.75" hidden="1" customHeight="1" x14ac:dyDescent="0.2"/>
    <row r="44" spans="2:12" ht="12.75" hidden="1" customHeight="1" x14ac:dyDescent="0.2"/>
    <row r="45" spans="2:12" ht="12.75" hidden="1" customHeight="1" x14ac:dyDescent="0.2"/>
    <row r="46" spans="2:12" ht="12.75" hidden="1" customHeight="1" x14ac:dyDescent="0.2"/>
    <row r="47" spans="2:12" ht="12.75" hidden="1" customHeight="1" x14ac:dyDescent="0.2"/>
    <row r="48" spans="2:1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Z10000"/>
  <sheetViews>
    <sheetView rightToLeft="1" topLeftCell="F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29" bestFit="1" customWidth="1"/>
    <col min="4" max="5" width="13.7109375" bestFit="1" customWidth="1"/>
    <col min="6" max="6" width="17.5703125" bestFit="1" customWidth="1"/>
    <col min="7" max="7" width="16.28515625" bestFit="1" customWidth="1"/>
    <col min="8" max="8" width="10.85546875" customWidth="1"/>
    <col min="9" max="9" width="13.7109375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12536</v>
      </c>
    </row>
    <row r="5" spans="2:11" ht="12.75" customHeight="1" x14ac:dyDescent="0.2"/>
    <row r="6" spans="2:11" ht="12.75" customHeight="1" thickBot="1" x14ac:dyDescent="0.25">
      <c r="B6" s="67" t="s">
        <v>1200</v>
      </c>
      <c r="C6" s="69" t="s">
        <v>1395</v>
      </c>
      <c r="D6" s="69" t="s">
        <v>1396</v>
      </c>
      <c r="E6" s="69" t="s">
        <v>1397</v>
      </c>
      <c r="F6" s="69" t="s">
        <v>1398</v>
      </c>
      <c r="G6" s="69" t="s">
        <v>1399</v>
      </c>
      <c r="H6" s="69" t="s">
        <v>1400</v>
      </c>
      <c r="I6" s="69" t="s">
        <v>1401</v>
      </c>
      <c r="J6" s="69" t="s">
        <v>1402</v>
      </c>
      <c r="K6" s="69" t="s">
        <v>1403</v>
      </c>
    </row>
    <row r="7" spans="2:11" ht="12.75" customHeight="1" thickBot="1" x14ac:dyDescent="0.25">
      <c r="B7" s="75" t="s">
        <v>1201</v>
      </c>
      <c r="C7" s="81" t="s">
        <v>1395</v>
      </c>
      <c r="D7" s="81" t="s">
        <v>1395</v>
      </c>
      <c r="E7" s="81" t="s">
        <v>1395</v>
      </c>
      <c r="F7" s="81" t="s">
        <v>1395</v>
      </c>
      <c r="G7" s="81" t="s">
        <v>1395</v>
      </c>
      <c r="H7" s="81" t="s">
        <v>1395</v>
      </c>
      <c r="I7" s="81" t="s">
        <v>1395</v>
      </c>
      <c r="J7" s="81" t="s">
        <v>1395</v>
      </c>
      <c r="K7" s="81" t="s">
        <v>1395</v>
      </c>
    </row>
    <row r="8" spans="2:11" ht="12.75" customHeight="1" x14ac:dyDescent="0.2">
      <c r="B8" s="60" t="s">
        <v>71</v>
      </c>
      <c r="C8" s="4" t="s">
        <v>72</v>
      </c>
      <c r="D8" s="4" t="s">
        <v>204</v>
      </c>
      <c r="E8" s="4" t="s">
        <v>76</v>
      </c>
      <c r="F8" s="4" t="s">
        <v>136</v>
      </c>
      <c r="G8" s="4" t="s">
        <v>138</v>
      </c>
      <c r="H8" s="4" t="s">
        <v>139</v>
      </c>
      <c r="I8" s="4" t="s">
        <v>9</v>
      </c>
      <c r="J8" s="4" t="s">
        <v>80</v>
      </c>
      <c r="K8" s="63" t="s">
        <v>206</v>
      </c>
    </row>
    <row r="9" spans="2:11" ht="12.75" customHeight="1" x14ac:dyDescent="0.2">
      <c r="B9" s="71" t="s">
        <v>1395</v>
      </c>
      <c r="C9" s="57" t="s">
        <v>1395</v>
      </c>
      <c r="D9" s="57" t="s">
        <v>1395</v>
      </c>
      <c r="E9" s="57" t="s">
        <v>1395</v>
      </c>
      <c r="F9" s="6" t="s">
        <v>143</v>
      </c>
      <c r="G9" s="6" t="s">
        <v>145</v>
      </c>
      <c r="H9" s="6" t="s">
        <v>146</v>
      </c>
      <c r="I9" s="6" t="s">
        <v>11</v>
      </c>
      <c r="J9" s="6" t="s">
        <v>12</v>
      </c>
      <c r="K9" s="64" t="s">
        <v>12</v>
      </c>
    </row>
    <row r="10" spans="2:11" ht="12.75" customHeight="1" x14ac:dyDescent="0.2">
      <c r="B10" s="71" t="s">
        <v>1395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4" t="s">
        <v>88</v>
      </c>
    </row>
    <row r="11" spans="2:11" ht="12.75" customHeight="1" x14ac:dyDescent="0.2">
      <c r="B11" s="61" t="s">
        <v>1202</v>
      </c>
      <c r="C11" s="58" t="s">
        <v>1395</v>
      </c>
      <c r="D11" s="58" t="s">
        <v>1395</v>
      </c>
      <c r="E11" s="58" t="s">
        <v>1395</v>
      </c>
      <c r="F11" s="58" t="s">
        <v>1395</v>
      </c>
      <c r="G11" s="58" t="s">
        <v>1395</v>
      </c>
      <c r="H11" s="58" t="s">
        <v>1395</v>
      </c>
      <c r="I11" s="23">
        <v>1170.3276599999999</v>
      </c>
      <c r="J11" s="20">
        <v>1</v>
      </c>
      <c r="K11" s="65">
        <v>2.1459629100000001E-4</v>
      </c>
    </row>
    <row r="12" spans="2:11" ht="12.75" customHeight="1" x14ac:dyDescent="0.2">
      <c r="B12" s="61" t="s">
        <v>1203</v>
      </c>
      <c r="C12" s="58" t="s">
        <v>1395</v>
      </c>
      <c r="D12" s="58" t="s">
        <v>1395</v>
      </c>
      <c r="E12" s="58" t="s">
        <v>1395</v>
      </c>
      <c r="F12" s="58" t="s">
        <v>1395</v>
      </c>
      <c r="G12" s="58" t="s">
        <v>1395</v>
      </c>
      <c r="H12" s="58" t="s">
        <v>1395</v>
      </c>
      <c r="I12" s="23">
        <v>1170.3276599999999</v>
      </c>
      <c r="J12" s="20">
        <v>1</v>
      </c>
      <c r="K12" s="65">
        <v>2.1459629100000001E-4</v>
      </c>
    </row>
    <row r="13" spans="2:11" ht="12.75" customHeight="1" x14ac:dyDescent="0.2">
      <c r="B13" s="61" t="s">
        <v>1204</v>
      </c>
      <c r="C13" s="58" t="s">
        <v>1395</v>
      </c>
      <c r="D13" s="58" t="s">
        <v>1395</v>
      </c>
      <c r="E13" s="58" t="s">
        <v>1395</v>
      </c>
      <c r="F13" s="58" t="s">
        <v>1395</v>
      </c>
      <c r="G13" s="58" t="s">
        <v>1395</v>
      </c>
      <c r="H13" s="58" t="s">
        <v>1395</v>
      </c>
      <c r="I13" s="58" t="s">
        <v>1395</v>
      </c>
      <c r="J13" s="58" t="s">
        <v>1395</v>
      </c>
      <c r="K13" s="72" t="s">
        <v>1395</v>
      </c>
    </row>
    <row r="14" spans="2:11" ht="12.75" customHeight="1" x14ac:dyDescent="0.2">
      <c r="B14" s="61" t="s">
        <v>1205</v>
      </c>
      <c r="C14" s="58" t="s">
        <v>1395</v>
      </c>
      <c r="D14" s="58" t="s">
        <v>1395</v>
      </c>
      <c r="E14" s="58" t="s">
        <v>1395</v>
      </c>
      <c r="F14" s="58" t="s">
        <v>1395</v>
      </c>
      <c r="G14" s="58" t="s">
        <v>1395</v>
      </c>
      <c r="H14" s="58" t="s">
        <v>1395</v>
      </c>
      <c r="I14" s="23">
        <v>570.02125999999998</v>
      </c>
      <c r="J14" s="20">
        <v>0.48706125599</v>
      </c>
      <c r="K14" s="65">
        <v>1.04521539E-4</v>
      </c>
    </row>
    <row r="15" spans="2:11" ht="12.75" customHeight="1" x14ac:dyDescent="0.2">
      <c r="B15" s="62" t="s">
        <v>1206</v>
      </c>
      <c r="C15" s="14" t="s">
        <v>1207</v>
      </c>
      <c r="D15" s="14" t="s">
        <v>840</v>
      </c>
      <c r="E15" s="14" t="s">
        <v>49</v>
      </c>
      <c r="F15" s="27">
        <v>45211</v>
      </c>
      <c r="G15" s="24">
        <v>-14400000</v>
      </c>
      <c r="H15" s="24">
        <v>-395.84809999999999</v>
      </c>
      <c r="I15" s="24">
        <v>570.02125999999998</v>
      </c>
      <c r="J15" s="13">
        <v>0.48706125599</v>
      </c>
      <c r="K15" s="66">
        <v>1.04521539E-4</v>
      </c>
    </row>
    <row r="16" spans="2:11" ht="12.75" customHeight="1" x14ac:dyDescent="0.2">
      <c r="B16" s="61" t="s">
        <v>1208</v>
      </c>
      <c r="C16" s="58" t="s">
        <v>1395</v>
      </c>
      <c r="D16" s="58" t="s">
        <v>1395</v>
      </c>
      <c r="E16" s="58" t="s">
        <v>1395</v>
      </c>
      <c r="F16" s="58" t="s">
        <v>1395</v>
      </c>
      <c r="G16" s="58" t="s">
        <v>1395</v>
      </c>
      <c r="H16" s="58" t="s">
        <v>1395</v>
      </c>
      <c r="I16" s="58" t="s">
        <v>1395</v>
      </c>
      <c r="J16" s="58" t="s">
        <v>1395</v>
      </c>
      <c r="K16" s="72" t="s">
        <v>1395</v>
      </c>
    </row>
    <row r="17" spans="2:11" ht="12.75" customHeight="1" x14ac:dyDescent="0.2">
      <c r="B17" s="61" t="s">
        <v>1209</v>
      </c>
      <c r="C17" s="58" t="s">
        <v>1395</v>
      </c>
      <c r="D17" s="58" t="s">
        <v>1395</v>
      </c>
      <c r="E17" s="58" t="s">
        <v>1395</v>
      </c>
      <c r="F17" s="58" t="s">
        <v>1395</v>
      </c>
      <c r="G17" s="58" t="s">
        <v>1395</v>
      </c>
      <c r="H17" s="58" t="s">
        <v>1395</v>
      </c>
      <c r="I17" s="23">
        <v>600.30640000000005</v>
      </c>
      <c r="J17" s="20">
        <v>0.51293874400899997</v>
      </c>
      <c r="K17" s="65">
        <v>1.1007475199999999E-4</v>
      </c>
    </row>
    <row r="18" spans="2:11" ht="12.75" customHeight="1" x14ac:dyDescent="0.2">
      <c r="B18" s="62" t="s">
        <v>1210</v>
      </c>
      <c r="C18" s="14" t="s">
        <v>1211</v>
      </c>
      <c r="D18" s="14" t="s">
        <v>840</v>
      </c>
      <c r="E18" s="14" t="s">
        <v>49</v>
      </c>
      <c r="F18" s="27">
        <v>45237</v>
      </c>
      <c r="G18" s="24">
        <v>-40000000</v>
      </c>
      <c r="H18" s="24">
        <v>111.5587</v>
      </c>
      <c r="I18" s="24">
        <v>-446.23480000000001</v>
      </c>
      <c r="J18" s="13">
        <v>-0.38129048406799998</v>
      </c>
      <c r="K18" s="66">
        <v>-8.1823523762445096E-5</v>
      </c>
    </row>
    <row r="19" spans="2:11" ht="12.75" customHeight="1" x14ac:dyDescent="0.2">
      <c r="B19" s="62" t="s">
        <v>1210</v>
      </c>
      <c r="C19" s="14" t="s">
        <v>1212</v>
      </c>
      <c r="D19" s="14" t="s">
        <v>840</v>
      </c>
      <c r="E19" s="14" t="s">
        <v>49</v>
      </c>
      <c r="F19" s="27">
        <v>45237</v>
      </c>
      <c r="G19" s="24">
        <v>40000000</v>
      </c>
      <c r="H19" s="24">
        <v>261.63529999999997</v>
      </c>
      <c r="I19" s="24">
        <v>1046.5411999999999</v>
      </c>
      <c r="J19" s="13">
        <v>0.894229228077</v>
      </c>
      <c r="K19" s="66">
        <v>1.9189827500000001E-4</v>
      </c>
    </row>
    <row r="20" spans="2:11" ht="12.75" customHeight="1" x14ac:dyDescent="0.2">
      <c r="B20" s="61" t="s">
        <v>1213</v>
      </c>
      <c r="C20" s="58" t="s">
        <v>1395</v>
      </c>
      <c r="D20" s="58" t="s">
        <v>1395</v>
      </c>
      <c r="E20" s="58" t="s">
        <v>1395</v>
      </c>
      <c r="F20" s="58" t="s">
        <v>1395</v>
      </c>
      <c r="G20" s="58" t="s">
        <v>1395</v>
      </c>
      <c r="H20" s="58" t="s">
        <v>1395</v>
      </c>
      <c r="I20" s="58" t="s">
        <v>1395</v>
      </c>
      <c r="J20" s="58" t="s">
        <v>1395</v>
      </c>
      <c r="K20" s="72" t="s">
        <v>1395</v>
      </c>
    </row>
    <row r="21" spans="2:11" ht="12.75" customHeight="1" x14ac:dyDescent="0.2">
      <c r="B21" s="61" t="s">
        <v>1214</v>
      </c>
      <c r="C21" s="58" t="s">
        <v>1395</v>
      </c>
      <c r="D21" s="58" t="s">
        <v>1395</v>
      </c>
      <c r="E21" s="58" t="s">
        <v>1395</v>
      </c>
      <c r="F21" s="58" t="s">
        <v>1395</v>
      </c>
      <c r="G21" s="58" t="s">
        <v>1395</v>
      </c>
      <c r="H21" s="58" t="s">
        <v>1395</v>
      </c>
      <c r="I21" s="58" t="s">
        <v>1395</v>
      </c>
      <c r="J21" s="58" t="s">
        <v>1395</v>
      </c>
      <c r="K21" s="72" t="s">
        <v>1395</v>
      </c>
    </row>
    <row r="22" spans="2:11" ht="12.75" customHeight="1" x14ac:dyDescent="0.2">
      <c r="B22" s="61" t="s">
        <v>1215</v>
      </c>
      <c r="C22" s="58" t="s">
        <v>1395</v>
      </c>
      <c r="D22" s="58" t="s">
        <v>1395</v>
      </c>
      <c r="E22" s="58" t="s">
        <v>1395</v>
      </c>
      <c r="F22" s="58" t="s">
        <v>1395</v>
      </c>
      <c r="G22" s="58" t="s">
        <v>1395</v>
      </c>
      <c r="H22" s="58" t="s">
        <v>1395</v>
      </c>
      <c r="I22" s="58" t="s">
        <v>1395</v>
      </c>
      <c r="J22" s="58" t="s">
        <v>1395</v>
      </c>
      <c r="K22" s="72" t="s">
        <v>1395</v>
      </c>
    </row>
    <row r="23" spans="2:11" ht="12.75" customHeight="1" x14ac:dyDescent="0.2">
      <c r="B23" s="61" t="s">
        <v>1216</v>
      </c>
      <c r="C23" s="58" t="s">
        <v>1395</v>
      </c>
      <c r="D23" s="58" t="s">
        <v>1395</v>
      </c>
      <c r="E23" s="58" t="s">
        <v>1395</v>
      </c>
      <c r="F23" s="58" t="s">
        <v>1395</v>
      </c>
      <c r="G23" s="58" t="s">
        <v>1395</v>
      </c>
      <c r="H23" s="58" t="s">
        <v>1395</v>
      </c>
      <c r="I23" s="58" t="s">
        <v>1395</v>
      </c>
      <c r="J23" s="58" t="s">
        <v>1395</v>
      </c>
      <c r="K23" s="72" t="s">
        <v>1395</v>
      </c>
    </row>
    <row r="24" spans="2:11" ht="12.75" customHeight="1" thickBot="1" x14ac:dyDescent="0.25">
      <c r="B24" s="61" t="s">
        <v>1217</v>
      </c>
      <c r="C24" s="58" t="s">
        <v>1395</v>
      </c>
      <c r="D24" s="58" t="s">
        <v>1395</v>
      </c>
      <c r="E24" s="58" t="s">
        <v>1395</v>
      </c>
      <c r="F24" s="58" t="s">
        <v>1395</v>
      </c>
      <c r="G24" s="58" t="s">
        <v>1395</v>
      </c>
      <c r="H24" s="58" t="s">
        <v>1395</v>
      </c>
      <c r="I24" s="58" t="s">
        <v>1395</v>
      </c>
      <c r="J24" s="58" t="s">
        <v>1395</v>
      </c>
      <c r="K24" s="72" t="s">
        <v>1395</v>
      </c>
    </row>
    <row r="25" spans="2:11" ht="12.75" customHeight="1" x14ac:dyDescent="0.2">
      <c r="B25" s="68" t="s">
        <v>1218</v>
      </c>
      <c r="C25" s="73" t="s">
        <v>1395</v>
      </c>
      <c r="D25" s="73" t="s">
        <v>1395</v>
      </c>
      <c r="E25" s="73" t="s">
        <v>1395</v>
      </c>
      <c r="F25" s="73" t="s">
        <v>1395</v>
      </c>
      <c r="G25" s="73" t="s">
        <v>1395</v>
      </c>
      <c r="H25" s="73" t="s">
        <v>1395</v>
      </c>
      <c r="I25" s="73" t="s">
        <v>1395</v>
      </c>
      <c r="J25" s="73" t="s">
        <v>1395</v>
      </c>
      <c r="K25" s="74" t="s">
        <v>1395</v>
      </c>
    </row>
    <row r="26" spans="2:11" ht="12.75" hidden="1" customHeight="1" x14ac:dyDescent="0.2"/>
    <row r="27" spans="2:11" ht="12.75" hidden="1" customHeight="1" x14ac:dyDescent="0.2"/>
    <row r="28" spans="2:11" ht="12.75" hidden="1" customHeight="1" x14ac:dyDescent="0.2"/>
    <row r="29" spans="2:11" ht="12.75" hidden="1" customHeight="1" x14ac:dyDescent="0.2"/>
    <row r="30" spans="2:11" ht="12.75" hidden="1" customHeight="1" x14ac:dyDescent="0.2"/>
    <row r="31" spans="2:11" ht="12.75" hidden="1" customHeight="1" x14ac:dyDescent="0.2"/>
    <row r="32" spans="2:11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1:Q31"/>
  <sheetViews>
    <sheetView rightToLeft="1" workbookViewId="0">
      <selection activeCell="C25" sqref="C25"/>
    </sheetView>
  </sheetViews>
  <sheetFormatPr defaultRowHeight="12.75" customHeight="1" x14ac:dyDescent="0.2"/>
  <cols>
    <col min="2" max="2" width="68.140625" bestFit="1" customWidth="1"/>
    <col min="3" max="3" width="29" bestFit="1" customWidth="1"/>
    <col min="4" max="4" width="1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17.5703125" bestFit="1" customWidth="1"/>
    <col min="12" max="12" width="12.42578125" bestFit="1" customWidth="1"/>
    <col min="13" max="13" width="10" bestFit="1" customWidth="1"/>
    <col min="14" max="14" width="13.7109375" bestFit="1" customWidth="1"/>
    <col min="15" max="15" width="29" bestFit="1" customWidth="1"/>
    <col min="16" max="16" width="34" bestFit="1" customWidth="1"/>
    <col min="17" max="17" width="30.140625" bestFit="1" customWidth="1"/>
  </cols>
  <sheetData>
    <row r="1" spans="2:17" ht="12.75" customHeight="1" x14ac:dyDescent="0.2">
      <c r="B1" s="1" t="s">
        <v>69</v>
      </c>
      <c r="C1" s="1" t="s">
        <v>1</v>
      </c>
    </row>
    <row r="2" spans="2:17" ht="12.75" customHeight="1" x14ac:dyDescent="0.2">
      <c r="B2" s="1" t="s">
        <v>2</v>
      </c>
      <c r="C2" s="1" t="s">
        <v>3</v>
      </c>
    </row>
    <row r="3" spans="2:17" ht="12.75" customHeight="1" x14ac:dyDescent="0.2">
      <c r="B3" s="1" t="s">
        <v>4</v>
      </c>
      <c r="C3" s="1" t="s">
        <v>5</v>
      </c>
    </row>
    <row r="4" spans="2:17" ht="12.75" customHeight="1" x14ac:dyDescent="0.2">
      <c r="B4" s="1" t="s">
        <v>6</v>
      </c>
      <c r="C4" s="2">
        <v>12536</v>
      </c>
    </row>
    <row r="6" spans="2:17" ht="12.75" customHeight="1" x14ac:dyDescent="0.2">
      <c r="B6" s="54" t="s">
        <v>1219</v>
      </c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50"/>
    </row>
    <row r="7" spans="2:17" ht="12.75" customHeight="1" x14ac:dyDescent="0.2">
      <c r="B7" s="51" t="s">
        <v>1220</v>
      </c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3"/>
    </row>
    <row r="8" spans="2:17" ht="12.75" customHeight="1" x14ac:dyDescent="0.2">
      <c r="B8" s="4" t="s">
        <v>71</v>
      </c>
      <c r="C8" s="4" t="s">
        <v>72</v>
      </c>
      <c r="D8" s="4" t="s">
        <v>863</v>
      </c>
      <c r="E8" s="4" t="s">
        <v>74</v>
      </c>
      <c r="F8" s="4" t="s">
        <v>75</v>
      </c>
      <c r="G8" s="4" t="s">
        <v>136</v>
      </c>
      <c r="H8" s="4" t="s">
        <v>137</v>
      </c>
      <c r="I8" s="4" t="s">
        <v>76</v>
      </c>
      <c r="J8" s="4" t="s">
        <v>77</v>
      </c>
      <c r="K8" s="4" t="s">
        <v>219</v>
      </c>
      <c r="L8" s="4" t="s">
        <v>138</v>
      </c>
      <c r="M8" s="4" t="s">
        <v>139</v>
      </c>
      <c r="N8" s="4" t="s">
        <v>9</v>
      </c>
      <c r="O8" s="4" t="s">
        <v>141</v>
      </c>
      <c r="P8" s="4" t="s">
        <v>80</v>
      </c>
      <c r="Q8" s="4" t="s">
        <v>206</v>
      </c>
    </row>
    <row r="9" spans="2:17" ht="12.75" customHeight="1" x14ac:dyDescent="0.2">
      <c r="B9" s="5"/>
      <c r="C9" s="5"/>
      <c r="D9" s="5"/>
      <c r="E9" s="5"/>
      <c r="F9" s="5"/>
      <c r="G9" s="6" t="s">
        <v>143</v>
      </c>
      <c r="H9" s="6" t="s">
        <v>144</v>
      </c>
      <c r="I9" s="5"/>
      <c r="J9" s="6" t="s">
        <v>12</v>
      </c>
      <c r="K9" s="6" t="s">
        <v>12</v>
      </c>
      <c r="L9" s="6" t="s">
        <v>145</v>
      </c>
      <c r="M9" s="6" t="s">
        <v>146</v>
      </c>
      <c r="N9" s="6" t="s">
        <v>11</v>
      </c>
      <c r="O9" s="6" t="s">
        <v>12</v>
      </c>
      <c r="P9" s="6" t="s">
        <v>12</v>
      </c>
      <c r="Q9" s="6" t="s">
        <v>12</v>
      </c>
    </row>
    <row r="10" spans="2:17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147</v>
      </c>
      <c r="N10" s="6" t="s">
        <v>148</v>
      </c>
      <c r="O10" s="6" t="s">
        <v>149</v>
      </c>
      <c r="P10" s="6" t="s">
        <v>150</v>
      </c>
      <c r="Q10" s="6" t="s">
        <v>151</v>
      </c>
    </row>
    <row r="11" spans="2:17" ht="12.75" customHeight="1" x14ac:dyDescent="0.2">
      <c r="B11" s="18" t="s">
        <v>1221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</row>
    <row r="12" spans="2:17" ht="12.75" customHeight="1" x14ac:dyDescent="0.2">
      <c r="B12" s="18" t="s">
        <v>1222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</row>
    <row r="13" spans="2:17" ht="12.75" customHeight="1" x14ac:dyDescent="0.2">
      <c r="B13" s="18" t="s">
        <v>1223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</row>
    <row r="14" spans="2:17" ht="12.75" customHeight="1" x14ac:dyDescent="0.2">
      <c r="B14" s="18" t="s">
        <v>1224</v>
      </c>
      <c r="C14" s="9"/>
      <c r="D14" s="9"/>
      <c r="E14" s="9"/>
      <c r="F14" s="9"/>
      <c r="G14" s="9"/>
      <c r="H14" s="30">
        <v>0</v>
      </c>
      <c r="I14" s="9"/>
      <c r="J14" s="9"/>
      <c r="K14" s="9"/>
      <c r="L14" s="9"/>
      <c r="M14" s="9"/>
      <c r="N14" s="9"/>
      <c r="O14" s="9"/>
      <c r="P14" s="9"/>
      <c r="Q14" s="9"/>
    </row>
    <row r="15" spans="2:17" ht="12.75" customHeight="1" x14ac:dyDescent="0.2">
      <c r="B15" s="18" t="s">
        <v>1225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</row>
    <row r="16" spans="2:17" ht="12.75" customHeight="1" x14ac:dyDescent="0.2">
      <c r="B16" s="18" t="s">
        <v>1226</v>
      </c>
      <c r="C16" s="9"/>
      <c r="D16" s="9"/>
      <c r="E16" s="9"/>
      <c r="F16" s="9"/>
      <c r="G16" s="9"/>
      <c r="H16" s="30">
        <v>0</v>
      </c>
      <c r="I16" s="9"/>
      <c r="J16" s="9"/>
      <c r="K16" s="9"/>
      <c r="L16" s="9"/>
      <c r="M16" s="9"/>
      <c r="N16" s="9"/>
      <c r="O16" s="9"/>
      <c r="P16" s="9"/>
      <c r="Q16" s="9"/>
    </row>
    <row r="17" spans="2:17" ht="12.75" customHeight="1" x14ac:dyDescent="0.2">
      <c r="B17" s="18" t="s">
        <v>1227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</row>
    <row r="18" spans="2:17" ht="12.75" customHeight="1" x14ac:dyDescent="0.2">
      <c r="B18" s="18" t="s">
        <v>1228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</row>
    <row r="19" spans="2:17" ht="12.75" customHeight="1" x14ac:dyDescent="0.2">
      <c r="B19" s="18" t="s">
        <v>1229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</row>
    <row r="20" spans="2:17" ht="12.75" customHeight="1" x14ac:dyDescent="0.2">
      <c r="B20" s="18" t="s">
        <v>1230</v>
      </c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</row>
    <row r="21" spans="2:17" ht="12.75" customHeight="1" x14ac:dyDescent="0.2">
      <c r="B21" s="18" t="s">
        <v>1231</v>
      </c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</row>
    <row r="22" spans="2:17" ht="12.75" customHeight="1" x14ac:dyDescent="0.2">
      <c r="B22" s="18" t="s">
        <v>1232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</row>
    <row r="23" spans="2:17" ht="12.75" customHeight="1" x14ac:dyDescent="0.2">
      <c r="B23" s="18" t="s">
        <v>1233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</row>
    <row r="24" spans="2:17" ht="12.75" customHeight="1" x14ac:dyDescent="0.2">
      <c r="B24" s="18" t="s">
        <v>1234</v>
      </c>
      <c r="C24" s="9"/>
      <c r="D24" s="9"/>
      <c r="E24" s="9"/>
      <c r="F24" s="9"/>
      <c r="G24" s="9"/>
      <c r="H24" s="30">
        <v>0</v>
      </c>
      <c r="I24" s="9"/>
      <c r="J24" s="9"/>
      <c r="K24" s="9"/>
      <c r="L24" s="9"/>
      <c r="M24" s="9"/>
      <c r="N24" s="9"/>
      <c r="O24" s="9"/>
      <c r="P24" s="9"/>
      <c r="Q24" s="9"/>
    </row>
    <row r="25" spans="2:17" ht="12.75" customHeight="1" x14ac:dyDescent="0.2">
      <c r="B25" s="18" t="s">
        <v>1235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</row>
    <row r="26" spans="2:17" ht="12.75" customHeight="1" x14ac:dyDescent="0.2">
      <c r="B26" s="18" t="s">
        <v>1236</v>
      </c>
      <c r="C26" s="9"/>
      <c r="D26" s="9"/>
      <c r="E26" s="9"/>
      <c r="F26" s="9"/>
      <c r="G26" s="9"/>
      <c r="H26" s="30">
        <v>0</v>
      </c>
      <c r="I26" s="9"/>
      <c r="J26" s="9"/>
      <c r="K26" s="9"/>
      <c r="L26" s="9"/>
      <c r="M26" s="9"/>
      <c r="N26" s="9"/>
      <c r="O26" s="9"/>
      <c r="P26" s="9"/>
      <c r="Q26" s="9"/>
    </row>
    <row r="27" spans="2:17" ht="12.75" customHeight="1" x14ac:dyDescent="0.2">
      <c r="B27" s="18" t="s">
        <v>1237</v>
      </c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</row>
    <row r="28" spans="2:17" ht="12.75" customHeight="1" x14ac:dyDescent="0.2">
      <c r="B28" s="18" t="s">
        <v>1238</v>
      </c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</row>
    <row r="29" spans="2:17" ht="12.75" customHeight="1" x14ac:dyDescent="0.2">
      <c r="B29" s="18" t="s">
        <v>1239</v>
      </c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</row>
    <row r="30" spans="2:17" ht="12.75" customHeight="1" x14ac:dyDescent="0.2">
      <c r="B30" s="18" t="s">
        <v>1240</v>
      </c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</row>
    <row r="31" spans="2:17" ht="12.75" customHeight="1" x14ac:dyDescent="0.2">
      <c r="B31" s="18" t="s">
        <v>1241</v>
      </c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</row>
  </sheetData>
  <mergeCells count="2">
    <mergeCell ref="B6:Q6"/>
    <mergeCell ref="B7:Q7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Z10000"/>
  <sheetViews>
    <sheetView rightToLeft="1" topLeftCell="K1" workbookViewId="0">
      <selection activeCell="S1" sqref="S1:XFD1048576"/>
    </sheetView>
  </sheetViews>
  <sheetFormatPr defaultColWidth="0" defaultRowHeight="12.75" customHeight="1" zeroHeight="1" x14ac:dyDescent="0.2"/>
  <cols>
    <col min="1" max="1" width="9.140625" customWidth="1"/>
    <col min="2" max="2" width="40.28515625" bestFit="1" customWidth="1"/>
    <col min="3" max="3" width="26.28515625" bestFit="1" customWidth="1"/>
    <col min="4" max="4" width="10.85546875" customWidth="1"/>
    <col min="5" max="5" width="11.7109375" bestFit="1" customWidth="1"/>
    <col min="6" max="6" width="10.85546875" customWidth="1"/>
    <col min="7" max="7" width="12.85546875" bestFit="1" customWidth="1"/>
    <col min="8" max="9" width="10.85546875" customWidth="1"/>
    <col min="10" max="10" width="18.85546875" bestFit="1" customWidth="1"/>
    <col min="11" max="11" width="13.28515625" bestFit="1" customWidth="1"/>
    <col min="12" max="12" width="18.140625" bestFit="1" customWidth="1"/>
    <col min="13" max="13" width="13.28515625" bestFit="1" customWidth="1"/>
    <col min="14" max="14" width="12.7109375" bestFit="1" customWidth="1"/>
    <col min="15" max="16" width="12" customWidth="1"/>
    <col min="17" max="17" width="25.28515625" bestFit="1" customWidth="1"/>
    <col min="18" max="18" width="22.85546875" bestFit="1" customWidth="1"/>
    <col min="53" max="16384" width="9.140625" hidden="1"/>
  </cols>
  <sheetData>
    <row r="1" spans="2:18" ht="12.75" customHeight="1" x14ac:dyDescent="0.2">
      <c r="B1" s="1" t="s">
        <v>69</v>
      </c>
      <c r="C1" s="1" t="s">
        <v>1</v>
      </c>
    </row>
    <row r="2" spans="2:18" ht="12.75" customHeight="1" x14ac:dyDescent="0.2">
      <c r="B2" s="1" t="s">
        <v>2</v>
      </c>
      <c r="C2" s="1" t="s">
        <v>3</v>
      </c>
    </row>
    <row r="3" spans="2:18" ht="12.75" customHeight="1" x14ac:dyDescent="0.2">
      <c r="B3" s="1" t="s">
        <v>4</v>
      </c>
      <c r="C3" s="1" t="s">
        <v>5</v>
      </c>
    </row>
    <row r="4" spans="2:18" ht="12.75" customHeight="1" x14ac:dyDescent="0.2">
      <c r="B4" s="1" t="s">
        <v>6</v>
      </c>
      <c r="C4" s="2">
        <v>12536</v>
      </c>
    </row>
    <row r="5" spans="2:18" ht="12.75" customHeight="1" x14ac:dyDescent="0.2"/>
    <row r="6" spans="2:18" ht="12.75" customHeight="1" thickBot="1" x14ac:dyDescent="0.25">
      <c r="B6" s="67" t="s">
        <v>1242</v>
      </c>
      <c r="C6" s="69" t="s">
        <v>1395</v>
      </c>
      <c r="D6" s="69" t="s">
        <v>1396</v>
      </c>
      <c r="E6" s="69" t="s">
        <v>1397</v>
      </c>
      <c r="F6" s="69" t="s">
        <v>1398</v>
      </c>
      <c r="G6" s="69" t="s">
        <v>1399</v>
      </c>
      <c r="H6" s="69" t="s">
        <v>1400</v>
      </c>
      <c r="I6" s="69" t="s">
        <v>1401</v>
      </c>
      <c r="J6" s="69" t="s">
        <v>1402</v>
      </c>
      <c r="K6" s="69" t="s">
        <v>1403</v>
      </c>
      <c r="L6" s="69" t="s">
        <v>1404</v>
      </c>
      <c r="M6" s="69" t="s">
        <v>1405</v>
      </c>
      <c r="N6" s="69" t="s">
        <v>1406</v>
      </c>
      <c r="O6" s="69" t="s">
        <v>1407</v>
      </c>
      <c r="P6" s="69" t="s">
        <v>1408</v>
      </c>
      <c r="Q6" s="69" t="s">
        <v>1409</v>
      </c>
      <c r="R6" s="69" t="s">
        <v>1410</v>
      </c>
    </row>
    <row r="7" spans="2:18" ht="12.75" customHeight="1" thickBot="1" x14ac:dyDescent="0.25">
      <c r="B7" s="93" t="s">
        <v>1243</v>
      </c>
      <c r="C7" s="81" t="s">
        <v>1395</v>
      </c>
      <c r="D7" s="81" t="s">
        <v>1395</v>
      </c>
      <c r="E7" s="81" t="s">
        <v>1395</v>
      </c>
      <c r="F7" s="81" t="s">
        <v>1395</v>
      </c>
      <c r="G7" s="81" t="s">
        <v>1395</v>
      </c>
      <c r="H7" s="81" t="s">
        <v>1395</v>
      </c>
      <c r="I7" s="81" t="s">
        <v>1395</v>
      </c>
      <c r="J7" s="81" t="s">
        <v>1395</v>
      </c>
      <c r="K7" s="81" t="s">
        <v>1395</v>
      </c>
      <c r="L7" s="81" t="s">
        <v>1395</v>
      </c>
      <c r="M7" s="81" t="s">
        <v>1395</v>
      </c>
      <c r="N7" s="81" t="s">
        <v>1395</v>
      </c>
      <c r="O7" s="81" t="s">
        <v>1395</v>
      </c>
      <c r="P7" s="81" t="s">
        <v>1395</v>
      </c>
      <c r="Q7" s="81" t="s">
        <v>1395</v>
      </c>
      <c r="R7" s="81" t="s">
        <v>1395</v>
      </c>
    </row>
    <row r="8" spans="2:18" ht="12.75" customHeight="1" thickBot="1" x14ac:dyDescent="0.25">
      <c r="B8" s="60" t="s">
        <v>71</v>
      </c>
      <c r="C8" s="4" t="s">
        <v>1244</v>
      </c>
      <c r="D8" s="4" t="s">
        <v>72</v>
      </c>
      <c r="E8" s="4" t="s">
        <v>73</v>
      </c>
      <c r="F8" s="4" t="s">
        <v>74</v>
      </c>
      <c r="G8" s="4" t="s">
        <v>136</v>
      </c>
      <c r="H8" s="4" t="s">
        <v>75</v>
      </c>
      <c r="I8" s="4" t="s">
        <v>137</v>
      </c>
      <c r="J8" s="4" t="s">
        <v>1245</v>
      </c>
      <c r="K8" s="4" t="s">
        <v>76</v>
      </c>
      <c r="L8" s="4" t="s">
        <v>1246</v>
      </c>
      <c r="M8" s="4" t="s">
        <v>219</v>
      </c>
      <c r="N8" s="4" t="s">
        <v>138</v>
      </c>
      <c r="O8" s="4" t="s">
        <v>139</v>
      </c>
      <c r="P8" s="4" t="s">
        <v>9</v>
      </c>
      <c r="Q8" s="4" t="s">
        <v>80</v>
      </c>
      <c r="R8" s="63" t="s">
        <v>206</v>
      </c>
    </row>
    <row r="9" spans="2:18" ht="12.75" customHeight="1" thickBot="1" x14ac:dyDescent="0.25">
      <c r="B9" s="71" t="s">
        <v>1395</v>
      </c>
      <c r="C9" s="57" t="s">
        <v>1395</v>
      </c>
      <c r="D9" s="57" t="s">
        <v>1395</v>
      </c>
      <c r="E9" s="57" t="s">
        <v>1395</v>
      </c>
      <c r="F9" s="57" t="s">
        <v>1395</v>
      </c>
      <c r="G9" s="6" t="s">
        <v>143</v>
      </c>
      <c r="H9" s="57" t="s">
        <v>1395</v>
      </c>
      <c r="I9" s="6" t="s">
        <v>144</v>
      </c>
      <c r="J9" s="57" t="s">
        <v>1395</v>
      </c>
      <c r="K9" s="57" t="s">
        <v>1395</v>
      </c>
      <c r="L9" s="6" t="s">
        <v>12</v>
      </c>
      <c r="M9" s="6" t="s">
        <v>12</v>
      </c>
      <c r="N9" s="6" t="s">
        <v>145</v>
      </c>
      <c r="O9" s="6" t="s">
        <v>146</v>
      </c>
      <c r="P9" s="6" t="s">
        <v>11</v>
      </c>
      <c r="Q9" s="6" t="s">
        <v>12</v>
      </c>
      <c r="R9" s="64" t="s">
        <v>12</v>
      </c>
    </row>
    <row r="10" spans="2:18" ht="12.75" customHeight="1" thickBot="1" x14ac:dyDescent="0.25">
      <c r="B10" s="71" t="s">
        <v>1395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147</v>
      </c>
      <c r="N10" s="6" t="s">
        <v>148</v>
      </c>
      <c r="O10" s="6" t="s">
        <v>149</v>
      </c>
      <c r="P10" s="6" t="s">
        <v>150</v>
      </c>
      <c r="Q10" s="6" t="s">
        <v>151</v>
      </c>
      <c r="R10" s="64" t="s">
        <v>152</v>
      </c>
    </row>
    <row r="11" spans="2:18" ht="12.75" customHeight="1" thickBot="1" x14ac:dyDescent="0.25">
      <c r="B11" s="61" t="s">
        <v>1247</v>
      </c>
      <c r="C11" s="58" t="s">
        <v>1395</v>
      </c>
      <c r="D11" s="58" t="s">
        <v>1395</v>
      </c>
      <c r="E11" s="58" t="s">
        <v>1395</v>
      </c>
      <c r="F11" s="58" t="s">
        <v>1395</v>
      </c>
      <c r="G11" s="58" t="s">
        <v>1395</v>
      </c>
      <c r="H11" s="58" t="s">
        <v>1395</v>
      </c>
      <c r="I11" s="23">
        <v>0.89317835436899995</v>
      </c>
      <c r="J11" s="58" t="s">
        <v>1395</v>
      </c>
      <c r="K11" s="58" t="s">
        <v>1395</v>
      </c>
      <c r="L11" s="58" t="s">
        <v>1395</v>
      </c>
      <c r="M11" s="58" t="s">
        <v>1395</v>
      </c>
      <c r="N11" s="58" t="s">
        <v>1395</v>
      </c>
      <c r="O11" s="58" t="s">
        <v>1395</v>
      </c>
      <c r="P11" s="23">
        <v>50386.69902</v>
      </c>
      <c r="Q11" s="20">
        <v>1</v>
      </c>
      <c r="R11" s="65">
        <v>9.2391208940000007E-3</v>
      </c>
    </row>
    <row r="12" spans="2:18" ht="12.75" customHeight="1" thickBot="1" x14ac:dyDescent="0.25">
      <c r="B12" s="61" t="s">
        <v>1248</v>
      </c>
      <c r="C12" s="58" t="s">
        <v>1395</v>
      </c>
      <c r="D12" s="58" t="s">
        <v>1395</v>
      </c>
      <c r="E12" s="58" t="s">
        <v>1395</v>
      </c>
      <c r="F12" s="58" t="s">
        <v>1395</v>
      </c>
      <c r="G12" s="58" t="s">
        <v>1395</v>
      </c>
      <c r="H12" s="58" t="s">
        <v>1395</v>
      </c>
      <c r="I12" s="23">
        <v>4.8445232605999998E-2</v>
      </c>
      <c r="J12" s="58" t="s">
        <v>1395</v>
      </c>
      <c r="K12" s="58" t="s">
        <v>1395</v>
      </c>
      <c r="L12" s="58" t="s">
        <v>1395</v>
      </c>
      <c r="M12" s="58" t="s">
        <v>1395</v>
      </c>
      <c r="N12" s="58" t="s">
        <v>1395</v>
      </c>
      <c r="O12" s="58" t="s">
        <v>1395</v>
      </c>
      <c r="P12" s="23">
        <v>32447.77464</v>
      </c>
      <c r="Q12" s="20">
        <v>0.64397500274999997</v>
      </c>
      <c r="R12" s="65">
        <v>5.9497629030000002E-3</v>
      </c>
    </row>
    <row r="13" spans="2:18" ht="12.75" customHeight="1" thickBot="1" x14ac:dyDescent="0.25">
      <c r="B13" s="61" t="s">
        <v>1249</v>
      </c>
      <c r="C13" s="58" t="s">
        <v>1395</v>
      </c>
      <c r="D13" s="58" t="s">
        <v>1395</v>
      </c>
      <c r="E13" s="58" t="s">
        <v>1395</v>
      </c>
      <c r="F13" s="58" t="s">
        <v>1395</v>
      </c>
      <c r="G13" s="58" t="s">
        <v>1395</v>
      </c>
      <c r="H13" s="58" t="s">
        <v>1395</v>
      </c>
      <c r="I13" s="29" t="s">
        <v>20</v>
      </c>
      <c r="J13" s="58" t="s">
        <v>1395</v>
      </c>
      <c r="K13" s="58" t="s">
        <v>1395</v>
      </c>
      <c r="L13" s="58" t="s">
        <v>1395</v>
      </c>
      <c r="M13" s="58" t="s">
        <v>1395</v>
      </c>
      <c r="N13" s="58" t="s">
        <v>1395</v>
      </c>
      <c r="O13" s="58" t="s">
        <v>1395</v>
      </c>
      <c r="P13" s="23">
        <v>30875.834650000001</v>
      </c>
      <c r="Q13" s="20">
        <v>0.612777483949</v>
      </c>
      <c r="R13" s="65">
        <v>5.661525255E-3</v>
      </c>
    </row>
    <row r="14" spans="2:18" ht="12.75" customHeight="1" thickBot="1" x14ac:dyDescent="0.25">
      <c r="B14" s="62" t="s">
        <v>1251</v>
      </c>
      <c r="C14" s="14" t="s">
        <v>1250</v>
      </c>
      <c r="D14" s="22">
        <v>53089280</v>
      </c>
      <c r="E14" s="95" t="s">
        <v>1395</v>
      </c>
      <c r="F14" s="14" t="s">
        <v>321</v>
      </c>
      <c r="G14" s="27">
        <v>44374</v>
      </c>
      <c r="H14" s="14" t="s">
        <v>322</v>
      </c>
      <c r="I14" s="14">
        <v>2.83</v>
      </c>
      <c r="J14" s="14" t="s">
        <v>266</v>
      </c>
      <c r="K14" s="14" t="s">
        <v>49</v>
      </c>
      <c r="L14" s="13">
        <v>5.8200000000000002E-2</v>
      </c>
      <c r="M14" s="41">
        <v>5.5E-2</v>
      </c>
      <c r="N14" s="24">
        <v>30480315.030000001</v>
      </c>
      <c r="O14" s="24">
        <v>101.2971</v>
      </c>
      <c r="P14" s="24">
        <v>30875.675200000001</v>
      </c>
      <c r="Q14" s="13">
        <v>0.61277431942299998</v>
      </c>
      <c r="R14" s="66">
        <v>5.6614960180000002E-3</v>
      </c>
    </row>
    <row r="15" spans="2:18" ht="12.75" customHeight="1" thickBot="1" x14ac:dyDescent="0.25">
      <c r="B15" s="62" t="s">
        <v>1252</v>
      </c>
      <c r="C15" s="14" t="s">
        <v>1250</v>
      </c>
      <c r="D15" s="22">
        <v>11019671</v>
      </c>
      <c r="E15" s="95" t="s">
        <v>1395</v>
      </c>
      <c r="F15" s="14" t="s">
        <v>321</v>
      </c>
      <c r="G15" s="27">
        <v>45230</v>
      </c>
      <c r="H15" s="14" t="s">
        <v>322</v>
      </c>
      <c r="I15" s="14" t="s">
        <v>20</v>
      </c>
      <c r="J15" s="14" t="s">
        <v>266</v>
      </c>
      <c r="K15" s="14" t="s">
        <v>49</v>
      </c>
      <c r="L15" s="13">
        <v>0</v>
      </c>
      <c r="M15" s="14" t="s">
        <v>21</v>
      </c>
      <c r="N15" s="24">
        <v>158.79</v>
      </c>
      <c r="O15" s="24">
        <v>100.55410000000001</v>
      </c>
      <c r="P15" s="24">
        <v>0.15967000000000001</v>
      </c>
      <c r="Q15" s="13">
        <v>3.16889185252287E-6</v>
      </c>
      <c r="R15" s="66">
        <v>2.9277774927346801E-8</v>
      </c>
    </row>
    <row r="16" spans="2:18" ht="12.75" customHeight="1" thickBot="1" x14ac:dyDescent="0.25">
      <c r="B16" s="61" t="s">
        <v>1253</v>
      </c>
      <c r="C16" s="58" t="s">
        <v>1395</v>
      </c>
      <c r="D16" s="58" t="s">
        <v>1395</v>
      </c>
      <c r="E16" s="58" t="s">
        <v>1395</v>
      </c>
      <c r="F16" s="58" t="s">
        <v>1395</v>
      </c>
      <c r="G16" s="58" t="s">
        <v>1395</v>
      </c>
      <c r="H16" s="58" t="s">
        <v>1395</v>
      </c>
      <c r="I16" s="29" t="s">
        <v>20</v>
      </c>
      <c r="J16" s="58" t="s">
        <v>1395</v>
      </c>
      <c r="K16" s="58" t="s">
        <v>1395</v>
      </c>
      <c r="L16" s="58" t="s">
        <v>1395</v>
      </c>
      <c r="M16" s="58" t="s">
        <v>1395</v>
      </c>
      <c r="N16" s="58" t="s">
        <v>1395</v>
      </c>
      <c r="O16" s="58" t="s">
        <v>1395</v>
      </c>
      <c r="P16" s="58" t="s">
        <v>1395</v>
      </c>
      <c r="Q16" s="58" t="s">
        <v>1395</v>
      </c>
      <c r="R16" s="72" t="s">
        <v>1395</v>
      </c>
    </row>
    <row r="17" spans="2:18" ht="12.75" customHeight="1" thickBot="1" x14ac:dyDescent="0.25">
      <c r="B17" s="61" t="s">
        <v>1254</v>
      </c>
      <c r="C17" s="58" t="s">
        <v>1395</v>
      </c>
      <c r="D17" s="58" t="s">
        <v>1395</v>
      </c>
      <c r="E17" s="58" t="s">
        <v>1395</v>
      </c>
      <c r="F17" s="58" t="s">
        <v>1395</v>
      </c>
      <c r="G17" s="58" t="s">
        <v>1395</v>
      </c>
      <c r="H17" s="58" t="s">
        <v>1395</v>
      </c>
      <c r="I17" s="29" t="s">
        <v>20</v>
      </c>
      <c r="J17" s="58" t="s">
        <v>1395</v>
      </c>
      <c r="K17" s="58" t="s">
        <v>1395</v>
      </c>
      <c r="L17" s="58" t="s">
        <v>1395</v>
      </c>
      <c r="M17" s="58" t="s">
        <v>1395</v>
      </c>
      <c r="N17" s="58" t="s">
        <v>1395</v>
      </c>
      <c r="O17" s="58" t="s">
        <v>1395</v>
      </c>
      <c r="P17" s="58" t="s">
        <v>1395</v>
      </c>
      <c r="Q17" s="58" t="s">
        <v>1395</v>
      </c>
      <c r="R17" s="72" t="s">
        <v>1395</v>
      </c>
    </row>
    <row r="18" spans="2:18" ht="12.75" customHeight="1" thickBot="1" x14ac:dyDescent="0.25">
      <c r="B18" s="61" t="s">
        <v>1255</v>
      </c>
      <c r="C18" s="58" t="s">
        <v>1395</v>
      </c>
      <c r="D18" s="58" t="s">
        <v>1395</v>
      </c>
      <c r="E18" s="58" t="s">
        <v>1395</v>
      </c>
      <c r="F18" s="58" t="s">
        <v>1395</v>
      </c>
      <c r="G18" s="58" t="s">
        <v>1395</v>
      </c>
      <c r="H18" s="58" t="s">
        <v>1395</v>
      </c>
      <c r="I18" s="29" t="s">
        <v>20</v>
      </c>
      <c r="J18" s="58" t="s">
        <v>1395</v>
      </c>
      <c r="K18" s="58" t="s">
        <v>1395</v>
      </c>
      <c r="L18" s="58" t="s">
        <v>1395</v>
      </c>
      <c r="M18" s="58" t="s">
        <v>1395</v>
      </c>
      <c r="N18" s="58" t="s">
        <v>1395</v>
      </c>
      <c r="O18" s="58" t="s">
        <v>1395</v>
      </c>
      <c r="P18" s="58" t="s">
        <v>1395</v>
      </c>
      <c r="Q18" s="58" t="s">
        <v>1395</v>
      </c>
      <c r="R18" s="72" t="s">
        <v>1395</v>
      </c>
    </row>
    <row r="19" spans="2:18" ht="12.75" customHeight="1" thickBot="1" x14ac:dyDescent="0.25">
      <c r="B19" s="61" t="s">
        <v>1256</v>
      </c>
      <c r="C19" s="58" t="s">
        <v>1395</v>
      </c>
      <c r="D19" s="58" t="s">
        <v>1395</v>
      </c>
      <c r="E19" s="58" t="s">
        <v>1395</v>
      </c>
      <c r="F19" s="58" t="s">
        <v>1395</v>
      </c>
      <c r="G19" s="58" t="s">
        <v>1395</v>
      </c>
      <c r="H19" s="58" t="s">
        <v>1395</v>
      </c>
      <c r="I19" s="23">
        <v>1</v>
      </c>
      <c r="J19" s="58" t="s">
        <v>1395</v>
      </c>
      <c r="K19" s="58" t="s">
        <v>1395</v>
      </c>
      <c r="L19" s="58" t="s">
        <v>1395</v>
      </c>
      <c r="M19" s="58" t="s">
        <v>1395</v>
      </c>
      <c r="N19" s="58" t="s">
        <v>1395</v>
      </c>
      <c r="O19" s="58" t="s">
        <v>1395</v>
      </c>
      <c r="P19" s="23">
        <v>1571.9399900000001</v>
      </c>
      <c r="Q19" s="20">
        <v>3.1197518800999999E-2</v>
      </c>
      <c r="R19" s="65">
        <v>2.8823764700000002E-4</v>
      </c>
    </row>
    <row r="20" spans="2:18" ht="12.75" customHeight="1" thickBot="1" x14ac:dyDescent="0.25">
      <c r="B20" s="62" t="s">
        <v>1393</v>
      </c>
      <c r="C20" s="14" t="s">
        <v>1250</v>
      </c>
      <c r="D20" s="22">
        <v>11020489</v>
      </c>
      <c r="E20" s="95" t="s">
        <v>1395</v>
      </c>
      <c r="F20" s="14" t="s">
        <v>321</v>
      </c>
      <c r="G20" s="27">
        <v>45201</v>
      </c>
      <c r="H20" s="14" t="s">
        <v>322</v>
      </c>
      <c r="I20" s="26">
        <v>1</v>
      </c>
      <c r="J20" s="14" t="s">
        <v>1257</v>
      </c>
      <c r="K20" s="14" t="s">
        <v>50</v>
      </c>
      <c r="L20" s="13">
        <v>0.1</v>
      </c>
      <c r="M20" s="13">
        <v>0.1018</v>
      </c>
      <c r="N20" s="24">
        <v>285000</v>
      </c>
      <c r="O20" s="24">
        <v>102.07</v>
      </c>
      <c r="P20" s="24">
        <v>1055.09249</v>
      </c>
      <c r="Q20" s="13">
        <v>2.0939901015000002E-2</v>
      </c>
      <c r="R20" s="66">
        <v>1.93466277E-4</v>
      </c>
    </row>
    <row r="21" spans="2:18" ht="12.75" customHeight="1" thickBot="1" x14ac:dyDescent="0.25">
      <c r="B21" s="62" t="s">
        <v>1394</v>
      </c>
      <c r="C21" s="14" t="s">
        <v>1250</v>
      </c>
      <c r="D21" s="22">
        <v>11020498</v>
      </c>
      <c r="E21" s="95" t="s">
        <v>1395</v>
      </c>
      <c r="F21" s="14" t="s">
        <v>321</v>
      </c>
      <c r="G21" s="27">
        <v>45260</v>
      </c>
      <c r="H21" s="14" t="s">
        <v>322</v>
      </c>
      <c r="I21" s="26">
        <v>1</v>
      </c>
      <c r="J21" s="14" t="s">
        <v>1257</v>
      </c>
      <c r="K21" s="14" t="s">
        <v>50</v>
      </c>
      <c r="L21" s="13">
        <v>0.1</v>
      </c>
      <c r="M21" s="13">
        <v>9.4899999999999998E-2</v>
      </c>
      <c r="N21" s="24">
        <v>142500</v>
      </c>
      <c r="O21" s="24">
        <v>100</v>
      </c>
      <c r="P21" s="24">
        <v>516.84749999999997</v>
      </c>
      <c r="Q21" s="13">
        <v>1.0257617784999999E-2</v>
      </c>
      <c r="R21" s="66">
        <v>9.4771370807051301E-5</v>
      </c>
    </row>
    <row r="22" spans="2:18" ht="12.75" customHeight="1" thickBot="1" x14ac:dyDescent="0.25">
      <c r="B22" s="61" t="s">
        <v>1258</v>
      </c>
      <c r="C22" s="58" t="s">
        <v>1395</v>
      </c>
      <c r="D22" s="58" t="s">
        <v>1395</v>
      </c>
      <c r="E22" s="58" t="s">
        <v>1395</v>
      </c>
      <c r="F22" s="58" t="s">
        <v>1395</v>
      </c>
      <c r="G22" s="58" t="s">
        <v>1395</v>
      </c>
      <c r="H22" s="58" t="s">
        <v>1395</v>
      </c>
      <c r="I22" s="23">
        <v>2.4211244778540002</v>
      </c>
      <c r="J22" s="58" t="s">
        <v>1395</v>
      </c>
      <c r="K22" s="58" t="s">
        <v>1395</v>
      </c>
      <c r="L22" s="58" t="s">
        <v>1395</v>
      </c>
      <c r="M22" s="58" t="s">
        <v>1395</v>
      </c>
      <c r="N22" s="58" t="s">
        <v>1395</v>
      </c>
      <c r="O22" s="58" t="s">
        <v>1395</v>
      </c>
      <c r="P22" s="23">
        <v>17938.92438</v>
      </c>
      <c r="Q22" s="20">
        <v>0.356024997249</v>
      </c>
      <c r="R22" s="65">
        <v>3.2893579910000001E-3</v>
      </c>
    </row>
    <row r="23" spans="2:18" ht="12.75" customHeight="1" thickBot="1" x14ac:dyDescent="0.25">
      <c r="B23" s="61" t="s">
        <v>1259</v>
      </c>
      <c r="C23" s="58" t="s">
        <v>1395</v>
      </c>
      <c r="D23" s="58" t="s">
        <v>1395</v>
      </c>
      <c r="E23" s="58" t="s">
        <v>1395</v>
      </c>
      <c r="F23" s="58" t="s">
        <v>1395</v>
      </c>
      <c r="G23" s="58" t="s">
        <v>1395</v>
      </c>
      <c r="H23" s="58" t="s">
        <v>1395</v>
      </c>
      <c r="I23" s="29" t="s">
        <v>20</v>
      </c>
      <c r="J23" s="58" t="s">
        <v>1395</v>
      </c>
      <c r="K23" s="58" t="s">
        <v>1395</v>
      </c>
      <c r="L23" s="58" t="s">
        <v>1395</v>
      </c>
      <c r="M23" s="58" t="s">
        <v>1395</v>
      </c>
      <c r="N23" s="58" t="s">
        <v>1395</v>
      </c>
      <c r="O23" s="58" t="s">
        <v>1395</v>
      </c>
      <c r="P23" s="58" t="s">
        <v>1395</v>
      </c>
      <c r="Q23" s="58" t="s">
        <v>1395</v>
      </c>
      <c r="R23" s="72" t="s">
        <v>1395</v>
      </c>
    </row>
    <row r="24" spans="2:18" ht="12.75" customHeight="1" thickBot="1" x14ac:dyDescent="0.25">
      <c r="B24" s="61" t="s">
        <v>1260</v>
      </c>
      <c r="C24" s="58" t="s">
        <v>1395</v>
      </c>
      <c r="D24" s="58" t="s">
        <v>1395</v>
      </c>
      <c r="E24" s="58" t="s">
        <v>1395</v>
      </c>
      <c r="F24" s="58" t="s">
        <v>1395</v>
      </c>
      <c r="G24" s="58" t="s">
        <v>1395</v>
      </c>
      <c r="H24" s="58" t="s">
        <v>1395</v>
      </c>
      <c r="I24" s="29" t="s">
        <v>20</v>
      </c>
      <c r="J24" s="58" t="s">
        <v>1395</v>
      </c>
      <c r="K24" s="58" t="s">
        <v>1395</v>
      </c>
      <c r="L24" s="58" t="s">
        <v>1395</v>
      </c>
      <c r="M24" s="58" t="s">
        <v>1395</v>
      </c>
      <c r="N24" s="58" t="s">
        <v>1395</v>
      </c>
      <c r="O24" s="58" t="s">
        <v>1395</v>
      </c>
      <c r="P24" s="58" t="s">
        <v>1395</v>
      </c>
      <c r="Q24" s="58" t="s">
        <v>1395</v>
      </c>
      <c r="R24" s="72" t="s">
        <v>1395</v>
      </c>
    </row>
    <row r="25" spans="2:18" ht="12.75" customHeight="1" thickBot="1" x14ac:dyDescent="0.25">
      <c r="B25" s="61" t="s">
        <v>1261</v>
      </c>
      <c r="C25" s="58" t="s">
        <v>1395</v>
      </c>
      <c r="D25" s="58" t="s">
        <v>1395</v>
      </c>
      <c r="E25" s="58" t="s">
        <v>1395</v>
      </c>
      <c r="F25" s="58" t="s">
        <v>1395</v>
      </c>
      <c r="G25" s="58" t="s">
        <v>1395</v>
      </c>
      <c r="H25" s="58" t="s">
        <v>1395</v>
      </c>
      <c r="I25" s="29" t="s">
        <v>20</v>
      </c>
      <c r="J25" s="58" t="s">
        <v>1395</v>
      </c>
      <c r="K25" s="58" t="s">
        <v>1395</v>
      </c>
      <c r="L25" s="58" t="s">
        <v>1395</v>
      </c>
      <c r="M25" s="58" t="s">
        <v>1395</v>
      </c>
      <c r="N25" s="58" t="s">
        <v>1395</v>
      </c>
      <c r="O25" s="58" t="s">
        <v>1395</v>
      </c>
      <c r="P25" s="58" t="s">
        <v>1395</v>
      </c>
      <c r="Q25" s="58" t="s">
        <v>1395</v>
      </c>
      <c r="R25" s="72" t="s">
        <v>1395</v>
      </c>
    </row>
    <row r="26" spans="2:18" ht="12.75" customHeight="1" thickBot="1" x14ac:dyDescent="0.25">
      <c r="B26" s="61" t="s">
        <v>1262</v>
      </c>
      <c r="C26" s="58" t="s">
        <v>1395</v>
      </c>
      <c r="D26" s="58" t="s">
        <v>1395</v>
      </c>
      <c r="E26" s="58" t="s">
        <v>1395</v>
      </c>
      <c r="F26" s="58" t="s">
        <v>1395</v>
      </c>
      <c r="G26" s="58" t="s">
        <v>1395</v>
      </c>
      <c r="H26" s="58" t="s">
        <v>1395</v>
      </c>
      <c r="I26" s="23">
        <v>2.4211244778540002</v>
      </c>
      <c r="J26" s="58" t="s">
        <v>1395</v>
      </c>
      <c r="K26" s="58" t="s">
        <v>1395</v>
      </c>
      <c r="L26" s="58" t="s">
        <v>1395</v>
      </c>
      <c r="M26" s="58" t="s">
        <v>1395</v>
      </c>
      <c r="N26" s="58" t="s">
        <v>1395</v>
      </c>
      <c r="O26" s="58" t="s">
        <v>1395</v>
      </c>
      <c r="P26" s="23">
        <v>17938.92438</v>
      </c>
      <c r="Q26" s="20">
        <v>0.356024997249</v>
      </c>
      <c r="R26" s="65">
        <v>3.2893579910000001E-3</v>
      </c>
    </row>
    <row r="27" spans="2:18" ht="12.75" customHeight="1" thickBot="1" x14ac:dyDescent="0.25">
      <c r="B27" s="62" t="s">
        <v>1392</v>
      </c>
      <c r="C27" s="14" t="s">
        <v>1250</v>
      </c>
      <c r="D27" s="22">
        <v>11019468</v>
      </c>
      <c r="E27" s="95" t="s">
        <v>1395</v>
      </c>
      <c r="F27" s="14" t="s">
        <v>1263</v>
      </c>
      <c r="G27" s="27">
        <v>44678</v>
      </c>
      <c r="H27" s="14" t="s">
        <v>1264</v>
      </c>
      <c r="I27" s="28">
        <v>3.06</v>
      </c>
      <c r="J27" s="14" t="s">
        <v>811</v>
      </c>
      <c r="K27" s="14" t="s">
        <v>50</v>
      </c>
      <c r="L27" s="13">
        <v>8.0799999999999997E-2</v>
      </c>
      <c r="M27" s="13">
        <v>6.5000000000000002E-2</v>
      </c>
      <c r="N27" s="24">
        <v>3400000</v>
      </c>
      <c r="O27" s="24">
        <v>105.41</v>
      </c>
      <c r="P27" s="24">
        <v>12998.95038</v>
      </c>
      <c r="Q27" s="13">
        <v>0.25798376620800001</v>
      </c>
      <c r="R27" s="66">
        <v>2.3835432040000002E-3</v>
      </c>
    </row>
    <row r="28" spans="2:18" ht="12.75" customHeight="1" x14ac:dyDescent="0.2">
      <c r="B28" s="76" t="s">
        <v>1391</v>
      </c>
      <c r="C28" s="77" t="s">
        <v>1250</v>
      </c>
      <c r="D28" s="83">
        <v>53089150</v>
      </c>
      <c r="E28" s="96" t="s">
        <v>1395</v>
      </c>
      <c r="F28" s="77" t="s">
        <v>1263</v>
      </c>
      <c r="G28" s="92">
        <v>44306</v>
      </c>
      <c r="H28" s="77" t="s">
        <v>1264</v>
      </c>
      <c r="I28" s="94">
        <v>0.74</v>
      </c>
      <c r="J28" s="77" t="s">
        <v>1265</v>
      </c>
      <c r="K28" s="77" t="s">
        <v>50</v>
      </c>
      <c r="L28" s="79">
        <v>5.1999999999999998E-2</v>
      </c>
      <c r="M28" s="79">
        <v>8.6699999999999999E-2</v>
      </c>
      <c r="N28" s="78">
        <v>1250000</v>
      </c>
      <c r="O28" s="78">
        <v>108.96</v>
      </c>
      <c r="P28" s="78">
        <v>4939.9740000000002</v>
      </c>
      <c r="Q28" s="79">
        <v>9.8041231039999996E-2</v>
      </c>
      <c r="R28" s="80">
        <v>9.0581478600000002E-4</v>
      </c>
    </row>
    <row r="29" spans="2:18" ht="12.75" hidden="1" customHeight="1" x14ac:dyDescent="0.2"/>
    <row r="30" spans="2:18" ht="12.75" hidden="1" customHeight="1" x14ac:dyDescent="0.2"/>
    <row r="31" spans="2:18" ht="12.75" hidden="1" customHeight="1" x14ac:dyDescent="0.2"/>
    <row r="32" spans="2:18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Z10000"/>
  <sheetViews>
    <sheetView rightToLeft="1" topLeftCell="J1" workbookViewId="0">
      <selection activeCell="P1" sqref="P1:XFD1048576"/>
    </sheetView>
  </sheetViews>
  <sheetFormatPr defaultColWidth="0" defaultRowHeight="12.75" customHeight="1" zeroHeight="1" x14ac:dyDescent="0.2"/>
  <cols>
    <col min="1" max="1" width="9.140625" customWidth="1"/>
    <col min="2" max="2" width="36.5703125" bestFit="1" customWidth="1"/>
    <col min="3" max="3" width="29" bestFit="1" customWidth="1"/>
    <col min="4" max="4" width="16.28515625" bestFit="1" customWidth="1"/>
    <col min="5" max="5" width="10.85546875" customWidth="1"/>
    <col min="6" max="6" width="12.42578125" bestFit="1" customWidth="1"/>
    <col min="7" max="7" width="10.85546875" customWidth="1"/>
    <col min="8" max="8" width="13.7109375" bestFit="1" customWidth="1"/>
    <col min="9" max="9" width="15" bestFit="1" customWidth="1"/>
    <col min="10" max="10" width="18.85546875" bestFit="1" customWidth="1"/>
    <col min="11" max="11" width="16.28515625" bestFit="1" customWidth="1"/>
    <col min="12" max="12" width="12" customWidth="1"/>
    <col min="13" max="13" width="15" bestFit="1" customWidth="1"/>
    <col min="14" max="14" width="34" bestFit="1" customWidth="1"/>
    <col min="15" max="15" width="30.140625" bestFit="1" customWidth="1"/>
    <col min="53" max="16384" width="9.140625" hidden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12536</v>
      </c>
    </row>
    <row r="5" spans="2:15" ht="12.75" customHeight="1" x14ac:dyDescent="0.2"/>
    <row r="6" spans="2:15" ht="12.75" customHeight="1" thickBot="1" x14ac:dyDescent="0.25">
      <c r="B6" s="67" t="s">
        <v>1266</v>
      </c>
      <c r="C6" s="69" t="s">
        <v>1395</v>
      </c>
      <c r="D6" s="69" t="s">
        <v>1396</v>
      </c>
      <c r="E6" s="69" t="s">
        <v>1397</v>
      </c>
      <c r="F6" s="69" t="s">
        <v>1398</v>
      </c>
      <c r="G6" s="69" t="s">
        <v>1399</v>
      </c>
      <c r="H6" s="69" t="s">
        <v>1400</v>
      </c>
      <c r="I6" s="69" t="s">
        <v>1401</v>
      </c>
      <c r="J6" s="69" t="s">
        <v>1402</v>
      </c>
      <c r="K6" s="69" t="s">
        <v>1403</v>
      </c>
      <c r="L6" s="69" t="s">
        <v>1404</v>
      </c>
      <c r="M6" s="69" t="s">
        <v>1405</v>
      </c>
      <c r="N6" s="69" t="s">
        <v>1406</v>
      </c>
      <c r="O6" s="69" t="s">
        <v>1407</v>
      </c>
    </row>
    <row r="7" spans="2:15" ht="12.75" customHeight="1" thickBot="1" x14ac:dyDescent="0.25">
      <c r="B7" s="93" t="s">
        <v>1267</v>
      </c>
      <c r="C7" s="81" t="s">
        <v>1395</v>
      </c>
      <c r="D7" s="81" t="s">
        <v>1395</v>
      </c>
      <c r="E7" s="81" t="s">
        <v>1395</v>
      </c>
      <c r="F7" s="81" t="s">
        <v>1395</v>
      </c>
      <c r="G7" s="81" t="s">
        <v>1395</v>
      </c>
      <c r="H7" s="81" t="s">
        <v>1395</v>
      </c>
      <c r="I7" s="81" t="s">
        <v>1395</v>
      </c>
      <c r="J7" s="81" t="s">
        <v>1395</v>
      </c>
      <c r="K7" s="81" t="s">
        <v>1395</v>
      </c>
      <c r="L7" s="81" t="s">
        <v>1395</v>
      </c>
      <c r="M7" s="81" t="s">
        <v>1395</v>
      </c>
      <c r="N7" s="81" t="s">
        <v>1395</v>
      </c>
      <c r="O7" s="81" t="s">
        <v>1395</v>
      </c>
    </row>
    <row r="8" spans="2:15" ht="12.75" customHeight="1" x14ac:dyDescent="0.2">
      <c r="B8" s="60" t="s">
        <v>71</v>
      </c>
      <c r="C8" s="4" t="s">
        <v>72</v>
      </c>
      <c r="D8" s="4" t="s">
        <v>73</v>
      </c>
      <c r="E8" s="4" t="s">
        <v>74</v>
      </c>
      <c r="F8" s="4" t="s">
        <v>75</v>
      </c>
      <c r="G8" s="4" t="s">
        <v>137</v>
      </c>
      <c r="H8" s="4" t="s">
        <v>76</v>
      </c>
      <c r="I8" s="4" t="s">
        <v>205</v>
      </c>
      <c r="J8" s="4" t="s">
        <v>78</v>
      </c>
      <c r="K8" s="4" t="s">
        <v>138</v>
      </c>
      <c r="L8" s="4" t="s">
        <v>139</v>
      </c>
      <c r="M8" s="4" t="s">
        <v>9</v>
      </c>
      <c r="N8" s="4" t="s">
        <v>80</v>
      </c>
      <c r="O8" s="63" t="s">
        <v>206</v>
      </c>
    </row>
    <row r="9" spans="2:15" ht="12.75" customHeight="1" x14ac:dyDescent="0.2">
      <c r="B9" s="71" t="s">
        <v>1395</v>
      </c>
      <c r="C9" s="57" t="s">
        <v>1395</v>
      </c>
      <c r="D9" s="57" t="s">
        <v>1395</v>
      </c>
      <c r="E9" s="57" t="s">
        <v>1395</v>
      </c>
      <c r="F9" s="57" t="s">
        <v>1395</v>
      </c>
      <c r="G9" s="6" t="s">
        <v>144</v>
      </c>
      <c r="H9" s="57" t="s">
        <v>1395</v>
      </c>
      <c r="I9" s="6" t="s">
        <v>12</v>
      </c>
      <c r="J9" s="6" t="s">
        <v>12</v>
      </c>
      <c r="K9" s="6" t="s">
        <v>145</v>
      </c>
      <c r="L9" s="6" t="s">
        <v>146</v>
      </c>
      <c r="M9" s="6" t="s">
        <v>11</v>
      </c>
      <c r="N9" s="6" t="s">
        <v>12</v>
      </c>
      <c r="O9" s="64" t="s">
        <v>12</v>
      </c>
    </row>
    <row r="10" spans="2:15" ht="12.75" customHeight="1" x14ac:dyDescent="0.2">
      <c r="B10" s="71" t="s">
        <v>1395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147</v>
      </c>
      <c r="N10" s="6" t="s">
        <v>148</v>
      </c>
      <c r="O10" s="64" t="s">
        <v>149</v>
      </c>
    </row>
    <row r="11" spans="2:15" ht="12.75" customHeight="1" x14ac:dyDescent="0.2">
      <c r="B11" s="61" t="s">
        <v>1268</v>
      </c>
      <c r="C11" s="58" t="s">
        <v>1395</v>
      </c>
      <c r="D11" s="58" t="s">
        <v>1395</v>
      </c>
      <c r="E11" s="58" t="s">
        <v>1395</v>
      </c>
      <c r="F11" s="58" t="s">
        <v>1395</v>
      </c>
      <c r="G11" s="23">
        <v>0.31103422939399999</v>
      </c>
      <c r="H11" s="58" t="s">
        <v>1395</v>
      </c>
      <c r="I11" s="58" t="s">
        <v>1395</v>
      </c>
      <c r="J11" s="58" t="s">
        <v>1395</v>
      </c>
      <c r="K11" s="58" t="s">
        <v>1395</v>
      </c>
      <c r="L11" s="58" t="s">
        <v>1395</v>
      </c>
      <c r="M11" s="23">
        <v>275817.14600000001</v>
      </c>
      <c r="N11" s="20">
        <v>1</v>
      </c>
      <c r="O11" s="65">
        <v>5.0575012974000001E-2</v>
      </c>
    </row>
    <row r="12" spans="2:15" ht="12.75" customHeight="1" x14ac:dyDescent="0.2">
      <c r="B12" s="61" t="s">
        <v>1269</v>
      </c>
      <c r="C12" s="58" t="s">
        <v>1395</v>
      </c>
      <c r="D12" s="58" t="s">
        <v>1395</v>
      </c>
      <c r="E12" s="58" t="s">
        <v>1395</v>
      </c>
      <c r="F12" s="58" t="s">
        <v>1395</v>
      </c>
      <c r="G12" s="23">
        <v>0.31103422939399999</v>
      </c>
      <c r="H12" s="58" t="s">
        <v>1395</v>
      </c>
      <c r="I12" s="58" t="s">
        <v>1395</v>
      </c>
      <c r="J12" s="58" t="s">
        <v>1395</v>
      </c>
      <c r="K12" s="58" t="s">
        <v>1395</v>
      </c>
      <c r="L12" s="58" t="s">
        <v>1395</v>
      </c>
      <c r="M12" s="23">
        <v>275817.14600000001</v>
      </c>
      <c r="N12" s="20">
        <v>1</v>
      </c>
      <c r="O12" s="65">
        <v>5.0575012974000001E-2</v>
      </c>
    </row>
    <row r="13" spans="2:15" ht="12.75" customHeight="1" x14ac:dyDescent="0.2">
      <c r="B13" s="61" t="s">
        <v>1270</v>
      </c>
      <c r="C13" s="58" t="s">
        <v>1395</v>
      </c>
      <c r="D13" s="58" t="s">
        <v>1395</v>
      </c>
      <c r="E13" s="58" t="s">
        <v>1395</v>
      </c>
      <c r="F13" s="58" t="s">
        <v>1395</v>
      </c>
      <c r="G13" s="58" t="s">
        <v>1395</v>
      </c>
      <c r="H13" s="58" t="s">
        <v>1395</v>
      </c>
      <c r="I13" s="58" t="s">
        <v>1395</v>
      </c>
      <c r="J13" s="58" t="s">
        <v>1395</v>
      </c>
      <c r="K13" s="58" t="s">
        <v>1395</v>
      </c>
      <c r="L13" s="58" t="s">
        <v>1395</v>
      </c>
      <c r="M13" s="58" t="s">
        <v>1395</v>
      </c>
      <c r="N13" s="58" t="s">
        <v>1395</v>
      </c>
      <c r="O13" s="72" t="s">
        <v>1395</v>
      </c>
    </row>
    <row r="14" spans="2:15" ht="12.75" customHeight="1" x14ac:dyDescent="0.2">
      <c r="B14" s="61" t="s">
        <v>1271</v>
      </c>
      <c r="C14" s="58" t="s">
        <v>1395</v>
      </c>
      <c r="D14" s="58" t="s">
        <v>1395</v>
      </c>
      <c r="E14" s="58" t="s">
        <v>1395</v>
      </c>
      <c r="F14" s="58" t="s">
        <v>1395</v>
      </c>
      <c r="G14" s="23">
        <v>0.31103422939399999</v>
      </c>
      <c r="H14" s="58" t="s">
        <v>1395</v>
      </c>
      <c r="I14" s="58" t="s">
        <v>1395</v>
      </c>
      <c r="J14" s="58" t="s">
        <v>1395</v>
      </c>
      <c r="K14" s="58" t="s">
        <v>1395</v>
      </c>
      <c r="L14" s="58" t="s">
        <v>1395</v>
      </c>
      <c r="M14" s="23">
        <v>275817.14600000001</v>
      </c>
      <c r="N14" s="20">
        <v>1</v>
      </c>
      <c r="O14" s="65">
        <v>5.0575012974000001E-2</v>
      </c>
    </row>
    <row r="15" spans="2:15" ht="12.75" customHeight="1" x14ac:dyDescent="0.2">
      <c r="B15" s="90" t="s">
        <v>1272</v>
      </c>
      <c r="C15" s="14" t="s">
        <v>1273</v>
      </c>
      <c r="D15" s="22">
        <v>12</v>
      </c>
      <c r="E15" s="14" t="s">
        <v>95</v>
      </c>
      <c r="F15" s="14" t="s">
        <v>96</v>
      </c>
      <c r="G15" s="28">
        <v>0.11</v>
      </c>
      <c r="H15" s="14" t="s">
        <v>49</v>
      </c>
      <c r="I15" s="13">
        <v>4.7E-2</v>
      </c>
      <c r="J15" s="13">
        <v>4.1500000000000002E-2</v>
      </c>
      <c r="K15" s="24">
        <v>59000000</v>
      </c>
      <c r="L15" s="24">
        <v>104.19450000000001</v>
      </c>
      <c r="M15" s="24">
        <v>61474.754999999997</v>
      </c>
      <c r="N15" s="13">
        <v>0.222882282307</v>
      </c>
      <c r="O15" s="66">
        <v>1.1272274319000001E-2</v>
      </c>
    </row>
    <row r="16" spans="2:15" ht="12.75" customHeight="1" x14ac:dyDescent="0.2">
      <c r="B16" s="90" t="s">
        <v>1274</v>
      </c>
      <c r="C16" s="14" t="s">
        <v>1275</v>
      </c>
      <c r="D16" s="22">
        <v>10</v>
      </c>
      <c r="E16" s="14" t="s">
        <v>95</v>
      </c>
      <c r="F16" s="14" t="s">
        <v>96</v>
      </c>
      <c r="G16" s="28">
        <v>0.31</v>
      </c>
      <c r="H16" s="14" t="s">
        <v>49</v>
      </c>
      <c r="I16" s="13">
        <v>4.1500000000000002E-2</v>
      </c>
      <c r="J16" s="13">
        <v>4.1500000000000002E-2</v>
      </c>
      <c r="K16" s="24">
        <v>13000000</v>
      </c>
      <c r="L16" s="24">
        <v>104.2627</v>
      </c>
      <c r="M16" s="24">
        <v>13554.151</v>
      </c>
      <c r="N16" s="13">
        <v>4.9141799908000001E-2</v>
      </c>
      <c r="O16" s="66">
        <v>2.4853471669999999E-3</v>
      </c>
    </row>
    <row r="17" spans="2:15" ht="12.75" customHeight="1" x14ac:dyDescent="0.2">
      <c r="B17" s="90" t="s">
        <v>1276</v>
      </c>
      <c r="C17" s="14" t="s">
        <v>1277</v>
      </c>
      <c r="D17" s="22">
        <v>20</v>
      </c>
      <c r="E17" s="14" t="s">
        <v>95</v>
      </c>
      <c r="F17" s="14" t="s">
        <v>96</v>
      </c>
      <c r="G17" s="28">
        <v>0.44</v>
      </c>
      <c r="H17" s="14" t="s">
        <v>49</v>
      </c>
      <c r="I17" s="13">
        <v>4.8000000000000001E-2</v>
      </c>
      <c r="J17" s="13">
        <v>4.1500000000000002E-2</v>
      </c>
      <c r="K17" s="24">
        <v>62000000</v>
      </c>
      <c r="L17" s="24">
        <v>105.751</v>
      </c>
      <c r="M17" s="24">
        <v>65565.62</v>
      </c>
      <c r="N17" s="13">
        <v>0.237714083228</v>
      </c>
      <c r="O17" s="66">
        <v>1.2022392842999999E-2</v>
      </c>
    </row>
    <row r="18" spans="2:15" ht="12.75" customHeight="1" x14ac:dyDescent="0.2">
      <c r="B18" s="90" t="s">
        <v>1278</v>
      </c>
      <c r="C18" s="14" t="s">
        <v>1279</v>
      </c>
      <c r="D18" s="22">
        <v>10</v>
      </c>
      <c r="E18" s="14" t="s">
        <v>95</v>
      </c>
      <c r="F18" s="14" t="s">
        <v>96</v>
      </c>
      <c r="G18" s="28">
        <v>0.34</v>
      </c>
      <c r="H18" s="14" t="s">
        <v>49</v>
      </c>
      <c r="I18" s="13">
        <v>4.9000000000000002E-2</v>
      </c>
      <c r="J18" s="13">
        <v>4.7600000000000003E-2</v>
      </c>
      <c r="K18" s="24">
        <v>130000000</v>
      </c>
      <c r="L18" s="24">
        <v>104.01739999999999</v>
      </c>
      <c r="M18" s="24">
        <v>135222.62</v>
      </c>
      <c r="N18" s="13">
        <v>0.49026183455599998</v>
      </c>
      <c r="O18" s="66">
        <v>2.4794998642999999E-2</v>
      </c>
    </row>
    <row r="19" spans="2:15" ht="12.75" customHeight="1" x14ac:dyDescent="0.2">
      <c r="B19" s="61" t="s">
        <v>1280</v>
      </c>
      <c r="C19" s="58" t="s">
        <v>1395</v>
      </c>
      <c r="D19" s="58" t="s">
        <v>1395</v>
      </c>
      <c r="E19" s="58" t="s">
        <v>1395</v>
      </c>
      <c r="F19" s="58" t="s">
        <v>1395</v>
      </c>
      <c r="G19" s="58" t="s">
        <v>1395</v>
      </c>
      <c r="H19" s="58" t="s">
        <v>1395</v>
      </c>
      <c r="I19" s="58" t="s">
        <v>1395</v>
      </c>
      <c r="J19" s="58" t="s">
        <v>1395</v>
      </c>
      <c r="K19" s="58" t="s">
        <v>1395</v>
      </c>
      <c r="L19" s="58" t="s">
        <v>1395</v>
      </c>
      <c r="M19" s="58" t="s">
        <v>1395</v>
      </c>
      <c r="N19" s="58" t="s">
        <v>1395</v>
      </c>
      <c r="O19" s="72" t="s">
        <v>1395</v>
      </c>
    </row>
    <row r="20" spans="2:15" ht="12.75" customHeight="1" x14ac:dyDescent="0.2">
      <c r="B20" s="61" t="s">
        <v>1281</v>
      </c>
      <c r="C20" s="58" t="s">
        <v>1395</v>
      </c>
      <c r="D20" s="58" t="s">
        <v>1395</v>
      </c>
      <c r="E20" s="58" t="s">
        <v>1395</v>
      </c>
      <c r="F20" s="58" t="s">
        <v>1395</v>
      </c>
      <c r="G20" s="58" t="s">
        <v>1395</v>
      </c>
      <c r="H20" s="58" t="s">
        <v>1395</v>
      </c>
      <c r="I20" s="58" t="s">
        <v>1395</v>
      </c>
      <c r="J20" s="58" t="s">
        <v>1395</v>
      </c>
      <c r="K20" s="58" t="s">
        <v>1395</v>
      </c>
      <c r="L20" s="58" t="s">
        <v>1395</v>
      </c>
      <c r="M20" s="58" t="s">
        <v>1395</v>
      </c>
      <c r="N20" s="58" t="s">
        <v>1395</v>
      </c>
      <c r="O20" s="72" t="s">
        <v>1395</v>
      </c>
    </row>
    <row r="21" spans="2:15" ht="12.75" customHeight="1" x14ac:dyDescent="0.2">
      <c r="B21" s="61" t="s">
        <v>1282</v>
      </c>
      <c r="C21" s="58" t="s">
        <v>1395</v>
      </c>
      <c r="D21" s="58" t="s">
        <v>1395</v>
      </c>
      <c r="E21" s="58" t="s">
        <v>1395</v>
      </c>
      <c r="F21" s="58" t="s">
        <v>1395</v>
      </c>
      <c r="G21" s="58" t="s">
        <v>1395</v>
      </c>
      <c r="H21" s="58" t="s">
        <v>1395</v>
      </c>
      <c r="I21" s="58" t="s">
        <v>1395</v>
      </c>
      <c r="J21" s="58" t="s">
        <v>1395</v>
      </c>
      <c r="K21" s="58" t="s">
        <v>1395</v>
      </c>
      <c r="L21" s="58" t="s">
        <v>1395</v>
      </c>
      <c r="M21" s="58" t="s">
        <v>1395</v>
      </c>
      <c r="N21" s="58" t="s">
        <v>1395</v>
      </c>
      <c r="O21" s="72" t="s">
        <v>1395</v>
      </c>
    </row>
    <row r="22" spans="2:15" ht="12.75" customHeight="1" thickBot="1" x14ac:dyDescent="0.25">
      <c r="B22" s="61" t="s">
        <v>1283</v>
      </c>
      <c r="C22" s="58" t="s">
        <v>1395</v>
      </c>
      <c r="D22" s="58" t="s">
        <v>1395</v>
      </c>
      <c r="E22" s="58" t="s">
        <v>1395</v>
      </c>
      <c r="F22" s="58" t="s">
        <v>1395</v>
      </c>
      <c r="G22" s="58" t="s">
        <v>1395</v>
      </c>
      <c r="H22" s="58" t="s">
        <v>1395</v>
      </c>
      <c r="I22" s="58" t="s">
        <v>1395</v>
      </c>
      <c r="J22" s="58" t="s">
        <v>1395</v>
      </c>
      <c r="K22" s="58" t="s">
        <v>1395</v>
      </c>
      <c r="L22" s="58" t="s">
        <v>1395</v>
      </c>
      <c r="M22" s="58" t="s">
        <v>1395</v>
      </c>
      <c r="N22" s="58" t="s">
        <v>1395</v>
      </c>
      <c r="O22" s="72" t="s">
        <v>1395</v>
      </c>
    </row>
    <row r="23" spans="2:15" ht="12.75" customHeight="1" x14ac:dyDescent="0.2">
      <c r="B23" s="68" t="s">
        <v>1284</v>
      </c>
      <c r="C23" s="73" t="s">
        <v>1395</v>
      </c>
      <c r="D23" s="73" t="s">
        <v>1395</v>
      </c>
      <c r="E23" s="73" t="s">
        <v>1395</v>
      </c>
      <c r="F23" s="73" t="s">
        <v>1395</v>
      </c>
      <c r="G23" s="73" t="s">
        <v>1395</v>
      </c>
      <c r="H23" s="73" t="s">
        <v>1395</v>
      </c>
      <c r="I23" s="73" t="s">
        <v>1395</v>
      </c>
      <c r="J23" s="73" t="s">
        <v>1395</v>
      </c>
      <c r="K23" s="73" t="s">
        <v>1395</v>
      </c>
      <c r="L23" s="73" t="s">
        <v>1395</v>
      </c>
      <c r="M23" s="73" t="s">
        <v>1395</v>
      </c>
      <c r="N23" s="73" t="s">
        <v>1395</v>
      </c>
      <c r="O23" s="74" t="s">
        <v>1395</v>
      </c>
    </row>
    <row r="24" spans="2:15" ht="12.75" hidden="1" customHeight="1" x14ac:dyDescent="0.2"/>
    <row r="25" spans="2:15" ht="12.75" hidden="1" customHeight="1" x14ac:dyDescent="0.2"/>
    <row r="26" spans="2:15" ht="12.75" hidden="1" customHeight="1" x14ac:dyDescent="0.2"/>
    <row r="27" spans="2:15" ht="12.75" hidden="1" customHeight="1" x14ac:dyDescent="0.2"/>
    <row r="28" spans="2:15" ht="12.75" hidden="1" customHeight="1" x14ac:dyDescent="0.2"/>
    <row r="29" spans="2:15" ht="12.75" hidden="1" customHeight="1" x14ac:dyDescent="0.2"/>
    <row r="30" spans="2:15" ht="12.75" hidden="1" customHeight="1" x14ac:dyDescent="0.2"/>
    <row r="31" spans="2:15" ht="12.75" hidden="1" customHeight="1" x14ac:dyDescent="0.2"/>
    <row r="32" spans="2:15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Z10000"/>
  <sheetViews>
    <sheetView rightToLeft="1" topLeftCell="H1" workbookViewId="0">
      <selection activeCell="K1" sqref="K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29" bestFit="1" customWidth="1"/>
    <col min="4" max="4" width="13.7109375" bestFit="1" customWidth="1"/>
    <col min="5" max="5" width="36.5703125" bestFit="1" customWidth="1"/>
    <col min="6" max="6" width="15" bestFit="1" customWidth="1"/>
    <col min="7" max="7" width="16.28515625" bestFit="1" customWidth="1"/>
    <col min="8" max="8" width="34" bestFit="1" customWidth="1"/>
    <col min="9" max="9" width="30.140625" bestFit="1" customWidth="1"/>
    <col min="10" max="10" width="55.5703125" bestFit="1" customWidth="1"/>
    <col min="53" max="16384" width="9.140625" hidden="1"/>
  </cols>
  <sheetData>
    <row r="1" spans="2:10" ht="12.75" customHeight="1" x14ac:dyDescent="0.2">
      <c r="B1" s="1" t="s">
        <v>69</v>
      </c>
      <c r="C1" s="1" t="s">
        <v>1</v>
      </c>
    </row>
    <row r="2" spans="2:10" ht="12.75" customHeight="1" x14ac:dyDescent="0.2">
      <c r="B2" s="1" t="s">
        <v>2</v>
      </c>
      <c r="C2" s="1" t="s">
        <v>3</v>
      </c>
    </row>
    <row r="3" spans="2:10" ht="12.75" customHeight="1" x14ac:dyDescent="0.2">
      <c r="B3" s="1" t="s">
        <v>4</v>
      </c>
      <c r="C3" s="1" t="s">
        <v>5</v>
      </c>
    </row>
    <row r="4" spans="2:10" ht="12.75" customHeight="1" x14ac:dyDescent="0.2">
      <c r="B4" s="1" t="s">
        <v>6</v>
      </c>
      <c r="C4" s="2">
        <v>12536</v>
      </c>
    </row>
    <row r="5" spans="2:10" ht="12.75" customHeight="1" x14ac:dyDescent="0.2"/>
    <row r="6" spans="2:10" ht="12.75" customHeight="1" thickBot="1" x14ac:dyDescent="0.25">
      <c r="B6" s="67" t="s">
        <v>1285</v>
      </c>
      <c r="C6" s="69" t="s">
        <v>1395</v>
      </c>
      <c r="D6" s="69" t="s">
        <v>1396</v>
      </c>
      <c r="E6" s="69" t="s">
        <v>1397</v>
      </c>
      <c r="F6" s="69" t="s">
        <v>1398</v>
      </c>
      <c r="G6" s="69" t="s">
        <v>1399</v>
      </c>
      <c r="H6" s="69" t="s">
        <v>1400</v>
      </c>
      <c r="I6" s="69" t="s">
        <v>1401</v>
      </c>
      <c r="J6" s="69" t="s">
        <v>1402</v>
      </c>
    </row>
    <row r="7" spans="2:10" ht="12.75" customHeight="1" thickBot="1" x14ac:dyDescent="0.25">
      <c r="B7" s="60" t="s">
        <v>71</v>
      </c>
      <c r="C7" s="4" t="s">
        <v>1286</v>
      </c>
      <c r="D7" s="4" t="s">
        <v>1287</v>
      </c>
      <c r="E7" s="4" t="s">
        <v>1288</v>
      </c>
      <c r="F7" s="4" t="s">
        <v>76</v>
      </c>
      <c r="G7" s="4" t="s">
        <v>1289</v>
      </c>
      <c r="H7" s="4" t="s">
        <v>80</v>
      </c>
      <c r="I7" s="4" t="s">
        <v>206</v>
      </c>
      <c r="J7" s="63" t="s">
        <v>1290</v>
      </c>
    </row>
    <row r="8" spans="2:10" ht="12.75" customHeight="1" x14ac:dyDescent="0.2">
      <c r="B8" s="70" t="s">
        <v>1395</v>
      </c>
      <c r="C8" s="4" t="s">
        <v>143</v>
      </c>
      <c r="D8" s="56" t="s">
        <v>1395</v>
      </c>
      <c r="E8" s="4" t="s">
        <v>12</v>
      </c>
      <c r="F8" s="56" t="s">
        <v>1395</v>
      </c>
      <c r="G8" s="4" t="s">
        <v>11</v>
      </c>
      <c r="H8" s="4" t="s">
        <v>12</v>
      </c>
      <c r="I8" s="4" t="s">
        <v>12</v>
      </c>
      <c r="J8" s="63" t="s">
        <v>1291</v>
      </c>
    </row>
    <row r="9" spans="2:10" ht="12.75" customHeight="1" x14ac:dyDescent="0.2">
      <c r="B9" s="71" t="s">
        <v>1395</v>
      </c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4" t="s">
        <v>87</v>
      </c>
    </row>
    <row r="10" spans="2:10" ht="12.75" customHeight="1" x14ac:dyDescent="0.2">
      <c r="B10" s="61" t="s">
        <v>1292</v>
      </c>
      <c r="C10" s="58" t="s">
        <v>1395</v>
      </c>
      <c r="D10" s="58" t="s">
        <v>1395</v>
      </c>
      <c r="E10" s="58" t="s">
        <v>1395</v>
      </c>
      <c r="F10" s="58" t="s">
        <v>1395</v>
      </c>
      <c r="G10" s="23">
        <v>9472.9928</v>
      </c>
      <c r="H10" s="20">
        <v>1</v>
      </c>
      <c r="I10" s="20">
        <v>1.737008524E-3</v>
      </c>
      <c r="J10" s="72" t="s">
        <v>1395</v>
      </c>
    </row>
    <row r="11" spans="2:10" ht="12.75" customHeight="1" x14ac:dyDescent="0.2">
      <c r="B11" s="61" t="s">
        <v>1293</v>
      </c>
      <c r="C11" s="58" t="s">
        <v>1395</v>
      </c>
      <c r="D11" s="58" t="s">
        <v>1395</v>
      </c>
      <c r="E11" s="58" t="s">
        <v>1395</v>
      </c>
      <c r="F11" s="58" t="s">
        <v>1395</v>
      </c>
      <c r="G11" s="58" t="s">
        <v>1395</v>
      </c>
      <c r="H11" s="58" t="s">
        <v>1395</v>
      </c>
      <c r="I11" s="58" t="s">
        <v>1395</v>
      </c>
      <c r="J11" s="72" t="s">
        <v>1395</v>
      </c>
    </row>
    <row r="12" spans="2:10" ht="12.75" customHeight="1" x14ac:dyDescent="0.2">
      <c r="B12" s="61" t="s">
        <v>1294</v>
      </c>
      <c r="C12" s="58" t="s">
        <v>1395</v>
      </c>
      <c r="D12" s="58" t="s">
        <v>1395</v>
      </c>
      <c r="E12" s="58" t="s">
        <v>1395</v>
      </c>
      <c r="F12" s="58" t="s">
        <v>1395</v>
      </c>
      <c r="G12" s="58" t="s">
        <v>1395</v>
      </c>
      <c r="H12" s="58" t="s">
        <v>1395</v>
      </c>
      <c r="I12" s="20">
        <v>1.737008524E-3</v>
      </c>
      <c r="J12" s="72" t="s">
        <v>1395</v>
      </c>
    </row>
    <row r="13" spans="2:10" ht="12.75" customHeight="1" x14ac:dyDescent="0.2">
      <c r="B13" s="61" t="s">
        <v>1295</v>
      </c>
      <c r="C13" s="58" t="s">
        <v>1395</v>
      </c>
      <c r="D13" s="58" t="s">
        <v>1395</v>
      </c>
      <c r="E13" s="58" t="s">
        <v>1395</v>
      </c>
      <c r="F13" s="58" t="s">
        <v>1395</v>
      </c>
      <c r="G13" s="58" t="s">
        <v>1395</v>
      </c>
      <c r="H13" s="58" t="s">
        <v>1395</v>
      </c>
      <c r="I13" s="58" t="s">
        <v>1395</v>
      </c>
      <c r="J13" s="72" t="s">
        <v>1395</v>
      </c>
    </row>
    <row r="14" spans="2:10" ht="12.75" customHeight="1" x14ac:dyDescent="0.2">
      <c r="B14" s="61" t="s">
        <v>1296</v>
      </c>
      <c r="C14" s="58" t="s">
        <v>1395</v>
      </c>
      <c r="D14" s="58" t="s">
        <v>1395</v>
      </c>
      <c r="E14" s="58" t="s">
        <v>1395</v>
      </c>
      <c r="F14" s="58" t="s">
        <v>1395</v>
      </c>
      <c r="G14" s="23">
        <v>9472.9928</v>
      </c>
      <c r="H14" s="20">
        <v>1</v>
      </c>
      <c r="I14" s="20">
        <v>1.737008524E-3</v>
      </c>
      <c r="J14" s="72" t="s">
        <v>1395</v>
      </c>
    </row>
    <row r="15" spans="2:10" ht="12.75" customHeight="1" x14ac:dyDescent="0.2">
      <c r="B15" s="61" t="s">
        <v>1297</v>
      </c>
      <c r="C15" s="58" t="s">
        <v>1395</v>
      </c>
      <c r="D15" s="58" t="s">
        <v>1395</v>
      </c>
      <c r="E15" s="58" t="s">
        <v>1395</v>
      </c>
      <c r="F15" s="58" t="s">
        <v>1395</v>
      </c>
      <c r="G15" s="23">
        <v>9472.9928</v>
      </c>
      <c r="H15" s="20">
        <v>1</v>
      </c>
      <c r="I15" s="20">
        <v>1.737008524E-3</v>
      </c>
      <c r="J15" s="72" t="s">
        <v>1395</v>
      </c>
    </row>
    <row r="16" spans="2:10" ht="12.75" customHeight="1" x14ac:dyDescent="0.2">
      <c r="B16" s="62" t="s">
        <v>1298</v>
      </c>
      <c r="C16" s="27">
        <v>45274</v>
      </c>
      <c r="D16" s="14" t="s">
        <v>1299</v>
      </c>
      <c r="E16" s="13">
        <v>2.6074E-2</v>
      </c>
      <c r="F16" s="14" t="s">
        <v>50</v>
      </c>
      <c r="G16" s="24">
        <v>3027.5030099999999</v>
      </c>
      <c r="H16" s="13">
        <v>0.31959308677999998</v>
      </c>
      <c r="I16" s="13">
        <v>5.5513591600000003E-4</v>
      </c>
      <c r="J16" s="97" t="s">
        <v>1300</v>
      </c>
    </row>
    <row r="17" spans="2:10" ht="12.75" customHeight="1" x14ac:dyDescent="0.2">
      <c r="B17" s="62" t="s">
        <v>1301</v>
      </c>
      <c r="C17" s="27">
        <v>45274</v>
      </c>
      <c r="D17" s="14" t="s">
        <v>1299</v>
      </c>
      <c r="E17" s="13">
        <v>-4.2841999999999998E-2</v>
      </c>
      <c r="F17" s="14" t="s">
        <v>50</v>
      </c>
      <c r="G17" s="24">
        <v>860.73434999999995</v>
      </c>
      <c r="H17" s="13">
        <v>9.0861923804999994E-2</v>
      </c>
      <c r="I17" s="13">
        <v>1.5782793600000001E-4</v>
      </c>
      <c r="J17" s="97" t="s">
        <v>1302</v>
      </c>
    </row>
    <row r="18" spans="2:10" ht="12.75" customHeight="1" x14ac:dyDescent="0.2">
      <c r="B18" s="62" t="s">
        <v>1303</v>
      </c>
      <c r="C18" s="27">
        <v>45274</v>
      </c>
      <c r="D18" s="14" t="s">
        <v>1299</v>
      </c>
      <c r="E18" s="13">
        <v>-1.5051E-2</v>
      </c>
      <c r="F18" s="14" t="s">
        <v>50</v>
      </c>
      <c r="G18" s="24">
        <v>1150.31584</v>
      </c>
      <c r="H18" s="13">
        <v>0.121431089866</v>
      </c>
      <c r="I18" s="13">
        <v>2.1092683799999999E-4</v>
      </c>
      <c r="J18" s="97" t="s">
        <v>1304</v>
      </c>
    </row>
    <row r="19" spans="2:10" ht="12.75" customHeight="1" x14ac:dyDescent="0.2">
      <c r="B19" s="62" t="s">
        <v>1305</v>
      </c>
      <c r="C19" s="27">
        <v>45274</v>
      </c>
      <c r="D19" s="14" t="s">
        <v>1299</v>
      </c>
      <c r="E19" s="13">
        <v>-4.3198E-2</v>
      </c>
      <c r="F19" s="14" t="s">
        <v>50</v>
      </c>
      <c r="G19" s="24">
        <v>760.70434999999998</v>
      </c>
      <c r="H19" s="13">
        <v>8.0302430926999999E-2</v>
      </c>
      <c r="I19" s="13">
        <v>1.39486007E-4</v>
      </c>
      <c r="J19" s="97" t="s">
        <v>1306</v>
      </c>
    </row>
    <row r="20" spans="2:10" ht="12.75" customHeight="1" x14ac:dyDescent="0.2">
      <c r="B20" s="62" t="s">
        <v>1307</v>
      </c>
      <c r="C20" s="27">
        <v>45274</v>
      </c>
      <c r="D20" s="14" t="s">
        <v>1299</v>
      </c>
      <c r="E20" s="13">
        <v>0.1368</v>
      </c>
      <c r="F20" s="14" t="s">
        <v>50</v>
      </c>
      <c r="G20" s="24">
        <v>635.39407000000006</v>
      </c>
      <c r="H20" s="13">
        <v>6.7074269283999996E-2</v>
      </c>
      <c r="I20" s="13">
        <v>1.16508577E-4</v>
      </c>
      <c r="J20" s="97" t="s">
        <v>1308</v>
      </c>
    </row>
    <row r="21" spans="2:10" ht="12.75" customHeight="1" x14ac:dyDescent="0.2">
      <c r="B21" s="62" t="s">
        <v>1309</v>
      </c>
      <c r="C21" s="27">
        <v>45274</v>
      </c>
      <c r="D21" s="14" t="s">
        <v>1299</v>
      </c>
      <c r="E21" s="13">
        <v>4.2833000000000003E-2</v>
      </c>
      <c r="F21" s="14" t="s">
        <v>50</v>
      </c>
      <c r="G21" s="24">
        <v>668.50684000000001</v>
      </c>
      <c r="H21" s="13">
        <v>7.0569761226000005E-2</v>
      </c>
      <c r="I21" s="13">
        <v>1.2258027599999999E-4</v>
      </c>
      <c r="J21" s="97" t="s">
        <v>1308</v>
      </c>
    </row>
    <row r="22" spans="2:10" ht="12.75" customHeight="1" thickBot="1" x14ac:dyDescent="0.25">
      <c r="B22" s="62" t="s">
        <v>1310</v>
      </c>
      <c r="C22" s="27">
        <v>45274</v>
      </c>
      <c r="D22" s="14" t="s">
        <v>1299</v>
      </c>
      <c r="E22" s="13">
        <v>-0.11873599999999999</v>
      </c>
      <c r="F22" s="14" t="s">
        <v>50</v>
      </c>
      <c r="G22" s="24">
        <v>2369.8343399999999</v>
      </c>
      <c r="H22" s="13">
        <v>0.25016743810800002</v>
      </c>
      <c r="I22" s="13">
        <v>4.3454297200000002E-4</v>
      </c>
      <c r="J22" s="97" t="s">
        <v>1311</v>
      </c>
    </row>
    <row r="23" spans="2:10" ht="12.75" customHeight="1" x14ac:dyDescent="0.2">
      <c r="B23" s="68" t="s">
        <v>1312</v>
      </c>
      <c r="C23" s="73" t="s">
        <v>1395</v>
      </c>
      <c r="D23" s="73" t="s">
        <v>1395</v>
      </c>
      <c r="E23" s="73" t="s">
        <v>1395</v>
      </c>
      <c r="F23" s="73" t="s">
        <v>1395</v>
      </c>
      <c r="G23" s="73" t="s">
        <v>1395</v>
      </c>
      <c r="H23" s="73" t="s">
        <v>1395</v>
      </c>
      <c r="I23" s="73" t="s">
        <v>1395</v>
      </c>
      <c r="J23" s="74" t="s">
        <v>1395</v>
      </c>
    </row>
    <row r="24" spans="2:10" ht="12.75" hidden="1" customHeight="1" x14ac:dyDescent="0.2"/>
    <row r="25" spans="2:10" ht="12.75" hidden="1" customHeight="1" x14ac:dyDescent="0.2"/>
    <row r="26" spans="2:10" ht="12.75" hidden="1" customHeight="1" x14ac:dyDescent="0.2"/>
    <row r="27" spans="2:10" ht="12.75" hidden="1" customHeight="1" x14ac:dyDescent="0.2"/>
    <row r="28" spans="2:10" ht="12.75" hidden="1" customHeight="1" x14ac:dyDescent="0.2"/>
    <row r="29" spans="2:10" ht="12.75" hidden="1" customHeight="1" x14ac:dyDescent="0.2"/>
    <row r="30" spans="2:10" ht="12.75" hidden="1" customHeight="1" x14ac:dyDescent="0.2"/>
    <row r="31" spans="2:10" ht="12.75" hidden="1" customHeight="1" x14ac:dyDescent="0.2"/>
    <row r="32" spans="2:10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1:K12"/>
  <sheetViews>
    <sheetView rightToLeft="1" workbookViewId="0">
      <selection activeCell="C25" sqref="C25"/>
    </sheetView>
  </sheetViews>
  <sheetFormatPr defaultRowHeight="12.75" customHeight="1" x14ac:dyDescent="0.2"/>
  <cols>
    <col min="2" max="2" width="37.85546875" bestFit="1" customWidth="1"/>
    <col min="3" max="3" width="29" bestFit="1" customWidth="1"/>
    <col min="4" max="4" width="7.42578125" bestFit="1" customWidth="1"/>
    <col min="5" max="5" width="12.42578125" bestFit="1" customWidth="1"/>
    <col min="6" max="6" width="15" bestFit="1" customWidth="1"/>
    <col min="7" max="7" width="13.7109375" bestFit="1" customWidth="1"/>
    <col min="8" max="8" width="18.85546875" bestFit="1" customWidth="1"/>
    <col min="9" max="9" width="13.7109375" bestFit="1" customWidth="1"/>
    <col min="10" max="10" width="34" bestFit="1" customWidth="1"/>
    <col min="11" max="11" width="30.140625" bestFit="1" customWidth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12536</v>
      </c>
    </row>
    <row r="6" spans="2:11" ht="12.75" customHeight="1" x14ac:dyDescent="0.2">
      <c r="B6" s="48" t="s">
        <v>1313</v>
      </c>
      <c r="C6" s="49"/>
      <c r="D6" s="49"/>
      <c r="E6" s="49"/>
      <c r="F6" s="49"/>
      <c r="G6" s="49"/>
      <c r="H6" s="49"/>
      <c r="I6" s="49"/>
      <c r="J6" s="49"/>
      <c r="K6" s="50"/>
    </row>
    <row r="7" spans="2:11" ht="12.75" customHeight="1" x14ac:dyDescent="0.2">
      <c r="B7" s="4" t="s">
        <v>71</v>
      </c>
      <c r="C7" s="4" t="s">
        <v>73</v>
      </c>
      <c r="D7" s="4" t="s">
        <v>74</v>
      </c>
      <c r="E7" s="4" t="s">
        <v>75</v>
      </c>
      <c r="F7" s="4" t="s">
        <v>205</v>
      </c>
      <c r="G7" s="4" t="s">
        <v>76</v>
      </c>
      <c r="H7" s="4" t="s">
        <v>78</v>
      </c>
      <c r="I7" s="4" t="s">
        <v>9</v>
      </c>
      <c r="J7" s="4" t="s">
        <v>80</v>
      </c>
      <c r="K7" s="4" t="s">
        <v>206</v>
      </c>
    </row>
    <row r="8" spans="2:11" ht="12.75" customHeight="1" x14ac:dyDescent="0.2">
      <c r="B8" s="3"/>
      <c r="C8" s="3"/>
      <c r="D8" s="3"/>
      <c r="E8" s="3"/>
      <c r="F8" s="4" t="s">
        <v>12</v>
      </c>
      <c r="G8" s="3"/>
      <c r="H8" s="4" t="s">
        <v>12</v>
      </c>
      <c r="I8" s="4" t="s">
        <v>11</v>
      </c>
      <c r="J8" s="4" t="s">
        <v>12</v>
      </c>
      <c r="K8" s="4" t="s">
        <v>12</v>
      </c>
    </row>
    <row r="9" spans="2:11" ht="12.75" customHeight="1" x14ac:dyDescent="0.2">
      <c r="B9" s="5"/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" t="s">
        <v>88</v>
      </c>
    </row>
    <row r="10" spans="2:11" ht="12.75" customHeight="1" x14ac:dyDescent="0.2">
      <c r="B10" s="18" t="s">
        <v>1314</v>
      </c>
      <c r="C10" s="9"/>
      <c r="D10" s="9"/>
      <c r="E10" s="9"/>
      <c r="F10" s="9"/>
      <c r="G10" s="9"/>
      <c r="H10" s="9"/>
      <c r="I10" s="9"/>
      <c r="J10" s="9"/>
      <c r="K10" s="9"/>
    </row>
    <row r="11" spans="2:11" ht="12.75" customHeight="1" x14ac:dyDescent="0.2">
      <c r="B11" s="18" t="s">
        <v>1315</v>
      </c>
      <c r="C11" s="9"/>
      <c r="D11" s="9"/>
      <c r="E11" s="9"/>
      <c r="F11" s="9"/>
      <c r="G11" s="9"/>
      <c r="H11" s="9"/>
      <c r="I11" s="9"/>
      <c r="J11" s="9"/>
      <c r="K11" s="9"/>
    </row>
    <row r="12" spans="2:11" ht="12.75" customHeight="1" x14ac:dyDescent="0.2">
      <c r="B12" s="18" t="s">
        <v>1316</v>
      </c>
      <c r="C12" s="9"/>
      <c r="D12" s="9"/>
      <c r="E12" s="9"/>
      <c r="F12" s="9"/>
      <c r="G12" s="9"/>
      <c r="H12" s="9"/>
      <c r="I12" s="9"/>
      <c r="J12" s="9"/>
      <c r="K12" s="9"/>
    </row>
  </sheetData>
  <mergeCells count="1">
    <mergeCell ref="B6:K6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Z10000"/>
  <sheetViews>
    <sheetView rightToLeft="1" topLeftCell="F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29" bestFit="1" customWidth="1"/>
    <col min="4" max="4" width="10.85546875" customWidth="1"/>
    <col min="5" max="5" width="12.42578125" bestFit="1" customWidth="1"/>
    <col min="6" max="6" width="15" bestFit="1" customWidth="1"/>
    <col min="7" max="7" width="13.7109375" bestFit="1" customWidth="1"/>
    <col min="8" max="8" width="18.85546875" bestFit="1" customWidth="1"/>
    <col min="9" max="9" width="13.7109375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12536</v>
      </c>
    </row>
    <row r="5" spans="2:11" ht="12.75" customHeight="1" x14ac:dyDescent="0.2"/>
    <row r="6" spans="2:11" ht="12.75" customHeight="1" thickBot="1" x14ac:dyDescent="0.25">
      <c r="B6" s="99" t="s">
        <v>1317</v>
      </c>
      <c r="C6" s="69" t="s">
        <v>1395</v>
      </c>
      <c r="D6" s="69" t="s">
        <v>1396</v>
      </c>
      <c r="E6" s="69" t="s">
        <v>1397</v>
      </c>
      <c r="F6" s="69" t="s">
        <v>1398</v>
      </c>
      <c r="G6" s="69" t="s">
        <v>1399</v>
      </c>
      <c r="H6" s="69" t="s">
        <v>1400</v>
      </c>
      <c r="I6" s="69" t="s">
        <v>1401</v>
      </c>
      <c r="J6" s="69" t="s">
        <v>1402</v>
      </c>
      <c r="K6" s="69" t="s">
        <v>1403</v>
      </c>
    </row>
    <row r="7" spans="2:11" ht="12.75" customHeight="1" thickBot="1" x14ac:dyDescent="0.25">
      <c r="B7" s="4" t="s">
        <v>71</v>
      </c>
      <c r="C7" s="4" t="s">
        <v>1318</v>
      </c>
      <c r="D7" s="4" t="s">
        <v>74</v>
      </c>
      <c r="E7" s="4" t="s">
        <v>75</v>
      </c>
      <c r="F7" s="4" t="s">
        <v>205</v>
      </c>
      <c r="G7" s="4" t="s">
        <v>76</v>
      </c>
      <c r="H7" s="4" t="s">
        <v>78</v>
      </c>
      <c r="I7" s="4" t="s">
        <v>9</v>
      </c>
      <c r="J7" s="4" t="s">
        <v>80</v>
      </c>
      <c r="K7" s="63" t="s">
        <v>206</v>
      </c>
    </row>
    <row r="8" spans="2:11" ht="12.75" customHeight="1" x14ac:dyDescent="0.2">
      <c r="B8" s="56" t="s">
        <v>1395</v>
      </c>
      <c r="C8" s="56" t="s">
        <v>1395</v>
      </c>
      <c r="D8" s="56" t="s">
        <v>1395</v>
      </c>
      <c r="E8" s="56" t="s">
        <v>1395</v>
      </c>
      <c r="F8" s="4" t="s">
        <v>12</v>
      </c>
      <c r="G8" s="56" t="s">
        <v>1395</v>
      </c>
      <c r="H8" s="4" t="s">
        <v>12</v>
      </c>
      <c r="I8" s="4" t="s">
        <v>11</v>
      </c>
      <c r="J8" s="4" t="s">
        <v>12</v>
      </c>
      <c r="K8" s="63" t="s">
        <v>12</v>
      </c>
    </row>
    <row r="9" spans="2:11" ht="12.75" customHeight="1" x14ac:dyDescent="0.2">
      <c r="B9" s="57" t="s">
        <v>1395</v>
      </c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4" t="s">
        <v>88</v>
      </c>
    </row>
    <row r="10" spans="2:11" ht="12.75" customHeight="1" x14ac:dyDescent="0.2">
      <c r="B10" s="31" t="s">
        <v>1319</v>
      </c>
      <c r="C10" s="57" t="s">
        <v>1395</v>
      </c>
      <c r="D10" s="57" t="s">
        <v>1395</v>
      </c>
      <c r="E10" s="57" t="s">
        <v>1395</v>
      </c>
      <c r="F10" s="57" t="s">
        <v>1395</v>
      </c>
      <c r="G10" s="57" t="s">
        <v>1395</v>
      </c>
      <c r="H10" s="57" t="s">
        <v>1395</v>
      </c>
      <c r="I10" s="32">
        <v>47.817489999999999</v>
      </c>
      <c r="J10" s="33">
        <v>1</v>
      </c>
      <c r="K10" s="98">
        <v>8.7680197270035506E-6</v>
      </c>
    </row>
    <row r="11" spans="2:11" ht="12.75" customHeight="1" x14ac:dyDescent="0.2">
      <c r="B11" s="34" t="s">
        <v>1320</v>
      </c>
      <c r="C11" s="58" t="s">
        <v>1395</v>
      </c>
      <c r="D11" s="58" t="s">
        <v>1395</v>
      </c>
      <c r="E11" s="58" t="s">
        <v>1395</v>
      </c>
      <c r="F11" s="58" t="s">
        <v>1395</v>
      </c>
      <c r="G11" s="58" t="s">
        <v>1395</v>
      </c>
      <c r="H11" s="58" t="s">
        <v>1395</v>
      </c>
      <c r="I11" s="30">
        <v>47.817489999999999</v>
      </c>
      <c r="J11" s="20">
        <v>1</v>
      </c>
      <c r="K11" s="65">
        <v>8.7680197270035506E-6</v>
      </c>
    </row>
    <row r="12" spans="2:11" ht="12.75" customHeight="1" thickBot="1" x14ac:dyDescent="0.25">
      <c r="B12" s="21" t="s">
        <v>390</v>
      </c>
      <c r="C12" s="14" t="s">
        <v>1321</v>
      </c>
      <c r="D12" s="14" t="s">
        <v>163</v>
      </c>
      <c r="E12" s="58" t="s">
        <v>1395</v>
      </c>
      <c r="F12" s="13">
        <v>0</v>
      </c>
      <c r="G12" s="14" t="s">
        <v>49</v>
      </c>
      <c r="H12" s="13">
        <v>0</v>
      </c>
      <c r="I12" s="35">
        <v>47.817489999999999</v>
      </c>
      <c r="J12" s="13">
        <v>1</v>
      </c>
      <c r="K12" s="66">
        <v>8.7680197270035506E-6</v>
      </c>
    </row>
    <row r="13" spans="2:11" ht="12.75" customHeight="1" x14ac:dyDescent="0.2">
      <c r="B13" s="100" t="s">
        <v>1322</v>
      </c>
      <c r="C13" s="73" t="s">
        <v>1395</v>
      </c>
      <c r="D13" s="73" t="s">
        <v>1395</v>
      </c>
      <c r="E13" s="73" t="s">
        <v>1395</v>
      </c>
      <c r="F13" s="73" t="s">
        <v>1395</v>
      </c>
      <c r="G13" s="73" t="s">
        <v>1395</v>
      </c>
      <c r="H13" s="73" t="s">
        <v>1395</v>
      </c>
      <c r="I13" s="73" t="s">
        <v>1395</v>
      </c>
      <c r="J13" s="73" t="s">
        <v>1395</v>
      </c>
      <c r="K13" s="74" t="s">
        <v>1395</v>
      </c>
    </row>
    <row r="14" spans="2:11" ht="12.75" hidden="1" customHeight="1" x14ac:dyDescent="0.2"/>
    <row r="15" spans="2:11" ht="12.75" hidden="1" customHeight="1" x14ac:dyDescent="0.2"/>
    <row r="16" spans="2:11" ht="12.75" hidden="1" customHeight="1" x14ac:dyDescent="0.2"/>
    <row r="17" ht="12.75" hidden="1" customHeight="1" x14ac:dyDescent="0.2"/>
    <row r="18" ht="12.75" hidden="1" customHeight="1" x14ac:dyDescent="0.2"/>
    <row r="19" ht="12.75" hidden="1" customHeight="1" x14ac:dyDescent="0.2"/>
    <row r="20" ht="12.75" hidden="1" customHeight="1" x14ac:dyDescent="0.2"/>
    <row r="21" ht="12.75" hidden="1" customHeight="1" x14ac:dyDescent="0.2"/>
    <row r="22" ht="12.75" hidden="1" customHeight="1" x14ac:dyDescent="0.2"/>
    <row r="23" ht="12.75" hidden="1" customHeight="1" x14ac:dyDescent="0.2"/>
    <row r="24" ht="12.75" hidden="1" customHeight="1" x14ac:dyDescent="0.2"/>
    <row r="25" ht="12.75" hidden="1" customHeight="1" x14ac:dyDescent="0.2"/>
    <row r="26" ht="12.75" hidden="1" customHeight="1" x14ac:dyDescent="0.2"/>
    <row r="27" ht="12.75" hidden="1" customHeight="1" x14ac:dyDescent="0.2"/>
    <row r="28" ht="12.75" hidden="1" customHeight="1" x14ac:dyDescent="0.2"/>
    <row r="29" ht="12.75" hidden="1" customHeight="1" x14ac:dyDescent="0.2"/>
    <row r="30" ht="12.75" hidden="1" customHeight="1" x14ac:dyDescent="0.2"/>
    <row r="31" ht="12.75" hidden="1" customHeight="1" x14ac:dyDescent="0.2"/>
    <row r="32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Z10000"/>
  <sheetViews>
    <sheetView rightToLeft="1" workbookViewId="0">
      <selection activeCell="E1" sqref="E1:XFD1048576"/>
    </sheetView>
  </sheetViews>
  <sheetFormatPr defaultColWidth="0" defaultRowHeight="12.75" customHeight="1" zeroHeight="1" x14ac:dyDescent="0.2"/>
  <cols>
    <col min="1" max="1" width="9.140625" customWidth="1"/>
    <col min="2" max="2" width="47.85546875" bestFit="1" customWidth="1"/>
    <col min="3" max="4" width="29" bestFit="1" customWidth="1"/>
    <col min="53" max="16384" width="9.140625" hidden="1"/>
  </cols>
  <sheetData>
    <row r="1" spans="2:4" ht="12.75" customHeight="1" x14ac:dyDescent="0.2">
      <c r="B1" s="1" t="s">
        <v>69</v>
      </c>
      <c r="C1" s="1" t="s">
        <v>1</v>
      </c>
    </row>
    <row r="2" spans="2:4" ht="12.75" customHeight="1" x14ac:dyDescent="0.2">
      <c r="B2" s="1" t="s">
        <v>2</v>
      </c>
      <c r="C2" s="1" t="s">
        <v>3</v>
      </c>
    </row>
    <row r="3" spans="2:4" ht="12.75" customHeight="1" x14ac:dyDescent="0.2">
      <c r="B3" s="1" t="s">
        <v>4</v>
      </c>
      <c r="C3" s="1" t="s">
        <v>5</v>
      </c>
    </row>
    <row r="4" spans="2:4" ht="12.75" customHeight="1" x14ac:dyDescent="0.2">
      <c r="B4" s="1" t="s">
        <v>6</v>
      </c>
      <c r="C4" s="2">
        <v>12536</v>
      </c>
    </row>
    <row r="5" spans="2:4" ht="12.75" customHeight="1" x14ac:dyDescent="0.2"/>
    <row r="6" spans="2:4" ht="12.75" customHeight="1" thickBot="1" x14ac:dyDescent="0.25">
      <c r="B6" s="67" t="s">
        <v>1323</v>
      </c>
      <c r="C6" s="69" t="s">
        <v>1395</v>
      </c>
      <c r="D6" s="69" t="s">
        <v>1396</v>
      </c>
    </row>
    <row r="7" spans="2:4" ht="12.75" customHeight="1" thickBot="1" x14ac:dyDescent="0.25">
      <c r="B7" s="60" t="s">
        <v>71</v>
      </c>
      <c r="C7" s="4" t="s">
        <v>1324</v>
      </c>
      <c r="D7" s="63" t="s">
        <v>1325</v>
      </c>
    </row>
    <row r="8" spans="2:4" ht="12.75" customHeight="1" x14ac:dyDescent="0.2">
      <c r="B8" s="71" t="s">
        <v>1395</v>
      </c>
      <c r="C8" s="6" t="s">
        <v>11</v>
      </c>
      <c r="D8" s="64" t="s">
        <v>143</v>
      </c>
    </row>
    <row r="9" spans="2:4" ht="12.75" customHeight="1" x14ac:dyDescent="0.2">
      <c r="B9" s="71" t="s">
        <v>1395</v>
      </c>
      <c r="C9" s="6" t="s">
        <v>13</v>
      </c>
      <c r="D9" s="64" t="s">
        <v>14</v>
      </c>
    </row>
    <row r="10" spans="2:4" ht="12.75" customHeight="1" x14ac:dyDescent="0.2">
      <c r="B10" s="61" t="s">
        <v>1326</v>
      </c>
      <c r="C10" s="23">
        <v>138368.91636</v>
      </c>
      <c r="D10" s="72" t="s">
        <v>1395</v>
      </c>
    </row>
    <row r="11" spans="2:4" ht="12.75" customHeight="1" x14ac:dyDescent="0.2">
      <c r="B11" s="61" t="s">
        <v>1327</v>
      </c>
      <c r="C11" s="58" t="s">
        <v>1395</v>
      </c>
      <c r="D11" s="72" t="s">
        <v>1395</v>
      </c>
    </row>
    <row r="12" spans="2:4" ht="12.75" customHeight="1" x14ac:dyDescent="0.2">
      <c r="B12" s="61" t="s">
        <v>1328</v>
      </c>
      <c r="C12" s="23">
        <v>138368.91636</v>
      </c>
      <c r="D12" s="72" t="s">
        <v>1395</v>
      </c>
    </row>
    <row r="13" spans="2:4" ht="12.75" customHeight="1" x14ac:dyDescent="0.2">
      <c r="B13" s="62" t="s">
        <v>1329</v>
      </c>
      <c r="C13" s="24">
        <v>11023.030699999999</v>
      </c>
      <c r="D13" s="101">
        <v>45291</v>
      </c>
    </row>
    <row r="14" spans="2:4" ht="12.75" customHeight="1" x14ac:dyDescent="0.2">
      <c r="B14" s="62" t="s">
        <v>1330</v>
      </c>
      <c r="C14" s="24">
        <v>661.64179000000001</v>
      </c>
      <c r="D14" s="101">
        <v>46624</v>
      </c>
    </row>
    <row r="15" spans="2:4" ht="12.75" customHeight="1" x14ac:dyDescent="0.2">
      <c r="B15" s="62" t="s">
        <v>1331</v>
      </c>
      <c r="C15" s="24">
        <v>257.38562000000002</v>
      </c>
      <c r="D15" s="72" t="s">
        <v>1395</v>
      </c>
    </row>
    <row r="16" spans="2:4" ht="12.75" customHeight="1" x14ac:dyDescent="0.2">
      <c r="B16" s="62" t="s">
        <v>1332</v>
      </c>
      <c r="C16" s="24">
        <v>3545.8117299999999</v>
      </c>
      <c r="D16" s="101">
        <v>45291</v>
      </c>
    </row>
    <row r="17" spans="2:4" ht="12.75" customHeight="1" x14ac:dyDescent="0.2">
      <c r="B17" s="62" t="s">
        <v>1333</v>
      </c>
      <c r="C17" s="24">
        <v>3291.5025000000001</v>
      </c>
      <c r="D17" s="101">
        <v>45940</v>
      </c>
    </row>
    <row r="18" spans="2:4" ht="12.75" customHeight="1" x14ac:dyDescent="0.2">
      <c r="B18" s="62" t="s">
        <v>1334</v>
      </c>
      <c r="C18" s="24">
        <v>19017.93591</v>
      </c>
      <c r="D18" s="101">
        <v>45291</v>
      </c>
    </row>
    <row r="19" spans="2:4" ht="12.75" customHeight="1" x14ac:dyDescent="0.2">
      <c r="B19" s="62" t="s">
        <v>1335</v>
      </c>
      <c r="C19" s="24">
        <v>4432.9518399999997</v>
      </c>
      <c r="D19" s="101">
        <v>45291</v>
      </c>
    </row>
    <row r="20" spans="2:4" ht="12.75" customHeight="1" x14ac:dyDescent="0.2">
      <c r="B20" s="62" t="s">
        <v>1336</v>
      </c>
      <c r="C20" s="24">
        <v>550.59050000000002</v>
      </c>
      <c r="D20" s="101">
        <v>47333</v>
      </c>
    </row>
    <row r="21" spans="2:4" ht="12.75" customHeight="1" x14ac:dyDescent="0.2">
      <c r="B21" s="62" t="s">
        <v>1337</v>
      </c>
      <c r="C21" s="24">
        <v>217.62</v>
      </c>
      <c r="D21" s="101">
        <v>45291</v>
      </c>
    </row>
    <row r="22" spans="2:4" ht="12.75" customHeight="1" x14ac:dyDescent="0.2">
      <c r="B22" s="62" t="s">
        <v>1057</v>
      </c>
      <c r="C22" s="24">
        <v>34.350520000000003</v>
      </c>
      <c r="D22" s="101">
        <v>45291</v>
      </c>
    </row>
    <row r="23" spans="2:4" ht="12.75" customHeight="1" x14ac:dyDescent="0.2">
      <c r="B23" s="62" t="s">
        <v>1338</v>
      </c>
      <c r="C23" s="24">
        <v>471.51</v>
      </c>
      <c r="D23" s="101">
        <v>50770</v>
      </c>
    </row>
    <row r="24" spans="2:4" ht="12.75" customHeight="1" x14ac:dyDescent="0.2">
      <c r="B24" s="62" t="s">
        <v>1339</v>
      </c>
      <c r="C24" s="24">
        <v>4352.3999999999996</v>
      </c>
      <c r="D24" s="72" t="s">
        <v>1395</v>
      </c>
    </row>
    <row r="25" spans="2:4" ht="12.75" customHeight="1" x14ac:dyDescent="0.2">
      <c r="B25" s="62" t="s">
        <v>1340</v>
      </c>
      <c r="C25" s="24">
        <v>2269.69571</v>
      </c>
      <c r="D25" s="101">
        <v>45291</v>
      </c>
    </row>
    <row r="26" spans="2:4" ht="12.75" customHeight="1" x14ac:dyDescent="0.2">
      <c r="B26" s="62" t="s">
        <v>1341</v>
      </c>
      <c r="C26" s="24">
        <v>516.84749999999997</v>
      </c>
      <c r="D26" s="72" t="s">
        <v>1395</v>
      </c>
    </row>
    <row r="27" spans="2:4" ht="12.75" customHeight="1" x14ac:dyDescent="0.2">
      <c r="B27" s="62" t="s">
        <v>1342</v>
      </c>
      <c r="C27" s="24">
        <v>12241.220149999999</v>
      </c>
      <c r="D27" s="101">
        <v>46029</v>
      </c>
    </row>
    <row r="28" spans="2:4" ht="12.75" customHeight="1" x14ac:dyDescent="0.2">
      <c r="B28" s="62" t="s">
        <v>1343</v>
      </c>
      <c r="C28" s="24">
        <v>1820.9414300000001</v>
      </c>
      <c r="D28" s="101">
        <v>45291</v>
      </c>
    </row>
    <row r="29" spans="2:4" ht="12.75" customHeight="1" x14ac:dyDescent="0.2">
      <c r="B29" s="62" t="s">
        <v>1344</v>
      </c>
      <c r="C29" s="24">
        <v>2480.0285399999998</v>
      </c>
      <c r="D29" s="101">
        <v>47945</v>
      </c>
    </row>
    <row r="30" spans="2:4" ht="12.75" customHeight="1" x14ac:dyDescent="0.2">
      <c r="B30" s="62" t="s">
        <v>1345</v>
      </c>
      <c r="C30" s="24">
        <v>2975.1144199999999</v>
      </c>
      <c r="D30" s="101">
        <v>45291</v>
      </c>
    </row>
    <row r="31" spans="2:4" ht="12.75" customHeight="1" x14ac:dyDescent="0.2">
      <c r="B31" s="62" t="s">
        <v>1346</v>
      </c>
      <c r="C31" s="24">
        <v>238.83993000000001</v>
      </c>
      <c r="D31" s="101">
        <v>45291</v>
      </c>
    </row>
    <row r="32" spans="2:4" ht="12.75" customHeight="1" x14ac:dyDescent="0.2">
      <c r="B32" s="62" t="s">
        <v>1347</v>
      </c>
      <c r="C32" s="24">
        <v>2114.5481500000001</v>
      </c>
      <c r="D32" s="101">
        <v>46112</v>
      </c>
    </row>
    <row r="33" spans="2:4" ht="12.75" customHeight="1" x14ac:dyDescent="0.2">
      <c r="B33" s="62" t="s">
        <v>1348</v>
      </c>
      <c r="C33" s="24">
        <v>6029.0236000000004</v>
      </c>
      <c r="D33" s="101">
        <v>46112</v>
      </c>
    </row>
    <row r="34" spans="2:4" ht="12.75" customHeight="1" x14ac:dyDescent="0.2">
      <c r="B34" s="62" t="s">
        <v>1349</v>
      </c>
      <c r="C34" s="24">
        <v>1952.6323199999999</v>
      </c>
      <c r="D34" s="101">
        <v>46112</v>
      </c>
    </row>
    <row r="35" spans="2:4" ht="12.75" customHeight="1" x14ac:dyDescent="0.2">
      <c r="B35" s="62" t="s">
        <v>1350</v>
      </c>
      <c r="C35" s="24">
        <v>10155.3027</v>
      </c>
      <c r="D35" s="101">
        <v>45635</v>
      </c>
    </row>
    <row r="36" spans="2:4" ht="12.75" customHeight="1" x14ac:dyDescent="0.2">
      <c r="B36" s="62" t="s">
        <v>1351</v>
      </c>
      <c r="C36" s="24">
        <v>1404.06</v>
      </c>
      <c r="D36" s="101">
        <v>47067</v>
      </c>
    </row>
    <row r="37" spans="2:4" ht="12.75" customHeight="1" x14ac:dyDescent="0.2">
      <c r="B37" s="62" t="s">
        <v>1352</v>
      </c>
      <c r="C37" s="24">
        <v>2290.8391000000001</v>
      </c>
      <c r="D37" s="101">
        <v>45291</v>
      </c>
    </row>
    <row r="38" spans="2:4" ht="12.75" customHeight="1" x14ac:dyDescent="0.2">
      <c r="B38" s="62" t="s">
        <v>1353</v>
      </c>
      <c r="C38" s="24">
        <v>2981.25</v>
      </c>
      <c r="D38" s="72" t="s">
        <v>1395</v>
      </c>
    </row>
    <row r="39" spans="2:4" ht="12.75" customHeight="1" x14ac:dyDescent="0.2">
      <c r="B39" s="62" t="s">
        <v>1354</v>
      </c>
      <c r="C39" s="24">
        <v>5077.8</v>
      </c>
      <c r="D39" s="101">
        <v>46023</v>
      </c>
    </row>
    <row r="40" spans="2:4" ht="12.75" customHeight="1" x14ac:dyDescent="0.2">
      <c r="B40" s="62" t="s">
        <v>1355</v>
      </c>
      <c r="C40" s="24">
        <v>11939.55782</v>
      </c>
      <c r="D40" s="101">
        <v>45291</v>
      </c>
    </row>
    <row r="41" spans="2:4" ht="12.75" customHeight="1" x14ac:dyDescent="0.2">
      <c r="B41" s="62" t="s">
        <v>1128</v>
      </c>
      <c r="C41" s="24">
        <v>5059.43649</v>
      </c>
      <c r="D41" s="101">
        <v>47291</v>
      </c>
    </row>
    <row r="42" spans="2:4" x14ac:dyDescent="0.2">
      <c r="B42" s="62" t="s">
        <v>1079</v>
      </c>
      <c r="C42" s="24">
        <v>7045.4475000000002</v>
      </c>
      <c r="D42" s="101">
        <v>45291</v>
      </c>
    </row>
    <row r="43" spans="2:4" ht="13.5" thickBot="1" x14ac:dyDescent="0.25">
      <c r="B43" s="62" t="s">
        <v>1356</v>
      </c>
      <c r="C43" s="24">
        <v>10296.8887</v>
      </c>
      <c r="D43" s="101">
        <v>45291</v>
      </c>
    </row>
    <row r="44" spans="2:4" x14ac:dyDescent="0.2">
      <c r="B44" s="76" t="s">
        <v>1357</v>
      </c>
      <c r="C44" s="78">
        <v>1622.71119</v>
      </c>
      <c r="D44" s="102">
        <v>45291</v>
      </c>
    </row>
    <row r="45" spans="2:4" ht="12.75" hidden="1" customHeight="1" x14ac:dyDescent="0.2"/>
    <row r="46" spans="2:4" ht="12.75" hidden="1" customHeight="1" x14ac:dyDescent="0.2"/>
    <row r="47" spans="2:4" ht="12.75" hidden="1" customHeight="1" x14ac:dyDescent="0.2"/>
    <row r="48" spans="2:4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1:P18"/>
  <sheetViews>
    <sheetView rightToLeft="1" workbookViewId="0">
      <selection activeCell="C25" sqref="C25"/>
    </sheetView>
  </sheetViews>
  <sheetFormatPr defaultRowHeight="12.75" customHeight="1" x14ac:dyDescent="0.2"/>
  <cols>
    <col min="2" max="2" width="36.5703125" bestFit="1" customWidth="1"/>
    <col min="3" max="3" width="29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12536</v>
      </c>
    </row>
    <row r="6" spans="2:16" ht="12.75" customHeight="1" x14ac:dyDescent="0.2">
      <c r="B6" s="48" t="s">
        <v>1358</v>
      </c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50"/>
    </row>
    <row r="7" spans="2:16" ht="12.75" customHeight="1" x14ac:dyDescent="0.2">
      <c r="B7" s="55" t="s">
        <v>1359</v>
      </c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3"/>
    </row>
    <row r="8" spans="2:16" ht="12.75" customHeight="1" x14ac:dyDescent="0.2">
      <c r="B8" s="4" t="s">
        <v>71</v>
      </c>
      <c r="C8" s="4" t="s">
        <v>72</v>
      </c>
      <c r="D8" s="4" t="s">
        <v>204</v>
      </c>
      <c r="E8" s="4" t="s">
        <v>74</v>
      </c>
      <c r="F8" s="4" t="s">
        <v>75</v>
      </c>
      <c r="G8" s="4" t="s">
        <v>136</v>
      </c>
      <c r="H8" s="4" t="s">
        <v>137</v>
      </c>
      <c r="I8" s="4" t="s">
        <v>76</v>
      </c>
      <c r="J8" s="4" t="s">
        <v>77</v>
      </c>
      <c r="K8" s="4" t="s">
        <v>1360</v>
      </c>
      <c r="L8" s="4" t="s">
        <v>138</v>
      </c>
      <c r="M8" s="4" t="s">
        <v>1361</v>
      </c>
      <c r="N8" s="4" t="s">
        <v>141</v>
      </c>
      <c r="O8" s="4" t="s">
        <v>80</v>
      </c>
      <c r="P8" s="4" t="s">
        <v>206</v>
      </c>
    </row>
    <row r="9" spans="2:16" ht="12.75" customHeight="1" x14ac:dyDescent="0.2">
      <c r="B9" s="5"/>
      <c r="C9" s="5"/>
      <c r="D9" s="5"/>
      <c r="E9" s="5"/>
      <c r="F9" s="5"/>
      <c r="G9" s="6" t="s">
        <v>143</v>
      </c>
      <c r="H9" s="6" t="s">
        <v>144</v>
      </c>
      <c r="I9" s="5"/>
      <c r="J9" s="6" t="s">
        <v>12</v>
      </c>
      <c r="K9" s="6" t="s">
        <v>12</v>
      </c>
      <c r="L9" s="6" t="s">
        <v>145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147</v>
      </c>
      <c r="N10" s="6" t="s">
        <v>148</v>
      </c>
      <c r="O10" s="6" t="s">
        <v>149</v>
      </c>
      <c r="P10" s="6" t="s">
        <v>150</v>
      </c>
    </row>
    <row r="11" spans="2:16" ht="12.75" customHeight="1" x14ac:dyDescent="0.2">
      <c r="B11" s="18" t="s">
        <v>1362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1363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1364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1365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1366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1367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1368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1369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</sheetData>
  <mergeCells count="2">
    <mergeCell ref="B6:P6"/>
    <mergeCell ref="B7:P7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1:P18"/>
  <sheetViews>
    <sheetView rightToLeft="1" workbookViewId="0">
      <selection activeCell="C25" sqref="C25"/>
    </sheetView>
  </sheetViews>
  <sheetFormatPr defaultRowHeight="12.75" customHeight="1" x14ac:dyDescent="0.2"/>
  <cols>
    <col min="2" max="2" width="36.5703125" bestFit="1" customWidth="1"/>
    <col min="3" max="3" width="29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12536</v>
      </c>
    </row>
    <row r="6" spans="2:16" ht="12.75" customHeight="1" x14ac:dyDescent="0.2">
      <c r="B6" s="48" t="s">
        <v>1370</v>
      </c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50"/>
    </row>
    <row r="7" spans="2:16" ht="12.75" customHeight="1" x14ac:dyDescent="0.2">
      <c r="B7" s="55" t="s">
        <v>1371</v>
      </c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3"/>
    </row>
    <row r="8" spans="2:16" ht="12.75" customHeight="1" x14ac:dyDescent="0.2">
      <c r="B8" s="4" t="s">
        <v>71</v>
      </c>
      <c r="C8" s="4" t="s">
        <v>72</v>
      </c>
      <c r="D8" s="4" t="s">
        <v>204</v>
      </c>
      <c r="E8" s="4" t="s">
        <v>74</v>
      </c>
      <c r="F8" s="4" t="s">
        <v>75</v>
      </c>
      <c r="G8" s="4" t="s">
        <v>136</v>
      </c>
      <c r="H8" s="4" t="s">
        <v>137</v>
      </c>
      <c r="I8" s="4" t="s">
        <v>76</v>
      </c>
      <c r="J8" s="4" t="s">
        <v>77</v>
      </c>
      <c r="K8" s="4" t="s">
        <v>1360</v>
      </c>
      <c r="L8" s="4" t="s">
        <v>138</v>
      </c>
      <c r="M8" s="4" t="s">
        <v>1361</v>
      </c>
      <c r="N8" s="4" t="s">
        <v>141</v>
      </c>
      <c r="O8" s="4" t="s">
        <v>80</v>
      </c>
      <c r="P8" s="4" t="s">
        <v>206</v>
      </c>
    </row>
    <row r="9" spans="2:16" ht="12.75" customHeight="1" x14ac:dyDescent="0.2">
      <c r="B9" s="5"/>
      <c r="C9" s="5"/>
      <c r="D9" s="5"/>
      <c r="E9" s="5"/>
      <c r="F9" s="5"/>
      <c r="G9" s="6" t="s">
        <v>143</v>
      </c>
      <c r="H9" s="6" t="s">
        <v>144</v>
      </c>
      <c r="I9" s="5"/>
      <c r="J9" s="6" t="s">
        <v>12</v>
      </c>
      <c r="K9" s="6" t="s">
        <v>12</v>
      </c>
      <c r="L9" s="6" t="s">
        <v>145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147</v>
      </c>
      <c r="N10" s="6" t="s">
        <v>148</v>
      </c>
      <c r="O10" s="6" t="s">
        <v>149</v>
      </c>
      <c r="P10" s="6" t="s">
        <v>150</v>
      </c>
    </row>
    <row r="11" spans="2:16" ht="12.75" customHeight="1" x14ac:dyDescent="0.2">
      <c r="B11" s="18" t="s">
        <v>1372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1373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1374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1375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1376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1377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1378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1379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</sheetData>
  <mergeCells count="2">
    <mergeCell ref="B6:P6"/>
    <mergeCell ref="B7:P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topLeftCell="O1" workbookViewId="0">
      <selection activeCell="S1" sqref="S1:XFD1048576"/>
    </sheetView>
  </sheetViews>
  <sheetFormatPr defaultColWidth="0" defaultRowHeight="12.75" customHeight="1" zeroHeight="1" x14ac:dyDescent="0.2"/>
  <cols>
    <col min="1" max="1" width="9.140625" customWidth="1"/>
    <col min="2" max="2" width="61.85546875" bestFit="1" customWidth="1"/>
    <col min="3" max="3" width="29" bestFit="1" customWidth="1"/>
    <col min="4" max="4" width="15" bestFit="1" customWidth="1"/>
    <col min="5" max="5" width="10.85546875" customWidth="1"/>
    <col min="6" max="6" width="12.42578125" bestFit="1" customWidth="1"/>
    <col min="7" max="7" width="17.5703125" bestFit="1" customWidth="1"/>
    <col min="8" max="8" width="10.85546875" customWidth="1"/>
    <col min="9" max="9" width="15" bestFit="1" customWidth="1"/>
    <col min="10" max="10" width="16.28515625" bestFit="1" customWidth="1"/>
    <col min="11" max="11" width="18.85546875" bestFit="1" customWidth="1"/>
    <col min="12" max="12" width="16.28515625" bestFit="1" customWidth="1"/>
    <col min="13" max="13" width="12" customWidth="1"/>
    <col min="14" max="14" width="23.85546875" bestFit="1" customWidth="1"/>
    <col min="15" max="15" width="17.5703125" bestFit="1" customWidth="1"/>
    <col min="16" max="16" width="29" bestFit="1" customWidth="1"/>
    <col min="17" max="17" width="34" bestFit="1" customWidth="1"/>
    <col min="18" max="18" width="32.7109375" bestFit="1" customWidth="1"/>
    <col min="53" max="16384" width="9.140625" hidden="1"/>
  </cols>
  <sheetData>
    <row r="1" spans="2:18" ht="12.75" customHeight="1" x14ac:dyDescent="0.2">
      <c r="B1" s="1" t="s">
        <v>69</v>
      </c>
      <c r="C1" s="1" t="s">
        <v>1</v>
      </c>
    </row>
    <row r="2" spans="2:18" ht="12.75" customHeight="1" x14ac:dyDescent="0.2">
      <c r="B2" s="1" t="s">
        <v>2</v>
      </c>
      <c r="C2" s="1" t="s">
        <v>3</v>
      </c>
    </row>
    <row r="3" spans="2:18" ht="12.75" customHeight="1" x14ac:dyDescent="0.2">
      <c r="B3" s="1" t="s">
        <v>4</v>
      </c>
      <c r="C3" s="1" t="s">
        <v>5</v>
      </c>
    </row>
    <row r="4" spans="2:18" ht="12.75" customHeight="1" x14ac:dyDescent="0.2">
      <c r="B4" s="1" t="s">
        <v>6</v>
      </c>
      <c r="C4" s="2">
        <v>12536</v>
      </c>
    </row>
    <row r="5" spans="2:18" ht="12.75" customHeight="1" x14ac:dyDescent="0.2"/>
    <row r="6" spans="2:18" ht="12.75" customHeight="1" thickBot="1" x14ac:dyDescent="0.25">
      <c r="B6" s="67" t="s">
        <v>133</v>
      </c>
      <c r="C6" s="69" t="s">
        <v>1395</v>
      </c>
      <c r="D6" s="69" t="s">
        <v>1396</v>
      </c>
      <c r="E6" s="69" t="s">
        <v>1397</v>
      </c>
      <c r="F6" s="69" t="s">
        <v>1398</v>
      </c>
      <c r="G6" s="69" t="s">
        <v>1399</v>
      </c>
      <c r="H6" s="69" t="s">
        <v>1400</v>
      </c>
      <c r="I6" s="69" t="s">
        <v>1401</v>
      </c>
      <c r="J6" s="69" t="s">
        <v>1402</v>
      </c>
      <c r="K6" s="69" t="s">
        <v>1403</v>
      </c>
      <c r="L6" s="69" t="s">
        <v>1404</v>
      </c>
      <c r="M6" s="69" t="s">
        <v>1405</v>
      </c>
      <c r="N6" s="69" t="s">
        <v>1406</v>
      </c>
      <c r="O6" s="69" t="s">
        <v>1407</v>
      </c>
      <c r="P6" s="69" t="s">
        <v>1408</v>
      </c>
      <c r="Q6" s="69" t="s">
        <v>1409</v>
      </c>
      <c r="R6" s="69" t="s">
        <v>1410</v>
      </c>
    </row>
    <row r="7" spans="2:18" ht="12.75" customHeight="1" thickBot="1" x14ac:dyDescent="0.25">
      <c r="B7" s="75" t="s">
        <v>134</v>
      </c>
      <c r="C7" s="81" t="s">
        <v>1395</v>
      </c>
      <c r="D7" s="81" t="s">
        <v>1395</v>
      </c>
      <c r="E7" s="81" t="s">
        <v>1395</v>
      </c>
      <c r="F7" s="81" t="s">
        <v>1395</v>
      </c>
      <c r="G7" s="81" t="s">
        <v>1395</v>
      </c>
      <c r="H7" s="81" t="s">
        <v>1395</v>
      </c>
      <c r="I7" s="81" t="s">
        <v>1395</v>
      </c>
      <c r="J7" s="81" t="s">
        <v>1395</v>
      </c>
      <c r="K7" s="81" t="s">
        <v>1395</v>
      </c>
      <c r="L7" s="81" t="s">
        <v>1395</v>
      </c>
      <c r="M7" s="81" t="s">
        <v>1395</v>
      </c>
      <c r="N7" s="81" t="s">
        <v>1395</v>
      </c>
      <c r="O7" s="81" t="s">
        <v>1395</v>
      </c>
      <c r="P7" s="81" t="s">
        <v>1395</v>
      </c>
      <c r="Q7" s="81" t="s">
        <v>1395</v>
      </c>
      <c r="R7" s="81" t="s">
        <v>1395</v>
      </c>
    </row>
    <row r="8" spans="2:18" ht="12.75" customHeight="1" x14ac:dyDescent="0.2">
      <c r="B8" s="60" t="s">
        <v>71</v>
      </c>
      <c r="C8" s="4" t="s">
        <v>72</v>
      </c>
      <c r="D8" s="4" t="s">
        <v>135</v>
      </c>
      <c r="E8" s="4" t="s">
        <v>74</v>
      </c>
      <c r="F8" s="4" t="s">
        <v>75</v>
      </c>
      <c r="G8" s="4" t="s">
        <v>136</v>
      </c>
      <c r="H8" s="4" t="s">
        <v>137</v>
      </c>
      <c r="I8" s="4" t="s">
        <v>76</v>
      </c>
      <c r="J8" s="4" t="s">
        <v>77</v>
      </c>
      <c r="K8" s="4" t="s">
        <v>78</v>
      </c>
      <c r="L8" s="4" t="s">
        <v>138</v>
      </c>
      <c r="M8" s="4" t="s">
        <v>139</v>
      </c>
      <c r="N8" s="4" t="s">
        <v>140</v>
      </c>
      <c r="O8" s="4" t="s">
        <v>79</v>
      </c>
      <c r="P8" s="4" t="s">
        <v>141</v>
      </c>
      <c r="Q8" s="4" t="s">
        <v>80</v>
      </c>
      <c r="R8" s="63" t="s">
        <v>142</v>
      </c>
    </row>
    <row r="9" spans="2:18" ht="12.75" customHeight="1" x14ac:dyDescent="0.2">
      <c r="B9" s="71" t="s">
        <v>1395</v>
      </c>
      <c r="C9" s="57" t="s">
        <v>1395</v>
      </c>
      <c r="D9" s="57" t="s">
        <v>1395</v>
      </c>
      <c r="E9" s="57" t="s">
        <v>1395</v>
      </c>
      <c r="F9" s="57" t="s">
        <v>1395</v>
      </c>
      <c r="G9" s="6" t="s">
        <v>143</v>
      </c>
      <c r="H9" s="6" t="s">
        <v>144</v>
      </c>
      <c r="I9" s="57" t="s">
        <v>1395</v>
      </c>
      <c r="J9" s="6" t="s">
        <v>12</v>
      </c>
      <c r="K9" s="6" t="s">
        <v>12</v>
      </c>
      <c r="L9" s="6" t="s">
        <v>145</v>
      </c>
      <c r="M9" s="6" t="s">
        <v>146</v>
      </c>
      <c r="N9" s="6" t="s">
        <v>11</v>
      </c>
      <c r="O9" s="6" t="s">
        <v>11</v>
      </c>
      <c r="P9" s="6" t="s">
        <v>12</v>
      </c>
      <c r="Q9" s="6" t="s">
        <v>12</v>
      </c>
      <c r="R9" s="64" t="s">
        <v>12</v>
      </c>
    </row>
    <row r="10" spans="2:18" ht="12.75" customHeight="1" x14ac:dyDescent="0.2">
      <c r="B10" s="71" t="s">
        <v>1395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147</v>
      </c>
      <c r="N10" s="6" t="s">
        <v>148</v>
      </c>
      <c r="O10" s="6" t="s">
        <v>149</v>
      </c>
      <c r="P10" s="6" t="s">
        <v>150</v>
      </c>
      <c r="Q10" s="6" t="s">
        <v>151</v>
      </c>
      <c r="R10" s="64" t="s">
        <v>152</v>
      </c>
    </row>
    <row r="11" spans="2:18" ht="12.75" customHeight="1" x14ac:dyDescent="0.2">
      <c r="B11" s="61" t="s">
        <v>153</v>
      </c>
      <c r="C11" s="58" t="s">
        <v>1395</v>
      </c>
      <c r="D11" s="58" t="s">
        <v>1395</v>
      </c>
      <c r="E11" s="58" t="s">
        <v>1395</v>
      </c>
      <c r="F11" s="58" t="s">
        <v>1395</v>
      </c>
      <c r="G11" s="58" t="s">
        <v>1395</v>
      </c>
      <c r="H11" s="23">
        <v>0.97672146540100002</v>
      </c>
      <c r="I11" s="58" t="s">
        <v>1395</v>
      </c>
      <c r="J11" s="58" t="s">
        <v>1395</v>
      </c>
      <c r="K11" s="58" t="s">
        <v>1395</v>
      </c>
      <c r="L11" s="58" t="s">
        <v>1395</v>
      </c>
      <c r="M11" s="58" t="s">
        <v>1395</v>
      </c>
      <c r="N11" s="58" t="s">
        <v>1395</v>
      </c>
      <c r="O11" s="23">
        <v>1613541.72012</v>
      </c>
      <c r="P11" s="58" t="s">
        <v>1395</v>
      </c>
      <c r="Q11" s="20">
        <v>1</v>
      </c>
      <c r="R11" s="65">
        <v>0.29586591919299998</v>
      </c>
    </row>
    <row r="12" spans="2:18" ht="12.75" customHeight="1" x14ac:dyDescent="0.2">
      <c r="B12" s="61" t="s">
        <v>154</v>
      </c>
      <c r="C12" s="58" t="s">
        <v>1395</v>
      </c>
      <c r="D12" s="58" t="s">
        <v>1395</v>
      </c>
      <c r="E12" s="58" t="s">
        <v>1395</v>
      </c>
      <c r="F12" s="58" t="s">
        <v>1395</v>
      </c>
      <c r="G12" s="58" t="s">
        <v>1395</v>
      </c>
      <c r="H12" s="23">
        <v>1.037487824569</v>
      </c>
      <c r="I12" s="58" t="s">
        <v>1395</v>
      </c>
      <c r="J12" s="58" t="s">
        <v>1395</v>
      </c>
      <c r="K12" s="58" t="s">
        <v>1395</v>
      </c>
      <c r="L12" s="58" t="s">
        <v>1395</v>
      </c>
      <c r="M12" s="58" t="s">
        <v>1395</v>
      </c>
      <c r="N12" s="58" t="s">
        <v>1395</v>
      </c>
      <c r="O12" s="23">
        <v>1263925.9734499999</v>
      </c>
      <c r="P12" s="58" t="s">
        <v>1395</v>
      </c>
      <c r="Q12" s="20">
        <v>0.78332401182400002</v>
      </c>
      <c r="R12" s="65">
        <v>0.23175887878400001</v>
      </c>
    </row>
    <row r="13" spans="2:18" ht="12.75" customHeight="1" x14ac:dyDescent="0.2">
      <c r="B13" s="61" t="s">
        <v>155</v>
      </c>
      <c r="C13" s="58" t="s">
        <v>1395</v>
      </c>
      <c r="D13" s="58" t="s">
        <v>1395</v>
      </c>
      <c r="E13" s="58" t="s">
        <v>1395</v>
      </c>
      <c r="F13" s="58" t="s">
        <v>1395</v>
      </c>
      <c r="G13" s="58" t="s">
        <v>1395</v>
      </c>
      <c r="H13" s="58" t="s">
        <v>1395</v>
      </c>
      <c r="I13" s="58" t="s">
        <v>1395</v>
      </c>
      <c r="J13" s="58" t="s">
        <v>1395</v>
      </c>
      <c r="K13" s="58" t="s">
        <v>1395</v>
      </c>
      <c r="L13" s="58" t="s">
        <v>1395</v>
      </c>
      <c r="M13" s="58" t="s">
        <v>1395</v>
      </c>
      <c r="N13" s="58" t="s">
        <v>1395</v>
      </c>
      <c r="O13" s="58" t="s">
        <v>1395</v>
      </c>
      <c r="P13" s="58" t="s">
        <v>1395</v>
      </c>
      <c r="Q13" s="58" t="s">
        <v>1395</v>
      </c>
      <c r="R13" s="72" t="s">
        <v>1395</v>
      </c>
    </row>
    <row r="14" spans="2:18" ht="12.75" customHeight="1" x14ac:dyDescent="0.2">
      <c r="B14" s="61" t="s">
        <v>156</v>
      </c>
      <c r="C14" s="58" t="s">
        <v>1395</v>
      </c>
      <c r="D14" s="58" t="s">
        <v>1395</v>
      </c>
      <c r="E14" s="58" t="s">
        <v>1395</v>
      </c>
      <c r="F14" s="58" t="s">
        <v>1395</v>
      </c>
      <c r="G14" s="58" t="s">
        <v>1395</v>
      </c>
      <c r="H14" s="58" t="s">
        <v>1395</v>
      </c>
      <c r="I14" s="58" t="s">
        <v>1395</v>
      </c>
      <c r="J14" s="58" t="s">
        <v>1395</v>
      </c>
      <c r="K14" s="58" t="s">
        <v>1395</v>
      </c>
      <c r="L14" s="58" t="s">
        <v>1395</v>
      </c>
      <c r="M14" s="58" t="s">
        <v>1395</v>
      </c>
      <c r="N14" s="58" t="s">
        <v>1395</v>
      </c>
      <c r="O14" s="58" t="s">
        <v>1395</v>
      </c>
      <c r="P14" s="58" t="s">
        <v>1395</v>
      </c>
      <c r="Q14" s="58" t="s">
        <v>1395</v>
      </c>
      <c r="R14" s="72" t="s">
        <v>1395</v>
      </c>
    </row>
    <row r="15" spans="2:18" ht="12.75" customHeight="1" x14ac:dyDescent="0.2">
      <c r="B15" s="61" t="s">
        <v>157</v>
      </c>
      <c r="C15" s="58" t="s">
        <v>1395</v>
      </c>
      <c r="D15" s="58" t="s">
        <v>1395</v>
      </c>
      <c r="E15" s="58" t="s">
        <v>1395</v>
      </c>
      <c r="F15" s="58" t="s">
        <v>1395</v>
      </c>
      <c r="G15" s="58" t="s">
        <v>1395</v>
      </c>
      <c r="H15" s="23">
        <v>1.037487824569</v>
      </c>
      <c r="I15" s="58" t="s">
        <v>1395</v>
      </c>
      <c r="J15" s="58" t="s">
        <v>1395</v>
      </c>
      <c r="K15" s="58" t="s">
        <v>1395</v>
      </c>
      <c r="L15" s="58" t="s">
        <v>1395</v>
      </c>
      <c r="M15" s="58" t="s">
        <v>1395</v>
      </c>
      <c r="N15" s="58" t="s">
        <v>1395</v>
      </c>
      <c r="O15" s="23">
        <v>1263925.9734499999</v>
      </c>
      <c r="P15" s="58" t="s">
        <v>1395</v>
      </c>
      <c r="Q15" s="20">
        <v>0.78332401182400002</v>
      </c>
      <c r="R15" s="65">
        <v>0.23175887878400001</v>
      </c>
    </row>
    <row r="16" spans="2:18" ht="12.75" customHeight="1" x14ac:dyDescent="0.2">
      <c r="B16" s="61" t="s">
        <v>158</v>
      </c>
      <c r="C16" s="58" t="s">
        <v>1395</v>
      </c>
      <c r="D16" s="58" t="s">
        <v>1395</v>
      </c>
      <c r="E16" s="58" t="s">
        <v>1395</v>
      </c>
      <c r="F16" s="58" t="s">
        <v>1395</v>
      </c>
      <c r="G16" s="58" t="s">
        <v>1395</v>
      </c>
      <c r="H16" s="23">
        <v>0.160332638838</v>
      </c>
      <c r="I16" s="58" t="s">
        <v>1395</v>
      </c>
      <c r="J16" s="58" t="s">
        <v>1395</v>
      </c>
      <c r="K16" s="58" t="s">
        <v>1395</v>
      </c>
      <c r="L16" s="58" t="s">
        <v>1395</v>
      </c>
      <c r="M16" s="58" t="s">
        <v>1395</v>
      </c>
      <c r="N16" s="58" t="s">
        <v>1395</v>
      </c>
      <c r="O16" s="23">
        <v>1073854.8852899999</v>
      </c>
      <c r="P16" s="58" t="s">
        <v>1395</v>
      </c>
      <c r="Q16" s="20">
        <v>0.66552656922300002</v>
      </c>
      <c r="R16" s="65">
        <v>0.19690663015000001</v>
      </c>
    </row>
    <row r="17" spans="2:18" ht="12.75" customHeight="1" x14ac:dyDescent="0.2">
      <c r="B17" s="62" t="s">
        <v>159</v>
      </c>
      <c r="C17" s="14" t="s">
        <v>160</v>
      </c>
      <c r="D17" s="14" t="s">
        <v>161</v>
      </c>
      <c r="E17" s="14" t="s">
        <v>162</v>
      </c>
      <c r="F17" s="14" t="s">
        <v>163</v>
      </c>
      <c r="G17" s="58" t="s">
        <v>1395</v>
      </c>
      <c r="H17" s="24">
        <v>0.85</v>
      </c>
      <c r="I17" s="14" t="s">
        <v>49</v>
      </c>
      <c r="J17" s="13">
        <v>0</v>
      </c>
      <c r="K17" s="13">
        <v>4.1399999999999999E-2</v>
      </c>
      <c r="L17" s="24">
        <v>27000000</v>
      </c>
      <c r="M17" s="24">
        <v>96.61</v>
      </c>
      <c r="N17" s="24">
        <v>0</v>
      </c>
      <c r="O17" s="24">
        <v>26084.7</v>
      </c>
      <c r="P17" s="13">
        <v>1.928571428E-3</v>
      </c>
      <c r="Q17" s="13">
        <v>1.6166114376999999E-2</v>
      </c>
      <c r="R17" s="66">
        <v>4.7830022900000003E-3</v>
      </c>
    </row>
    <row r="18" spans="2:18" ht="12.75" customHeight="1" x14ac:dyDescent="0.2">
      <c r="B18" s="62" t="s">
        <v>164</v>
      </c>
      <c r="C18" s="14" t="s">
        <v>165</v>
      </c>
      <c r="D18" s="14" t="s">
        <v>161</v>
      </c>
      <c r="E18" s="14" t="s">
        <v>162</v>
      </c>
      <c r="F18" s="14" t="s">
        <v>163</v>
      </c>
      <c r="G18" s="58" t="s">
        <v>1395</v>
      </c>
      <c r="H18" s="24">
        <v>0.01</v>
      </c>
      <c r="I18" s="14" t="s">
        <v>49</v>
      </c>
      <c r="J18" s="13">
        <v>0</v>
      </c>
      <c r="K18" s="13">
        <v>3.7199999999999997E-2</v>
      </c>
      <c r="L18" s="24">
        <v>364337000</v>
      </c>
      <c r="M18" s="24">
        <v>99.98</v>
      </c>
      <c r="N18" s="24">
        <v>0</v>
      </c>
      <c r="O18" s="24">
        <v>364264.13260000001</v>
      </c>
      <c r="P18" s="13">
        <v>7.0064807689999998E-3</v>
      </c>
      <c r="Q18" s="13">
        <v>0.225754393616</v>
      </c>
      <c r="R18" s="66">
        <v>6.6793031178999998E-2</v>
      </c>
    </row>
    <row r="19" spans="2:18" ht="12.75" customHeight="1" x14ac:dyDescent="0.2">
      <c r="B19" s="62" t="s">
        <v>166</v>
      </c>
      <c r="C19" s="14" t="s">
        <v>167</v>
      </c>
      <c r="D19" s="14" t="s">
        <v>161</v>
      </c>
      <c r="E19" s="14" t="s">
        <v>162</v>
      </c>
      <c r="F19" s="14" t="s">
        <v>163</v>
      </c>
      <c r="G19" s="58" t="s">
        <v>1395</v>
      </c>
      <c r="H19" s="24">
        <v>0.93</v>
      </c>
      <c r="I19" s="14" t="s">
        <v>49</v>
      </c>
      <c r="J19" s="13">
        <v>0</v>
      </c>
      <c r="K19" s="13">
        <v>4.1099999999999998E-2</v>
      </c>
      <c r="L19" s="24">
        <v>10000000</v>
      </c>
      <c r="M19" s="24">
        <v>96.34</v>
      </c>
      <c r="N19" s="24">
        <v>0</v>
      </c>
      <c r="O19" s="24">
        <v>9634</v>
      </c>
      <c r="P19" s="13">
        <v>7.1428571400000002E-4</v>
      </c>
      <c r="Q19" s="13">
        <v>5.9707163929999998E-3</v>
      </c>
      <c r="R19" s="66">
        <v>1.766531494E-3</v>
      </c>
    </row>
    <row r="20" spans="2:18" ht="12.75" customHeight="1" x14ac:dyDescent="0.2">
      <c r="B20" s="62" t="s">
        <v>168</v>
      </c>
      <c r="C20" s="14" t="s">
        <v>169</v>
      </c>
      <c r="D20" s="14" t="s">
        <v>161</v>
      </c>
      <c r="E20" s="14" t="s">
        <v>162</v>
      </c>
      <c r="F20" s="14" t="s">
        <v>163</v>
      </c>
      <c r="G20" s="58" t="s">
        <v>1395</v>
      </c>
      <c r="H20" s="24">
        <v>0.1</v>
      </c>
      <c r="I20" s="14" t="s">
        <v>49</v>
      </c>
      <c r="J20" s="13">
        <v>0</v>
      </c>
      <c r="K20" s="13">
        <v>4.5499999999999999E-2</v>
      </c>
      <c r="L20" s="24">
        <v>392301300</v>
      </c>
      <c r="M20" s="24">
        <v>99.55</v>
      </c>
      <c r="N20" s="24">
        <v>0</v>
      </c>
      <c r="O20" s="24">
        <v>390535.94415</v>
      </c>
      <c r="P20" s="13">
        <v>7.8460260000000007E-3</v>
      </c>
      <c r="Q20" s="13">
        <v>0.24203647124800001</v>
      </c>
      <c r="R20" s="66">
        <v>7.1610343044000005E-2</v>
      </c>
    </row>
    <row r="21" spans="2:18" ht="12.75" customHeight="1" x14ac:dyDescent="0.2">
      <c r="B21" s="62" t="s">
        <v>170</v>
      </c>
      <c r="C21" s="14" t="s">
        <v>171</v>
      </c>
      <c r="D21" s="14" t="s">
        <v>161</v>
      </c>
      <c r="E21" s="14" t="s">
        <v>162</v>
      </c>
      <c r="F21" s="14" t="s">
        <v>163</v>
      </c>
      <c r="G21" s="58" t="s">
        <v>1395</v>
      </c>
      <c r="H21" s="24">
        <v>0.18</v>
      </c>
      <c r="I21" s="14" t="s">
        <v>49</v>
      </c>
      <c r="J21" s="13">
        <v>0</v>
      </c>
      <c r="K21" s="13">
        <v>4.4999999999999998E-2</v>
      </c>
      <c r="L21" s="24">
        <v>73928649</v>
      </c>
      <c r="M21" s="24">
        <v>99.22</v>
      </c>
      <c r="N21" s="24">
        <v>0</v>
      </c>
      <c r="O21" s="24">
        <v>73352.005539999998</v>
      </c>
      <c r="P21" s="13">
        <v>1.449581352E-3</v>
      </c>
      <c r="Q21" s="13">
        <v>4.5460247246E-2</v>
      </c>
      <c r="R21" s="66">
        <v>1.3450137838E-2</v>
      </c>
    </row>
    <row r="22" spans="2:18" ht="12.75" customHeight="1" x14ac:dyDescent="0.2">
      <c r="B22" s="62" t="s">
        <v>172</v>
      </c>
      <c r="C22" s="14" t="s">
        <v>173</v>
      </c>
      <c r="D22" s="14" t="s">
        <v>161</v>
      </c>
      <c r="E22" s="14" t="s">
        <v>162</v>
      </c>
      <c r="F22" s="14" t="s">
        <v>163</v>
      </c>
      <c r="G22" s="58" t="s">
        <v>1395</v>
      </c>
      <c r="H22" s="24">
        <v>0.25</v>
      </c>
      <c r="I22" s="14" t="s">
        <v>49</v>
      </c>
      <c r="J22" s="13">
        <v>0</v>
      </c>
      <c r="K22" s="13">
        <v>4.4400000000000002E-2</v>
      </c>
      <c r="L22" s="24">
        <v>123627000</v>
      </c>
      <c r="M22" s="24">
        <v>98.9</v>
      </c>
      <c r="N22" s="24">
        <v>0</v>
      </c>
      <c r="O22" s="24">
        <v>122267.103</v>
      </c>
      <c r="P22" s="13">
        <v>6.1813500000000004E-3</v>
      </c>
      <c r="Q22" s="13">
        <v>7.5775606837000006E-2</v>
      </c>
      <c r="R22" s="66">
        <v>2.2419419568999999E-2</v>
      </c>
    </row>
    <row r="23" spans="2:18" ht="12.75" customHeight="1" x14ac:dyDescent="0.2">
      <c r="B23" s="62" t="s">
        <v>174</v>
      </c>
      <c r="C23" s="14" t="s">
        <v>175</v>
      </c>
      <c r="D23" s="14" t="s">
        <v>161</v>
      </c>
      <c r="E23" s="14" t="s">
        <v>162</v>
      </c>
      <c r="F23" s="14" t="s">
        <v>163</v>
      </c>
      <c r="G23" s="58" t="s">
        <v>1395</v>
      </c>
      <c r="H23" s="24">
        <v>0.6</v>
      </c>
      <c r="I23" s="14" t="s">
        <v>49</v>
      </c>
      <c r="J23" s="13">
        <v>0</v>
      </c>
      <c r="K23" s="13">
        <v>4.2599999999999999E-2</v>
      </c>
      <c r="L23" s="24">
        <v>65000000</v>
      </c>
      <c r="M23" s="24">
        <v>97.53</v>
      </c>
      <c r="N23" s="24">
        <v>0</v>
      </c>
      <c r="O23" s="24">
        <v>63394.5</v>
      </c>
      <c r="P23" s="13">
        <v>3.6111111110000002E-3</v>
      </c>
      <c r="Q23" s="13">
        <v>3.9289036786999999E-2</v>
      </c>
      <c r="R23" s="66">
        <v>1.1624286983E-2</v>
      </c>
    </row>
    <row r="24" spans="2:18" ht="12.75" customHeight="1" x14ac:dyDescent="0.2">
      <c r="B24" s="62" t="s">
        <v>176</v>
      </c>
      <c r="C24" s="14" t="s">
        <v>177</v>
      </c>
      <c r="D24" s="14" t="s">
        <v>161</v>
      </c>
      <c r="E24" s="14" t="s">
        <v>162</v>
      </c>
      <c r="F24" s="14" t="s">
        <v>163</v>
      </c>
      <c r="G24" s="58" t="s">
        <v>1395</v>
      </c>
      <c r="H24" s="24">
        <v>0.68</v>
      </c>
      <c r="I24" s="14" t="s">
        <v>49</v>
      </c>
      <c r="J24" s="13">
        <v>0</v>
      </c>
      <c r="K24" s="13">
        <v>4.1399999999999999E-2</v>
      </c>
      <c r="L24" s="24">
        <v>25000000</v>
      </c>
      <c r="M24" s="24">
        <v>97.29</v>
      </c>
      <c r="N24" s="24">
        <v>0</v>
      </c>
      <c r="O24" s="24">
        <v>24322.5</v>
      </c>
      <c r="P24" s="13">
        <v>1.3888888879999999E-3</v>
      </c>
      <c r="Q24" s="13">
        <v>1.5073982715E-2</v>
      </c>
      <c r="R24" s="66">
        <v>4.4598777519999997E-3</v>
      </c>
    </row>
    <row r="25" spans="2:18" ht="12.75" customHeight="1" x14ac:dyDescent="0.2">
      <c r="B25" s="61" t="s">
        <v>178</v>
      </c>
      <c r="C25" s="58" t="s">
        <v>1395</v>
      </c>
      <c r="D25" s="58" t="s">
        <v>1395</v>
      </c>
      <c r="E25" s="58" t="s">
        <v>1395</v>
      </c>
      <c r="F25" s="58" t="s">
        <v>1395</v>
      </c>
      <c r="G25" s="58" t="s">
        <v>1395</v>
      </c>
      <c r="H25" s="23">
        <v>2.14</v>
      </c>
      <c r="I25" s="58" t="s">
        <v>1395</v>
      </c>
      <c r="J25" s="58" t="s">
        <v>1395</v>
      </c>
      <c r="K25" s="58" t="s">
        <v>1395</v>
      </c>
      <c r="L25" s="58" t="s">
        <v>1395</v>
      </c>
      <c r="M25" s="58" t="s">
        <v>1395</v>
      </c>
      <c r="N25" s="58" t="s">
        <v>1395</v>
      </c>
      <c r="O25" s="23">
        <v>1312.92</v>
      </c>
      <c r="P25" s="58" t="s">
        <v>1395</v>
      </c>
      <c r="Q25" s="20">
        <v>8.1368828799999995E-4</v>
      </c>
      <c r="R25" s="65">
        <v>2.40742633E-4</v>
      </c>
    </row>
    <row r="26" spans="2:18" ht="12.75" customHeight="1" x14ac:dyDescent="0.2">
      <c r="B26" s="62" t="s">
        <v>179</v>
      </c>
      <c r="C26" s="14" t="s">
        <v>180</v>
      </c>
      <c r="D26" s="14" t="s">
        <v>161</v>
      </c>
      <c r="E26" s="14" t="s">
        <v>162</v>
      </c>
      <c r="F26" s="14" t="s">
        <v>163</v>
      </c>
      <c r="G26" s="58" t="s">
        <v>1395</v>
      </c>
      <c r="H26" s="24">
        <v>2.14</v>
      </c>
      <c r="I26" s="14" t="s">
        <v>49</v>
      </c>
      <c r="J26" s="13">
        <v>5.0000000000000001E-3</v>
      </c>
      <c r="K26" s="13">
        <v>3.7600000000000001E-2</v>
      </c>
      <c r="L26" s="24">
        <v>1400000</v>
      </c>
      <c r="M26" s="24">
        <v>93.78</v>
      </c>
      <c r="N26" s="24">
        <v>0</v>
      </c>
      <c r="O26" s="24">
        <v>1312.92</v>
      </c>
      <c r="P26" s="13">
        <v>5.2391788036297797E-5</v>
      </c>
      <c r="Q26" s="13">
        <v>8.1368828799999995E-4</v>
      </c>
      <c r="R26" s="66">
        <v>2.40742633E-4</v>
      </c>
    </row>
    <row r="27" spans="2:18" ht="12.75" customHeight="1" x14ac:dyDescent="0.2">
      <c r="B27" s="61" t="s">
        <v>181</v>
      </c>
      <c r="C27" s="58" t="s">
        <v>1395</v>
      </c>
      <c r="D27" s="58" t="s">
        <v>1395</v>
      </c>
      <c r="E27" s="58" t="s">
        <v>1395</v>
      </c>
      <c r="F27" s="58" t="s">
        <v>1395</v>
      </c>
      <c r="G27" s="58" t="s">
        <v>1395</v>
      </c>
      <c r="H27" s="23">
        <v>6.02</v>
      </c>
      <c r="I27" s="58" t="s">
        <v>1395</v>
      </c>
      <c r="J27" s="58" t="s">
        <v>1395</v>
      </c>
      <c r="K27" s="58" t="s">
        <v>1395</v>
      </c>
      <c r="L27" s="58" t="s">
        <v>1395</v>
      </c>
      <c r="M27" s="58" t="s">
        <v>1395</v>
      </c>
      <c r="N27" s="58" t="s">
        <v>1395</v>
      </c>
      <c r="O27" s="23">
        <v>188758.16816</v>
      </c>
      <c r="P27" s="58" t="s">
        <v>1395</v>
      </c>
      <c r="Q27" s="20">
        <v>0.116983754312</v>
      </c>
      <c r="R27" s="65">
        <v>3.4611506E-2</v>
      </c>
    </row>
    <row r="28" spans="2:18" ht="12.75" customHeight="1" x14ac:dyDescent="0.2">
      <c r="B28" s="62" t="s">
        <v>182</v>
      </c>
      <c r="C28" s="14" t="s">
        <v>183</v>
      </c>
      <c r="D28" s="14" t="s">
        <v>161</v>
      </c>
      <c r="E28" s="14" t="s">
        <v>162</v>
      </c>
      <c r="F28" s="14" t="s">
        <v>163</v>
      </c>
      <c r="G28" s="58" t="s">
        <v>1395</v>
      </c>
      <c r="H28" s="24">
        <v>6.02</v>
      </c>
      <c r="I28" s="14" t="s">
        <v>49</v>
      </c>
      <c r="J28" s="13">
        <v>4.1519E-2</v>
      </c>
      <c r="K28" s="13">
        <v>4.8099999999999997E-2</v>
      </c>
      <c r="L28" s="24">
        <v>195929176</v>
      </c>
      <c r="M28" s="24">
        <v>96.34</v>
      </c>
      <c r="N28" s="24">
        <v>0</v>
      </c>
      <c r="O28" s="24">
        <v>188758.16816</v>
      </c>
      <c r="P28" s="13">
        <v>7.0970220199999996E-3</v>
      </c>
      <c r="Q28" s="13">
        <v>0.116983754312</v>
      </c>
      <c r="R28" s="66">
        <v>3.4611506E-2</v>
      </c>
    </row>
    <row r="29" spans="2:18" ht="12.75" customHeight="1" x14ac:dyDescent="0.2">
      <c r="B29" s="61" t="s">
        <v>184</v>
      </c>
      <c r="C29" s="58" t="s">
        <v>1395</v>
      </c>
      <c r="D29" s="58" t="s">
        <v>1395</v>
      </c>
      <c r="E29" s="58" t="s">
        <v>1395</v>
      </c>
      <c r="F29" s="58" t="s">
        <v>1395</v>
      </c>
      <c r="G29" s="58" t="s">
        <v>1395</v>
      </c>
      <c r="H29" s="58" t="s">
        <v>1395</v>
      </c>
      <c r="I29" s="58" t="s">
        <v>1395</v>
      </c>
      <c r="J29" s="58" t="s">
        <v>1395</v>
      </c>
      <c r="K29" s="58" t="s">
        <v>1395</v>
      </c>
      <c r="L29" s="58" t="s">
        <v>1395</v>
      </c>
      <c r="M29" s="58" t="s">
        <v>1395</v>
      </c>
      <c r="N29" s="58" t="s">
        <v>1395</v>
      </c>
      <c r="O29" s="58" t="s">
        <v>1395</v>
      </c>
      <c r="P29" s="58" t="s">
        <v>1395</v>
      </c>
      <c r="Q29" s="58" t="s">
        <v>1395</v>
      </c>
      <c r="R29" s="72" t="s">
        <v>1395</v>
      </c>
    </row>
    <row r="30" spans="2:18" ht="12.75" customHeight="1" x14ac:dyDescent="0.2">
      <c r="B30" s="61" t="s">
        <v>185</v>
      </c>
      <c r="C30" s="58" t="s">
        <v>1395</v>
      </c>
      <c r="D30" s="58" t="s">
        <v>1395</v>
      </c>
      <c r="E30" s="58" t="s">
        <v>1395</v>
      </c>
      <c r="F30" s="58" t="s">
        <v>1395</v>
      </c>
      <c r="G30" s="58" t="s">
        <v>1395</v>
      </c>
      <c r="H30" s="23">
        <v>0.75703977086499996</v>
      </c>
      <c r="I30" s="58" t="s">
        <v>1395</v>
      </c>
      <c r="J30" s="58" t="s">
        <v>1395</v>
      </c>
      <c r="K30" s="58" t="s">
        <v>1395</v>
      </c>
      <c r="L30" s="58" t="s">
        <v>1395</v>
      </c>
      <c r="M30" s="58" t="s">
        <v>1395</v>
      </c>
      <c r="N30" s="58" t="s">
        <v>1395</v>
      </c>
      <c r="O30" s="23">
        <v>349615.74667000002</v>
      </c>
      <c r="P30" s="58" t="s">
        <v>1395</v>
      </c>
      <c r="Q30" s="20">
        <v>0.216675988175</v>
      </c>
      <c r="R30" s="65">
        <v>6.4107040407999999E-2</v>
      </c>
    </row>
    <row r="31" spans="2:18" ht="12.75" customHeight="1" x14ac:dyDescent="0.2">
      <c r="B31" s="61" t="s">
        <v>186</v>
      </c>
      <c r="C31" s="58" t="s">
        <v>1395</v>
      </c>
      <c r="D31" s="58" t="s">
        <v>1395</v>
      </c>
      <c r="E31" s="58" t="s">
        <v>1395</v>
      </c>
      <c r="F31" s="58" t="s">
        <v>1395</v>
      </c>
      <c r="G31" s="58" t="s">
        <v>1395</v>
      </c>
      <c r="H31" s="58" t="s">
        <v>1395</v>
      </c>
      <c r="I31" s="58" t="s">
        <v>1395</v>
      </c>
      <c r="J31" s="58" t="s">
        <v>1395</v>
      </c>
      <c r="K31" s="58" t="s">
        <v>1395</v>
      </c>
      <c r="L31" s="58" t="s">
        <v>1395</v>
      </c>
      <c r="M31" s="58" t="s">
        <v>1395</v>
      </c>
      <c r="N31" s="58" t="s">
        <v>1395</v>
      </c>
      <c r="O31" s="58" t="s">
        <v>1395</v>
      </c>
      <c r="P31" s="58" t="s">
        <v>1395</v>
      </c>
      <c r="Q31" s="58" t="s">
        <v>1395</v>
      </c>
      <c r="R31" s="72" t="s">
        <v>1395</v>
      </c>
    </row>
    <row r="32" spans="2:18" ht="12.75" customHeight="1" x14ac:dyDescent="0.2">
      <c r="B32" s="61" t="s">
        <v>187</v>
      </c>
      <c r="C32" s="58" t="s">
        <v>1395</v>
      </c>
      <c r="D32" s="58" t="s">
        <v>1395</v>
      </c>
      <c r="E32" s="58" t="s">
        <v>1395</v>
      </c>
      <c r="F32" s="58" t="s">
        <v>1395</v>
      </c>
      <c r="G32" s="58" t="s">
        <v>1395</v>
      </c>
      <c r="H32" s="23">
        <v>0.75703977086499996</v>
      </c>
      <c r="I32" s="58" t="s">
        <v>1395</v>
      </c>
      <c r="J32" s="58" t="s">
        <v>1395</v>
      </c>
      <c r="K32" s="58" t="s">
        <v>1395</v>
      </c>
      <c r="L32" s="58" t="s">
        <v>1395</v>
      </c>
      <c r="M32" s="58" t="s">
        <v>1395</v>
      </c>
      <c r="N32" s="58" t="s">
        <v>1395</v>
      </c>
      <c r="O32" s="23">
        <v>349615.74667000002</v>
      </c>
      <c r="P32" s="58" t="s">
        <v>1395</v>
      </c>
      <c r="Q32" s="20">
        <v>0.216675988175</v>
      </c>
      <c r="R32" s="65">
        <v>6.4107040407999999E-2</v>
      </c>
    </row>
    <row r="33" spans="2:18" ht="12.75" customHeight="1" x14ac:dyDescent="0.2">
      <c r="B33" s="62" t="s">
        <v>188</v>
      </c>
      <c r="C33" s="14" t="s">
        <v>189</v>
      </c>
      <c r="D33" s="14" t="s">
        <v>190</v>
      </c>
      <c r="E33" s="14" t="s">
        <v>191</v>
      </c>
      <c r="F33" s="14" t="s">
        <v>192</v>
      </c>
      <c r="G33" s="58" t="s">
        <v>1395</v>
      </c>
      <c r="H33" s="24">
        <v>0.85</v>
      </c>
      <c r="I33" s="14" t="s">
        <v>50</v>
      </c>
      <c r="J33" s="13">
        <v>0</v>
      </c>
      <c r="K33" s="13">
        <v>4.8149999999999998E-2</v>
      </c>
      <c r="L33" s="24">
        <v>51000000</v>
      </c>
      <c r="M33" s="24">
        <v>96.130099999999999</v>
      </c>
      <c r="N33" s="24">
        <v>0</v>
      </c>
      <c r="O33" s="24">
        <v>177818.57508000001</v>
      </c>
      <c r="P33" s="13">
        <v>1.045146218E-3</v>
      </c>
      <c r="Q33" s="13">
        <v>0.110203890523</v>
      </c>
      <c r="R33" s="66">
        <v>3.2605575368000003E-2</v>
      </c>
    </row>
    <row r="34" spans="2:18" ht="12.75" customHeight="1" thickBot="1" x14ac:dyDescent="0.25">
      <c r="B34" s="62" t="s">
        <v>193</v>
      </c>
      <c r="C34" s="14" t="s">
        <v>194</v>
      </c>
      <c r="D34" s="14" t="s">
        <v>195</v>
      </c>
      <c r="E34" s="14" t="s">
        <v>196</v>
      </c>
      <c r="F34" s="14" t="s">
        <v>197</v>
      </c>
      <c r="G34" s="58" t="s">
        <v>1395</v>
      </c>
      <c r="H34" s="24">
        <v>0.7</v>
      </c>
      <c r="I34" s="14" t="s">
        <v>50</v>
      </c>
      <c r="J34" s="13">
        <v>3.7499999999999999E-3</v>
      </c>
      <c r="K34" s="13">
        <v>4.9950000000000001E-2</v>
      </c>
      <c r="L34" s="24">
        <v>33658000</v>
      </c>
      <c r="M34" s="24">
        <v>96.969700000000003</v>
      </c>
      <c r="N34" s="24">
        <v>0</v>
      </c>
      <c r="O34" s="24">
        <v>118378.24952</v>
      </c>
      <c r="P34" s="13">
        <v>5.2446397399999998E-4</v>
      </c>
      <c r="Q34" s="13">
        <v>7.3365471771000001E-2</v>
      </c>
      <c r="R34" s="66">
        <v>2.1706342742E-2</v>
      </c>
    </row>
    <row r="35" spans="2:18" ht="12.75" customHeight="1" x14ac:dyDescent="0.2">
      <c r="B35" s="76" t="s">
        <v>198</v>
      </c>
      <c r="C35" s="77" t="s">
        <v>199</v>
      </c>
      <c r="D35" s="77" t="s">
        <v>200</v>
      </c>
      <c r="E35" s="77" t="s">
        <v>196</v>
      </c>
      <c r="F35" s="77" t="s">
        <v>197</v>
      </c>
      <c r="G35" s="73" t="s">
        <v>1395</v>
      </c>
      <c r="H35" s="78">
        <v>0.57399999999999995</v>
      </c>
      <c r="I35" s="77" t="s">
        <v>50</v>
      </c>
      <c r="J35" s="79">
        <v>1.7500000000000002E-2</v>
      </c>
      <c r="K35" s="79">
        <v>5.1040000000000002E-2</v>
      </c>
      <c r="L35" s="78">
        <v>14900000</v>
      </c>
      <c r="M35" s="78">
        <v>98.846500000000006</v>
      </c>
      <c r="N35" s="78">
        <v>0</v>
      </c>
      <c r="O35" s="78">
        <v>53418.922070000001</v>
      </c>
      <c r="P35" s="79">
        <v>3.4954371600000002E-4</v>
      </c>
      <c r="Q35" s="79">
        <v>3.3106625879999997E-2</v>
      </c>
      <c r="R35" s="80">
        <v>9.7951222970000008E-3</v>
      </c>
    </row>
    <row r="36" spans="2:18" ht="12.75" hidden="1" customHeight="1" x14ac:dyDescent="0.2"/>
    <row r="37" spans="2:18" ht="12.75" hidden="1" customHeight="1" x14ac:dyDescent="0.2"/>
    <row r="38" spans="2:18" ht="12.75" hidden="1" customHeight="1" x14ac:dyDescent="0.2"/>
    <row r="39" spans="2:18" ht="12.75" hidden="1" customHeight="1" x14ac:dyDescent="0.2"/>
    <row r="40" spans="2:18" ht="12.75" hidden="1" customHeight="1" x14ac:dyDescent="0.2"/>
    <row r="41" spans="2:18" ht="12.75" hidden="1" customHeight="1" x14ac:dyDescent="0.2"/>
    <row r="42" spans="2:18" ht="12.75" hidden="1" customHeight="1" x14ac:dyDescent="0.2"/>
    <row r="43" spans="2:18" ht="12.75" hidden="1" customHeight="1" x14ac:dyDescent="0.2"/>
    <row r="44" spans="2:18" ht="12.75" hidden="1" customHeight="1" x14ac:dyDescent="0.2"/>
    <row r="45" spans="2:18" ht="12.75" hidden="1" customHeight="1" x14ac:dyDescent="0.2"/>
    <row r="46" spans="2:18" ht="12.75" hidden="1" customHeight="1" x14ac:dyDescent="0.2"/>
    <row r="47" spans="2:18" ht="12.75" hidden="1" customHeight="1" x14ac:dyDescent="0.2"/>
    <row r="48" spans="2:1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1:P19"/>
  <sheetViews>
    <sheetView rightToLeft="1" workbookViewId="0">
      <selection activeCell="C25" sqref="C25"/>
    </sheetView>
  </sheetViews>
  <sheetFormatPr defaultRowHeight="12.75" customHeight="1" x14ac:dyDescent="0.2"/>
  <cols>
    <col min="2" max="2" width="44.140625" bestFit="1" customWidth="1"/>
    <col min="3" max="3" width="29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12536</v>
      </c>
    </row>
    <row r="6" spans="2:16" ht="12.75" customHeight="1" x14ac:dyDescent="0.2">
      <c r="B6" s="48" t="s">
        <v>1380</v>
      </c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50"/>
    </row>
    <row r="7" spans="2:16" ht="12.75" customHeight="1" x14ac:dyDescent="0.2">
      <c r="B7" s="55" t="s">
        <v>1381</v>
      </c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3"/>
    </row>
    <row r="8" spans="2:16" ht="12.75" customHeight="1" x14ac:dyDescent="0.2">
      <c r="B8" s="4" t="s">
        <v>71</v>
      </c>
      <c r="C8" s="4" t="s">
        <v>72</v>
      </c>
      <c r="D8" s="4" t="s">
        <v>204</v>
      </c>
      <c r="E8" s="4" t="s">
        <v>74</v>
      </c>
      <c r="F8" s="4" t="s">
        <v>75</v>
      </c>
      <c r="G8" s="4" t="s">
        <v>136</v>
      </c>
      <c r="H8" s="4" t="s">
        <v>137</v>
      </c>
      <c r="I8" s="4" t="s">
        <v>76</v>
      </c>
      <c r="J8" s="4" t="s">
        <v>77</v>
      </c>
      <c r="K8" s="4" t="s">
        <v>1360</v>
      </c>
      <c r="L8" s="4" t="s">
        <v>138</v>
      </c>
      <c r="M8" s="4" t="s">
        <v>1361</v>
      </c>
      <c r="N8" s="4" t="s">
        <v>141</v>
      </c>
      <c r="O8" s="4" t="s">
        <v>80</v>
      </c>
      <c r="P8" s="4" t="s">
        <v>206</v>
      </c>
    </row>
    <row r="9" spans="2:16" ht="12.75" customHeight="1" x14ac:dyDescent="0.2">
      <c r="B9" s="5"/>
      <c r="C9" s="5"/>
      <c r="D9" s="5"/>
      <c r="E9" s="5"/>
      <c r="F9" s="5"/>
      <c r="G9" s="6" t="s">
        <v>143</v>
      </c>
      <c r="H9" s="6" t="s">
        <v>144</v>
      </c>
      <c r="I9" s="5"/>
      <c r="J9" s="6" t="s">
        <v>12</v>
      </c>
      <c r="K9" s="6" t="s">
        <v>12</v>
      </c>
      <c r="L9" s="6" t="s">
        <v>145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147</v>
      </c>
      <c r="N10" s="6" t="s">
        <v>148</v>
      </c>
      <c r="O10" s="6" t="s">
        <v>149</v>
      </c>
      <c r="P10" s="6" t="s">
        <v>150</v>
      </c>
    </row>
    <row r="11" spans="2:16" ht="12.75" customHeight="1" x14ac:dyDescent="0.2">
      <c r="B11" s="18" t="s">
        <v>1382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1383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1384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1385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1386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1387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1388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1389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  <row r="19" spans="2:16" ht="12.75" customHeight="1" x14ac:dyDescent="0.2">
      <c r="B19" s="18" t="s">
        <v>1390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</row>
  </sheetData>
  <mergeCells count="2">
    <mergeCell ref="B6:P6"/>
    <mergeCell ref="B7:P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topLeftCell="O1" workbookViewId="0">
      <selection activeCell="U1" sqref="U1:XFD1048576"/>
    </sheetView>
  </sheetViews>
  <sheetFormatPr defaultColWidth="0" defaultRowHeight="12.75" customHeight="1" zeroHeight="1" x14ac:dyDescent="0.2"/>
  <cols>
    <col min="1" max="1" width="9.140625" customWidth="1"/>
    <col min="2" max="2" width="36.5703125" bestFit="1" customWidth="1"/>
    <col min="3" max="3" width="29" bestFit="1" customWidth="1"/>
    <col min="4" max="4" width="15" bestFit="1" customWidth="1"/>
    <col min="5" max="5" width="13.7109375" bestFit="1" customWidth="1"/>
    <col min="6" max="6" width="16.28515625" bestFit="1" customWidth="1"/>
    <col min="7" max="7" width="13.7109375" bestFit="1" customWidth="1"/>
    <col min="8" max="8" width="10.85546875" customWidth="1"/>
    <col min="9" max="9" width="12.42578125" bestFit="1" customWidth="1"/>
    <col min="10" max="10" width="17.5703125" bestFit="1" customWidth="1"/>
    <col min="11" max="11" width="10.85546875" customWidth="1"/>
    <col min="12" max="12" width="13.7109375" bestFit="1" customWidth="1"/>
    <col min="13" max="13" width="15" bestFit="1" customWidth="1"/>
    <col min="14" max="14" width="18.85546875" bestFit="1" customWidth="1"/>
    <col min="15" max="15" width="12.42578125" bestFit="1" customWidth="1"/>
    <col min="16" max="16" width="12" customWidth="1"/>
    <col min="17" max="17" width="13.7109375" bestFit="1" customWidth="1"/>
    <col min="18" max="18" width="29" bestFit="1" customWidth="1"/>
    <col min="19" max="19" width="34" bestFit="1" customWidth="1"/>
    <col min="20" max="20" width="30.140625" bestFit="1" customWidth="1"/>
    <col min="53" max="16384" width="9.140625" hidden="1"/>
  </cols>
  <sheetData>
    <row r="1" spans="2:20" ht="12.75" customHeight="1" x14ac:dyDescent="0.2">
      <c r="B1" s="1" t="s">
        <v>69</v>
      </c>
      <c r="C1" s="1" t="s">
        <v>1</v>
      </c>
    </row>
    <row r="2" spans="2:20" ht="12.75" customHeight="1" x14ac:dyDescent="0.2">
      <c r="B2" s="1" t="s">
        <v>2</v>
      </c>
      <c r="C2" s="1" t="s">
        <v>3</v>
      </c>
    </row>
    <row r="3" spans="2:20" ht="12.75" customHeight="1" x14ac:dyDescent="0.2">
      <c r="B3" s="1" t="s">
        <v>4</v>
      </c>
      <c r="C3" s="1" t="s">
        <v>5</v>
      </c>
    </row>
    <row r="4" spans="2:20" ht="12.75" customHeight="1" x14ac:dyDescent="0.2">
      <c r="B4" s="1" t="s">
        <v>6</v>
      </c>
      <c r="C4" s="2">
        <v>12536</v>
      </c>
    </row>
    <row r="5" spans="2:20" ht="12.75" customHeight="1" x14ac:dyDescent="0.2"/>
    <row r="6" spans="2:20" ht="12.75" customHeight="1" thickBot="1" x14ac:dyDescent="0.25">
      <c r="B6" s="67" t="s">
        <v>201</v>
      </c>
      <c r="C6" s="69" t="s">
        <v>1395</v>
      </c>
      <c r="D6" s="69" t="s">
        <v>1396</v>
      </c>
      <c r="E6" s="69" t="s">
        <v>1397</v>
      </c>
      <c r="F6" s="69" t="s">
        <v>1398</v>
      </c>
      <c r="G6" s="69" t="s">
        <v>1399</v>
      </c>
      <c r="H6" s="69" t="s">
        <v>1400</v>
      </c>
      <c r="I6" s="69" t="s">
        <v>1401</v>
      </c>
      <c r="J6" s="69" t="s">
        <v>1402</v>
      </c>
      <c r="K6" s="69" t="s">
        <v>1403</v>
      </c>
      <c r="L6" s="69" t="s">
        <v>1404</v>
      </c>
      <c r="M6" s="69" t="s">
        <v>1405</v>
      </c>
      <c r="N6" s="69" t="s">
        <v>1406</v>
      </c>
      <c r="O6" s="69" t="s">
        <v>1407</v>
      </c>
      <c r="P6" s="69" t="s">
        <v>1408</v>
      </c>
      <c r="Q6" s="69" t="s">
        <v>1409</v>
      </c>
      <c r="R6" s="69" t="s">
        <v>1410</v>
      </c>
      <c r="S6" s="69" t="s">
        <v>1411</v>
      </c>
      <c r="T6" s="69" t="s">
        <v>1412</v>
      </c>
    </row>
    <row r="7" spans="2:20" ht="12.75" customHeight="1" thickBot="1" x14ac:dyDescent="0.25">
      <c r="B7" s="75" t="s">
        <v>202</v>
      </c>
      <c r="C7" s="81" t="s">
        <v>1395</v>
      </c>
      <c r="D7" s="81" t="s">
        <v>1395</v>
      </c>
      <c r="E7" s="81" t="s">
        <v>1395</v>
      </c>
      <c r="F7" s="81" t="s">
        <v>1395</v>
      </c>
      <c r="G7" s="81" t="s">
        <v>1395</v>
      </c>
      <c r="H7" s="81" t="s">
        <v>1395</v>
      </c>
      <c r="I7" s="81" t="s">
        <v>1395</v>
      </c>
      <c r="J7" s="81" t="s">
        <v>1395</v>
      </c>
      <c r="K7" s="81" t="s">
        <v>1395</v>
      </c>
      <c r="L7" s="81" t="s">
        <v>1395</v>
      </c>
      <c r="M7" s="81" t="s">
        <v>1395</v>
      </c>
      <c r="N7" s="81" t="s">
        <v>1395</v>
      </c>
      <c r="O7" s="81" t="s">
        <v>1395</v>
      </c>
      <c r="P7" s="81" t="s">
        <v>1395</v>
      </c>
      <c r="Q7" s="81" t="s">
        <v>1395</v>
      </c>
      <c r="R7" s="81" t="s">
        <v>1395</v>
      </c>
      <c r="S7" s="81" t="s">
        <v>1395</v>
      </c>
      <c r="T7" s="81" t="s">
        <v>1395</v>
      </c>
    </row>
    <row r="8" spans="2:20" ht="12.75" customHeight="1" x14ac:dyDescent="0.2">
      <c r="B8" s="60" t="s">
        <v>71</v>
      </c>
      <c r="C8" s="4" t="s">
        <v>72</v>
      </c>
      <c r="D8" s="4" t="s">
        <v>135</v>
      </c>
      <c r="E8" s="4" t="s">
        <v>203</v>
      </c>
      <c r="F8" s="4" t="s">
        <v>73</v>
      </c>
      <c r="G8" s="4" t="s">
        <v>204</v>
      </c>
      <c r="H8" s="4" t="s">
        <v>74</v>
      </c>
      <c r="I8" s="4" t="s">
        <v>75</v>
      </c>
      <c r="J8" s="4" t="s">
        <v>136</v>
      </c>
      <c r="K8" s="4" t="s">
        <v>137</v>
      </c>
      <c r="L8" s="4" t="s">
        <v>76</v>
      </c>
      <c r="M8" s="4" t="s">
        <v>205</v>
      </c>
      <c r="N8" s="4" t="s">
        <v>78</v>
      </c>
      <c r="O8" s="4" t="s">
        <v>138</v>
      </c>
      <c r="P8" s="4" t="s">
        <v>139</v>
      </c>
      <c r="Q8" s="4" t="s">
        <v>79</v>
      </c>
      <c r="R8" s="4" t="s">
        <v>141</v>
      </c>
      <c r="S8" s="4" t="s">
        <v>80</v>
      </c>
      <c r="T8" s="63" t="s">
        <v>206</v>
      </c>
    </row>
    <row r="9" spans="2:20" ht="12.75" customHeight="1" x14ac:dyDescent="0.2">
      <c r="B9" s="71" t="s">
        <v>1395</v>
      </c>
      <c r="C9" s="57" t="s">
        <v>1395</v>
      </c>
      <c r="D9" s="57" t="s">
        <v>1395</v>
      </c>
      <c r="E9" s="57" t="s">
        <v>1395</v>
      </c>
      <c r="F9" s="57" t="s">
        <v>1395</v>
      </c>
      <c r="G9" s="57" t="s">
        <v>1395</v>
      </c>
      <c r="H9" s="57" t="s">
        <v>1395</v>
      </c>
      <c r="I9" s="57" t="s">
        <v>1395</v>
      </c>
      <c r="J9" s="6" t="s">
        <v>143</v>
      </c>
      <c r="K9" s="6" t="s">
        <v>144</v>
      </c>
      <c r="L9" s="57" t="s">
        <v>1395</v>
      </c>
      <c r="M9" s="6" t="s">
        <v>12</v>
      </c>
      <c r="N9" s="6" t="s">
        <v>12</v>
      </c>
      <c r="O9" s="6" t="s">
        <v>145</v>
      </c>
      <c r="P9" s="6" t="s">
        <v>146</v>
      </c>
      <c r="Q9" s="6" t="s">
        <v>11</v>
      </c>
      <c r="R9" s="6" t="s">
        <v>12</v>
      </c>
      <c r="S9" s="6" t="s">
        <v>12</v>
      </c>
      <c r="T9" s="64" t="s">
        <v>12</v>
      </c>
    </row>
    <row r="10" spans="2:20" ht="12.75" customHeight="1" x14ac:dyDescent="0.2">
      <c r="B10" s="71" t="s">
        <v>1395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147</v>
      </c>
      <c r="N10" s="6" t="s">
        <v>148</v>
      </c>
      <c r="O10" s="6" t="s">
        <v>149</v>
      </c>
      <c r="P10" s="6" t="s">
        <v>150</v>
      </c>
      <c r="Q10" s="6" t="s">
        <v>151</v>
      </c>
      <c r="R10" s="6" t="s">
        <v>152</v>
      </c>
      <c r="S10" s="6" t="s">
        <v>207</v>
      </c>
      <c r="T10" s="64" t="s">
        <v>208</v>
      </c>
    </row>
    <row r="11" spans="2:20" ht="12.75" customHeight="1" x14ac:dyDescent="0.2">
      <c r="B11" s="61" t="s">
        <v>209</v>
      </c>
      <c r="C11" s="58" t="s">
        <v>1395</v>
      </c>
      <c r="D11" s="58" t="s">
        <v>1395</v>
      </c>
      <c r="E11" s="58" t="s">
        <v>1395</v>
      </c>
      <c r="F11" s="58" t="s">
        <v>1395</v>
      </c>
      <c r="G11" s="58" t="s">
        <v>1395</v>
      </c>
      <c r="H11" s="58" t="s">
        <v>1395</v>
      </c>
      <c r="I11" s="58" t="s">
        <v>1395</v>
      </c>
      <c r="J11" s="58" t="s">
        <v>1395</v>
      </c>
      <c r="K11" s="58" t="s">
        <v>1395</v>
      </c>
      <c r="L11" s="58" t="s">
        <v>1395</v>
      </c>
      <c r="M11" s="58" t="s">
        <v>1395</v>
      </c>
      <c r="N11" s="58" t="s">
        <v>1395</v>
      </c>
      <c r="O11" s="58" t="s">
        <v>1395</v>
      </c>
      <c r="P11" s="58" t="s">
        <v>1395</v>
      </c>
      <c r="Q11" s="58" t="s">
        <v>1395</v>
      </c>
      <c r="R11" s="58" t="s">
        <v>1395</v>
      </c>
      <c r="S11" s="58" t="s">
        <v>1395</v>
      </c>
      <c r="T11" s="72" t="s">
        <v>1395</v>
      </c>
    </row>
    <row r="12" spans="2:20" ht="12.75" customHeight="1" x14ac:dyDescent="0.2">
      <c r="B12" s="61" t="s">
        <v>210</v>
      </c>
      <c r="C12" s="58" t="s">
        <v>1395</v>
      </c>
      <c r="D12" s="58" t="s">
        <v>1395</v>
      </c>
      <c r="E12" s="58" t="s">
        <v>1395</v>
      </c>
      <c r="F12" s="58" t="s">
        <v>1395</v>
      </c>
      <c r="G12" s="58" t="s">
        <v>1395</v>
      </c>
      <c r="H12" s="58" t="s">
        <v>1395</v>
      </c>
      <c r="I12" s="58" t="s">
        <v>1395</v>
      </c>
      <c r="J12" s="58" t="s">
        <v>1395</v>
      </c>
      <c r="K12" s="58" t="s">
        <v>1395</v>
      </c>
      <c r="L12" s="58" t="s">
        <v>1395</v>
      </c>
      <c r="M12" s="58" t="s">
        <v>1395</v>
      </c>
      <c r="N12" s="58" t="s">
        <v>1395</v>
      </c>
      <c r="O12" s="58" t="s">
        <v>1395</v>
      </c>
      <c r="P12" s="58" t="s">
        <v>1395</v>
      </c>
      <c r="Q12" s="58" t="s">
        <v>1395</v>
      </c>
      <c r="R12" s="58" t="s">
        <v>1395</v>
      </c>
      <c r="S12" s="58" t="s">
        <v>1395</v>
      </c>
      <c r="T12" s="72" t="s">
        <v>1395</v>
      </c>
    </row>
    <row r="13" spans="2:20" ht="12.75" customHeight="1" x14ac:dyDescent="0.2">
      <c r="B13" s="61" t="s">
        <v>211</v>
      </c>
      <c r="C13" s="58" t="s">
        <v>1395</v>
      </c>
      <c r="D13" s="58" t="s">
        <v>1395</v>
      </c>
      <c r="E13" s="58" t="s">
        <v>1395</v>
      </c>
      <c r="F13" s="58" t="s">
        <v>1395</v>
      </c>
      <c r="G13" s="58" t="s">
        <v>1395</v>
      </c>
      <c r="H13" s="58" t="s">
        <v>1395</v>
      </c>
      <c r="I13" s="58" t="s">
        <v>1395</v>
      </c>
      <c r="J13" s="58" t="s">
        <v>1395</v>
      </c>
      <c r="K13" s="58" t="s">
        <v>1395</v>
      </c>
      <c r="L13" s="58" t="s">
        <v>1395</v>
      </c>
      <c r="M13" s="58" t="s">
        <v>1395</v>
      </c>
      <c r="N13" s="58" t="s">
        <v>1395</v>
      </c>
      <c r="O13" s="58" t="s">
        <v>1395</v>
      </c>
      <c r="P13" s="58" t="s">
        <v>1395</v>
      </c>
      <c r="Q13" s="58" t="s">
        <v>1395</v>
      </c>
      <c r="R13" s="58" t="s">
        <v>1395</v>
      </c>
      <c r="S13" s="58" t="s">
        <v>1395</v>
      </c>
      <c r="T13" s="72" t="s">
        <v>1395</v>
      </c>
    </row>
    <row r="14" spans="2:20" ht="12.75" customHeight="1" x14ac:dyDescent="0.2">
      <c r="B14" s="61" t="s">
        <v>212</v>
      </c>
      <c r="C14" s="58" t="s">
        <v>1395</v>
      </c>
      <c r="D14" s="58" t="s">
        <v>1395</v>
      </c>
      <c r="E14" s="58" t="s">
        <v>1395</v>
      </c>
      <c r="F14" s="58" t="s">
        <v>1395</v>
      </c>
      <c r="G14" s="58" t="s">
        <v>1395</v>
      </c>
      <c r="H14" s="58" t="s">
        <v>1395</v>
      </c>
      <c r="I14" s="58" t="s">
        <v>1395</v>
      </c>
      <c r="J14" s="58" t="s">
        <v>1395</v>
      </c>
      <c r="K14" s="58" t="s">
        <v>1395</v>
      </c>
      <c r="L14" s="58" t="s">
        <v>1395</v>
      </c>
      <c r="M14" s="58" t="s">
        <v>1395</v>
      </c>
      <c r="N14" s="58" t="s">
        <v>1395</v>
      </c>
      <c r="O14" s="58" t="s">
        <v>1395</v>
      </c>
      <c r="P14" s="58" t="s">
        <v>1395</v>
      </c>
      <c r="Q14" s="58" t="s">
        <v>1395</v>
      </c>
      <c r="R14" s="58" t="s">
        <v>1395</v>
      </c>
      <c r="S14" s="58" t="s">
        <v>1395</v>
      </c>
      <c r="T14" s="72" t="s">
        <v>1395</v>
      </c>
    </row>
    <row r="15" spans="2:20" ht="12.75" customHeight="1" x14ac:dyDescent="0.2">
      <c r="B15" s="61" t="s">
        <v>213</v>
      </c>
      <c r="C15" s="58" t="s">
        <v>1395</v>
      </c>
      <c r="D15" s="58" t="s">
        <v>1395</v>
      </c>
      <c r="E15" s="58" t="s">
        <v>1395</v>
      </c>
      <c r="F15" s="58" t="s">
        <v>1395</v>
      </c>
      <c r="G15" s="58" t="s">
        <v>1395</v>
      </c>
      <c r="H15" s="58" t="s">
        <v>1395</v>
      </c>
      <c r="I15" s="58" t="s">
        <v>1395</v>
      </c>
      <c r="J15" s="58" t="s">
        <v>1395</v>
      </c>
      <c r="K15" s="58" t="s">
        <v>1395</v>
      </c>
      <c r="L15" s="58" t="s">
        <v>1395</v>
      </c>
      <c r="M15" s="58" t="s">
        <v>1395</v>
      </c>
      <c r="N15" s="58" t="s">
        <v>1395</v>
      </c>
      <c r="O15" s="58" t="s">
        <v>1395</v>
      </c>
      <c r="P15" s="58" t="s">
        <v>1395</v>
      </c>
      <c r="Q15" s="58" t="s">
        <v>1395</v>
      </c>
      <c r="R15" s="58" t="s">
        <v>1395</v>
      </c>
      <c r="S15" s="58" t="s">
        <v>1395</v>
      </c>
      <c r="T15" s="72" t="s">
        <v>1395</v>
      </c>
    </row>
    <row r="16" spans="2:20" ht="12.75" customHeight="1" x14ac:dyDescent="0.2">
      <c r="B16" s="61" t="s">
        <v>214</v>
      </c>
      <c r="C16" s="58" t="s">
        <v>1395</v>
      </c>
      <c r="D16" s="58" t="s">
        <v>1395</v>
      </c>
      <c r="E16" s="58" t="s">
        <v>1395</v>
      </c>
      <c r="F16" s="58" t="s">
        <v>1395</v>
      </c>
      <c r="G16" s="58" t="s">
        <v>1395</v>
      </c>
      <c r="H16" s="58" t="s">
        <v>1395</v>
      </c>
      <c r="I16" s="58" t="s">
        <v>1395</v>
      </c>
      <c r="J16" s="58" t="s">
        <v>1395</v>
      </c>
      <c r="K16" s="58" t="s">
        <v>1395</v>
      </c>
      <c r="L16" s="58" t="s">
        <v>1395</v>
      </c>
      <c r="M16" s="58" t="s">
        <v>1395</v>
      </c>
      <c r="N16" s="58" t="s">
        <v>1395</v>
      </c>
      <c r="O16" s="58" t="s">
        <v>1395</v>
      </c>
      <c r="P16" s="58" t="s">
        <v>1395</v>
      </c>
      <c r="Q16" s="58" t="s">
        <v>1395</v>
      </c>
      <c r="R16" s="58" t="s">
        <v>1395</v>
      </c>
      <c r="S16" s="58" t="s">
        <v>1395</v>
      </c>
      <c r="T16" s="72" t="s">
        <v>1395</v>
      </c>
    </row>
    <row r="17" spans="2:20" ht="12.75" customHeight="1" thickBot="1" x14ac:dyDescent="0.25">
      <c r="B17" s="61" t="s">
        <v>215</v>
      </c>
      <c r="C17" s="58" t="s">
        <v>1395</v>
      </c>
      <c r="D17" s="58" t="s">
        <v>1395</v>
      </c>
      <c r="E17" s="58" t="s">
        <v>1395</v>
      </c>
      <c r="F17" s="58" t="s">
        <v>1395</v>
      </c>
      <c r="G17" s="58" t="s">
        <v>1395</v>
      </c>
      <c r="H17" s="58" t="s">
        <v>1395</v>
      </c>
      <c r="I17" s="58" t="s">
        <v>1395</v>
      </c>
      <c r="J17" s="58" t="s">
        <v>1395</v>
      </c>
      <c r="K17" s="58" t="s">
        <v>1395</v>
      </c>
      <c r="L17" s="58" t="s">
        <v>1395</v>
      </c>
      <c r="M17" s="58" t="s">
        <v>1395</v>
      </c>
      <c r="N17" s="58" t="s">
        <v>1395</v>
      </c>
      <c r="O17" s="58" t="s">
        <v>1395</v>
      </c>
      <c r="P17" s="58" t="s">
        <v>1395</v>
      </c>
      <c r="Q17" s="58" t="s">
        <v>1395</v>
      </c>
      <c r="R17" s="58" t="s">
        <v>1395</v>
      </c>
      <c r="S17" s="58" t="s">
        <v>1395</v>
      </c>
      <c r="T17" s="72" t="s">
        <v>1395</v>
      </c>
    </row>
    <row r="18" spans="2:20" ht="12.75" customHeight="1" x14ac:dyDescent="0.2">
      <c r="B18" s="68" t="s">
        <v>216</v>
      </c>
      <c r="C18" s="73" t="s">
        <v>1395</v>
      </c>
      <c r="D18" s="73" t="s">
        <v>1395</v>
      </c>
      <c r="E18" s="73" t="s">
        <v>1395</v>
      </c>
      <c r="F18" s="73" t="s">
        <v>1395</v>
      </c>
      <c r="G18" s="73" t="s">
        <v>1395</v>
      </c>
      <c r="H18" s="73" t="s">
        <v>1395</v>
      </c>
      <c r="I18" s="73" t="s">
        <v>1395</v>
      </c>
      <c r="J18" s="73" t="s">
        <v>1395</v>
      </c>
      <c r="K18" s="73" t="s">
        <v>1395</v>
      </c>
      <c r="L18" s="73" t="s">
        <v>1395</v>
      </c>
      <c r="M18" s="73" t="s">
        <v>1395</v>
      </c>
      <c r="N18" s="73" t="s">
        <v>1395</v>
      </c>
      <c r="O18" s="73" t="s">
        <v>1395</v>
      </c>
      <c r="P18" s="73" t="s">
        <v>1395</v>
      </c>
      <c r="Q18" s="73" t="s">
        <v>1395</v>
      </c>
      <c r="R18" s="73" t="s">
        <v>1395</v>
      </c>
      <c r="S18" s="73" t="s">
        <v>1395</v>
      </c>
      <c r="T18" s="74" t="s">
        <v>1395</v>
      </c>
    </row>
    <row r="19" spans="2:20" ht="12.75" hidden="1" customHeight="1" x14ac:dyDescent="0.2"/>
    <row r="20" spans="2:20" ht="12.75" hidden="1" customHeight="1" x14ac:dyDescent="0.2"/>
    <row r="21" spans="2:20" ht="12.75" hidden="1" customHeight="1" x14ac:dyDescent="0.2"/>
    <row r="22" spans="2:20" ht="12.75" hidden="1" customHeight="1" x14ac:dyDescent="0.2"/>
    <row r="23" spans="2:20" ht="12.75" hidden="1" customHeight="1" x14ac:dyDescent="0.2"/>
    <row r="24" spans="2:20" ht="12.75" hidden="1" customHeight="1" x14ac:dyDescent="0.2"/>
    <row r="25" spans="2:20" ht="12.75" hidden="1" customHeight="1" x14ac:dyDescent="0.2"/>
    <row r="26" spans="2:20" ht="12.75" hidden="1" customHeight="1" x14ac:dyDescent="0.2"/>
    <row r="27" spans="2:20" ht="12.75" hidden="1" customHeight="1" x14ac:dyDescent="0.2"/>
    <row r="28" spans="2:20" ht="12.75" hidden="1" customHeight="1" x14ac:dyDescent="0.2"/>
    <row r="29" spans="2:20" ht="12.75" hidden="1" customHeight="1" x14ac:dyDescent="0.2"/>
    <row r="30" spans="2:20" ht="12.75" hidden="1" customHeight="1" x14ac:dyDescent="0.2"/>
    <row r="31" spans="2:20" ht="12.75" hidden="1" customHeight="1" x14ac:dyDescent="0.2"/>
    <row r="32" spans="2:20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rightToLeft="1" topLeftCell="Q1" workbookViewId="0">
      <selection activeCell="V1" sqref="V1:XFD1048576"/>
    </sheetView>
  </sheetViews>
  <sheetFormatPr defaultColWidth="0" defaultRowHeight="12.75" customHeight="1" zeroHeight="1" x14ac:dyDescent="0.2"/>
  <cols>
    <col min="1" max="1" width="9.140625" customWidth="1"/>
    <col min="2" max="2" width="36.5703125" bestFit="1" customWidth="1"/>
    <col min="3" max="3" width="29" bestFit="1" customWidth="1"/>
    <col min="4" max="4" width="15" bestFit="1" customWidth="1"/>
    <col min="5" max="5" width="13.7109375" bestFit="1" customWidth="1"/>
    <col min="6" max="6" width="16.28515625" bestFit="1" customWidth="1"/>
    <col min="7" max="7" width="22.5703125" bestFit="1" customWidth="1"/>
    <col min="8" max="8" width="10.85546875" customWidth="1"/>
    <col min="9" max="9" width="12.42578125" bestFit="1" customWidth="1"/>
    <col min="10" max="10" width="17.5703125" bestFit="1" customWidth="1"/>
    <col min="11" max="11" width="10.85546875" customWidth="1"/>
    <col min="12" max="12" width="15" bestFit="1" customWidth="1"/>
    <col min="13" max="13" width="16.28515625" bestFit="1" customWidth="1"/>
    <col min="14" max="14" width="17.5703125" bestFit="1" customWidth="1"/>
    <col min="15" max="15" width="15" bestFit="1" customWidth="1"/>
    <col min="16" max="16" width="12" customWidth="1"/>
    <col min="17" max="17" width="23.85546875" bestFit="1" customWidth="1"/>
    <col min="18" max="18" width="15" bestFit="1" customWidth="1"/>
    <col min="19" max="19" width="29" bestFit="1" customWidth="1"/>
    <col min="20" max="20" width="34" bestFit="1" customWidth="1"/>
    <col min="21" max="21" width="30.140625" bestFit="1" customWidth="1"/>
    <col min="53" max="16384" width="9.140625" hidden="1"/>
  </cols>
  <sheetData>
    <row r="1" spans="2:21" ht="12.75" customHeight="1" x14ac:dyDescent="0.2">
      <c r="B1" s="1" t="s">
        <v>69</v>
      </c>
      <c r="C1" s="1" t="s">
        <v>1</v>
      </c>
    </row>
    <row r="2" spans="2:21" ht="12.75" customHeight="1" x14ac:dyDescent="0.2">
      <c r="B2" s="1" t="s">
        <v>2</v>
      </c>
      <c r="C2" s="1" t="s">
        <v>3</v>
      </c>
    </row>
    <row r="3" spans="2:21" ht="12.75" customHeight="1" x14ac:dyDescent="0.2">
      <c r="B3" s="1" t="s">
        <v>4</v>
      </c>
      <c r="C3" s="1" t="s">
        <v>5</v>
      </c>
    </row>
    <row r="4" spans="2:21" ht="12.75" customHeight="1" x14ac:dyDescent="0.2">
      <c r="B4" s="1" t="s">
        <v>6</v>
      </c>
      <c r="C4" s="2">
        <v>12536</v>
      </c>
    </row>
    <row r="5" spans="2:21" ht="12.75" customHeight="1" x14ac:dyDescent="0.2"/>
    <row r="6" spans="2:21" ht="12.75" customHeight="1" thickBot="1" x14ac:dyDescent="0.25">
      <c r="B6" s="67" t="s">
        <v>217</v>
      </c>
      <c r="C6" s="69" t="s">
        <v>1395</v>
      </c>
      <c r="D6" s="69" t="s">
        <v>1396</v>
      </c>
      <c r="E6" s="69" t="s">
        <v>1397</v>
      </c>
      <c r="F6" s="69" t="s">
        <v>1398</v>
      </c>
      <c r="G6" s="69" t="s">
        <v>1399</v>
      </c>
      <c r="H6" s="69" t="s">
        <v>1400</v>
      </c>
      <c r="I6" s="69" t="s">
        <v>1401</v>
      </c>
      <c r="J6" s="69" t="s">
        <v>1402</v>
      </c>
      <c r="K6" s="69" t="s">
        <v>1403</v>
      </c>
      <c r="L6" s="69" t="s">
        <v>1404</v>
      </c>
      <c r="M6" s="69" t="s">
        <v>1405</v>
      </c>
      <c r="N6" s="69" t="s">
        <v>1406</v>
      </c>
      <c r="O6" s="69" t="s">
        <v>1407</v>
      </c>
      <c r="P6" s="69" t="s">
        <v>1408</v>
      </c>
      <c r="Q6" s="69" t="s">
        <v>1409</v>
      </c>
      <c r="R6" s="69" t="s">
        <v>1410</v>
      </c>
      <c r="S6" s="69" t="s">
        <v>1411</v>
      </c>
      <c r="T6" s="69" t="s">
        <v>1412</v>
      </c>
      <c r="U6" s="69" t="s">
        <v>1413</v>
      </c>
    </row>
    <row r="7" spans="2:21" ht="12.75" customHeight="1" thickBot="1" x14ac:dyDescent="0.25">
      <c r="B7" s="75" t="s">
        <v>218</v>
      </c>
      <c r="C7" s="81" t="s">
        <v>1395</v>
      </c>
      <c r="D7" s="81" t="s">
        <v>1395</v>
      </c>
      <c r="E7" s="81" t="s">
        <v>1395</v>
      </c>
      <c r="F7" s="81" t="s">
        <v>1395</v>
      </c>
      <c r="G7" s="81" t="s">
        <v>1395</v>
      </c>
      <c r="H7" s="81" t="s">
        <v>1395</v>
      </c>
      <c r="I7" s="81" t="s">
        <v>1395</v>
      </c>
      <c r="J7" s="81" t="s">
        <v>1395</v>
      </c>
      <c r="K7" s="81" t="s">
        <v>1395</v>
      </c>
      <c r="L7" s="81" t="s">
        <v>1395</v>
      </c>
      <c r="M7" s="81" t="s">
        <v>1395</v>
      </c>
      <c r="N7" s="81" t="s">
        <v>1395</v>
      </c>
      <c r="O7" s="81" t="s">
        <v>1395</v>
      </c>
      <c r="P7" s="81" t="s">
        <v>1395</v>
      </c>
      <c r="Q7" s="81" t="s">
        <v>1395</v>
      </c>
      <c r="R7" s="81" t="s">
        <v>1395</v>
      </c>
      <c r="S7" s="81" t="s">
        <v>1395</v>
      </c>
      <c r="T7" s="81" t="s">
        <v>1395</v>
      </c>
      <c r="U7" s="81" t="s">
        <v>1395</v>
      </c>
    </row>
    <row r="8" spans="2:21" ht="12.75" customHeight="1" thickBot="1" x14ac:dyDescent="0.25">
      <c r="B8" s="60" t="s">
        <v>71</v>
      </c>
      <c r="C8" s="4" t="s">
        <v>72</v>
      </c>
      <c r="D8" s="4" t="s">
        <v>135</v>
      </c>
      <c r="E8" s="4" t="s">
        <v>203</v>
      </c>
      <c r="F8" s="4" t="s">
        <v>73</v>
      </c>
      <c r="G8" s="4" t="s">
        <v>204</v>
      </c>
      <c r="H8" s="4" t="s">
        <v>74</v>
      </c>
      <c r="I8" s="4" t="s">
        <v>75</v>
      </c>
      <c r="J8" s="4" t="s">
        <v>136</v>
      </c>
      <c r="K8" s="4" t="s">
        <v>137</v>
      </c>
      <c r="L8" s="4" t="s">
        <v>76</v>
      </c>
      <c r="M8" s="4" t="s">
        <v>77</v>
      </c>
      <c r="N8" s="4" t="s">
        <v>219</v>
      </c>
      <c r="O8" s="4" t="s">
        <v>138</v>
      </c>
      <c r="P8" s="4" t="s">
        <v>139</v>
      </c>
      <c r="Q8" s="4" t="s">
        <v>140</v>
      </c>
      <c r="R8" s="4" t="s">
        <v>79</v>
      </c>
      <c r="S8" s="4" t="s">
        <v>141</v>
      </c>
      <c r="T8" s="4" t="s">
        <v>80</v>
      </c>
      <c r="U8" s="63" t="s">
        <v>206</v>
      </c>
    </row>
    <row r="9" spans="2:21" ht="12.75" customHeight="1" thickBot="1" x14ac:dyDescent="0.25">
      <c r="B9" s="71" t="s">
        <v>1395</v>
      </c>
      <c r="C9" s="57" t="s">
        <v>1395</v>
      </c>
      <c r="D9" s="57" t="s">
        <v>1395</v>
      </c>
      <c r="E9" s="57" t="s">
        <v>1395</v>
      </c>
      <c r="F9" s="57" t="s">
        <v>1395</v>
      </c>
      <c r="G9" s="57" t="s">
        <v>1395</v>
      </c>
      <c r="H9" s="57" t="s">
        <v>1395</v>
      </c>
      <c r="I9" s="57" t="s">
        <v>1395</v>
      </c>
      <c r="J9" s="6" t="s">
        <v>143</v>
      </c>
      <c r="K9" s="6" t="s">
        <v>144</v>
      </c>
      <c r="L9" s="57" t="s">
        <v>1395</v>
      </c>
      <c r="M9" s="6" t="s">
        <v>12</v>
      </c>
      <c r="N9" s="6" t="s">
        <v>12</v>
      </c>
      <c r="O9" s="6" t="s">
        <v>145</v>
      </c>
      <c r="P9" s="6" t="s">
        <v>146</v>
      </c>
      <c r="Q9" s="6" t="s">
        <v>11</v>
      </c>
      <c r="R9" s="6" t="s">
        <v>11</v>
      </c>
      <c r="S9" s="6" t="s">
        <v>12</v>
      </c>
      <c r="T9" s="6" t="s">
        <v>12</v>
      </c>
      <c r="U9" s="64" t="s">
        <v>12</v>
      </c>
    </row>
    <row r="10" spans="2:21" ht="12.75" customHeight="1" thickBot="1" x14ac:dyDescent="0.25">
      <c r="B10" s="71" t="s">
        <v>1395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147</v>
      </c>
      <c r="N10" s="6" t="s">
        <v>148</v>
      </c>
      <c r="O10" s="6" t="s">
        <v>149</v>
      </c>
      <c r="P10" s="6" t="s">
        <v>150</v>
      </c>
      <c r="Q10" s="6" t="s">
        <v>151</v>
      </c>
      <c r="R10" s="6" t="s">
        <v>152</v>
      </c>
      <c r="S10" s="6" t="s">
        <v>207</v>
      </c>
      <c r="T10" s="6" t="s">
        <v>208</v>
      </c>
      <c r="U10" s="64" t="s">
        <v>220</v>
      </c>
    </row>
    <row r="11" spans="2:21" ht="12.75" customHeight="1" thickBot="1" x14ac:dyDescent="0.25">
      <c r="B11" s="61" t="s">
        <v>221</v>
      </c>
      <c r="C11" s="58" t="s">
        <v>1395</v>
      </c>
      <c r="D11" s="58" t="s">
        <v>1395</v>
      </c>
      <c r="E11" s="58" t="s">
        <v>1395</v>
      </c>
      <c r="F11" s="58" t="s">
        <v>1395</v>
      </c>
      <c r="G11" s="58" t="s">
        <v>1395</v>
      </c>
      <c r="H11" s="58" t="s">
        <v>1395</v>
      </c>
      <c r="I11" s="58" t="s">
        <v>1395</v>
      </c>
      <c r="J11" s="58" t="s">
        <v>1395</v>
      </c>
      <c r="K11" s="23">
        <v>1.054029496142</v>
      </c>
      <c r="L11" s="58" t="s">
        <v>1395</v>
      </c>
      <c r="M11" s="58" t="s">
        <v>1395</v>
      </c>
      <c r="N11" s="58" t="s">
        <v>1395</v>
      </c>
      <c r="O11" s="58" t="s">
        <v>1395</v>
      </c>
      <c r="P11" s="58" t="s">
        <v>1395</v>
      </c>
      <c r="Q11" s="58" t="s">
        <v>1395</v>
      </c>
      <c r="R11" s="23">
        <f>+R12+R53</f>
        <v>146438.62341</v>
      </c>
      <c r="S11" s="58" t="s">
        <v>1395</v>
      </c>
      <c r="T11" s="20">
        <f>+T12+T53</f>
        <v>0.99999999999999989</v>
      </c>
      <c r="U11" s="65">
        <f>+U12+U53</f>
        <v>2.6867807401006451E-2</v>
      </c>
    </row>
    <row r="12" spans="2:21" ht="12.75" customHeight="1" thickBot="1" x14ac:dyDescent="0.25">
      <c r="B12" s="61" t="s">
        <v>222</v>
      </c>
      <c r="C12" s="58" t="s">
        <v>1395</v>
      </c>
      <c r="D12" s="58" t="s">
        <v>1395</v>
      </c>
      <c r="E12" s="58" t="s">
        <v>1395</v>
      </c>
      <c r="F12" s="58" t="s">
        <v>1395</v>
      </c>
      <c r="G12" s="58" t="s">
        <v>1395</v>
      </c>
      <c r="H12" s="58" t="s">
        <v>1395</v>
      </c>
      <c r="I12" s="58" t="s">
        <v>1395</v>
      </c>
      <c r="J12" s="58" t="s">
        <v>1395</v>
      </c>
      <c r="K12" s="23">
        <v>0.98822926240999998</v>
      </c>
      <c r="L12" s="58" t="s">
        <v>1395</v>
      </c>
      <c r="M12" s="58" t="s">
        <v>1395</v>
      </c>
      <c r="N12" s="58" t="s">
        <v>1395</v>
      </c>
      <c r="O12" s="58" t="s">
        <v>1395</v>
      </c>
      <c r="P12" s="58" t="s">
        <v>1395</v>
      </c>
      <c r="Q12" s="58" t="s">
        <v>1395</v>
      </c>
      <c r="R12" s="23">
        <f>+R13+R18+R48</f>
        <v>125432.20947</v>
      </c>
      <c r="S12" s="58" t="s">
        <v>1395</v>
      </c>
      <c r="T12" s="20">
        <f>+T13+T18+T48</f>
        <v>0.85655141074915675</v>
      </c>
      <c r="U12" s="65">
        <f>+U13+U18+U48</f>
        <v>2.3013658333068711E-2</v>
      </c>
    </row>
    <row r="13" spans="2:21" ht="12.75" customHeight="1" thickBot="1" x14ac:dyDescent="0.25">
      <c r="B13" s="61" t="s">
        <v>223</v>
      </c>
      <c r="C13" s="58" t="s">
        <v>1395</v>
      </c>
      <c r="D13" s="58" t="s">
        <v>1395</v>
      </c>
      <c r="E13" s="58" t="s">
        <v>1395</v>
      </c>
      <c r="F13" s="58" t="s">
        <v>1395</v>
      </c>
      <c r="G13" s="58" t="s">
        <v>1395</v>
      </c>
      <c r="H13" s="58" t="s">
        <v>1395</v>
      </c>
      <c r="I13" s="58" t="s">
        <v>1395</v>
      </c>
      <c r="J13" s="58" t="s">
        <v>1395</v>
      </c>
      <c r="K13" s="23">
        <v>1.0317993769560001</v>
      </c>
      <c r="L13" s="58" t="s">
        <v>1395</v>
      </c>
      <c r="M13" s="58" t="s">
        <v>1395</v>
      </c>
      <c r="N13" s="58" t="s">
        <v>1395</v>
      </c>
      <c r="O13" s="58" t="s">
        <v>1395</v>
      </c>
      <c r="P13" s="58" t="s">
        <v>1395</v>
      </c>
      <c r="Q13" s="58" t="s">
        <v>1395</v>
      </c>
      <c r="R13" s="23">
        <f>SUM(R14:R17)</f>
        <v>40928.780560000007</v>
      </c>
      <c r="S13" s="58" t="s">
        <v>1395</v>
      </c>
      <c r="T13" s="20">
        <f>SUM(T14:T17)</f>
        <v>0.27949443669247886</v>
      </c>
      <c r="U13" s="65">
        <f>SUM(U14:U17)</f>
        <v>7.5094026947063143E-3</v>
      </c>
    </row>
    <row r="14" spans="2:21" ht="12.75" customHeight="1" thickBot="1" x14ac:dyDescent="0.25">
      <c r="B14" s="62" t="s">
        <v>224</v>
      </c>
      <c r="C14" s="14" t="s">
        <v>225</v>
      </c>
      <c r="D14" s="14" t="s">
        <v>161</v>
      </c>
      <c r="E14" s="14" t="s">
        <v>226</v>
      </c>
      <c r="F14" s="22">
        <v>1420</v>
      </c>
      <c r="G14" s="14" t="s">
        <v>227</v>
      </c>
      <c r="H14" s="14" t="s">
        <v>228</v>
      </c>
      <c r="I14" s="14" t="s">
        <v>96</v>
      </c>
      <c r="J14" s="58" t="s">
        <v>1395</v>
      </c>
      <c r="K14" s="24">
        <v>0.74</v>
      </c>
      <c r="L14" s="14" t="s">
        <v>49</v>
      </c>
      <c r="M14" s="13">
        <v>6.4999999999999997E-3</v>
      </c>
      <c r="N14" s="13">
        <v>2.18E-2</v>
      </c>
      <c r="O14" s="24">
        <v>6879000</v>
      </c>
      <c r="P14" s="25">
        <v>110.34</v>
      </c>
      <c r="Q14" s="24">
        <v>0</v>
      </c>
      <c r="R14" s="24">
        <v>7590.2885999999999</v>
      </c>
      <c r="S14" s="13">
        <v>6.3007355070000002E-3</v>
      </c>
      <c r="T14" s="13">
        <f>+R14/$R$11</f>
        <v>5.1832559083464277E-2</v>
      </c>
      <c r="U14" s="66">
        <f>+R14/'סכום נכסי הקרן'!$C$42</f>
        <v>1.3926272145558056E-3</v>
      </c>
    </row>
    <row r="15" spans="2:21" ht="12.75" customHeight="1" thickBot="1" x14ac:dyDescent="0.25">
      <c r="B15" s="62" t="s">
        <v>229</v>
      </c>
      <c r="C15" s="14" t="s">
        <v>230</v>
      </c>
      <c r="D15" s="14" t="s">
        <v>161</v>
      </c>
      <c r="E15" s="14" t="s">
        <v>226</v>
      </c>
      <c r="F15" s="22">
        <v>759</v>
      </c>
      <c r="G15" s="14" t="s">
        <v>227</v>
      </c>
      <c r="H15" s="14" t="s">
        <v>231</v>
      </c>
      <c r="I15" s="14" t="s">
        <v>96</v>
      </c>
      <c r="J15" s="58" t="s">
        <v>1395</v>
      </c>
      <c r="K15" s="24">
        <v>1.21</v>
      </c>
      <c r="L15" s="14" t="s">
        <v>49</v>
      </c>
      <c r="M15" s="13">
        <v>4.7500000000000001E-2</v>
      </c>
      <c r="N15" s="13">
        <v>2.4899999999999999E-2</v>
      </c>
      <c r="O15" s="24">
        <v>18082414</v>
      </c>
      <c r="P15" s="25">
        <v>140.54</v>
      </c>
      <c r="Q15" s="24">
        <v>0</v>
      </c>
      <c r="R15" s="24">
        <v>25413.02464</v>
      </c>
      <c r="S15" s="13">
        <v>1.2615502969999999E-2</v>
      </c>
      <c r="T15" s="13">
        <f t="shared" ref="T15:T17" si="0">+R15/$R$11</f>
        <v>0.17354045024616502</v>
      </c>
      <c r="U15" s="66">
        <f>+R15/'סכום נכסי הקרן'!$C$42</f>
        <v>4.6626513934979047E-3</v>
      </c>
    </row>
    <row r="16" spans="2:21" ht="12.75" customHeight="1" thickBot="1" x14ac:dyDescent="0.25">
      <c r="B16" s="62" t="s">
        <v>232</v>
      </c>
      <c r="C16" s="14" t="s">
        <v>233</v>
      </c>
      <c r="D16" s="14" t="s">
        <v>161</v>
      </c>
      <c r="E16" s="14" t="s">
        <v>226</v>
      </c>
      <c r="F16" s="22">
        <v>1357</v>
      </c>
      <c r="G16" s="14" t="s">
        <v>227</v>
      </c>
      <c r="H16" s="14" t="s">
        <v>231</v>
      </c>
      <c r="I16" s="14" t="s">
        <v>96</v>
      </c>
      <c r="J16" s="58" t="s">
        <v>1395</v>
      </c>
      <c r="K16" s="24">
        <v>0.71</v>
      </c>
      <c r="L16" s="14" t="s">
        <v>49</v>
      </c>
      <c r="M16" s="13">
        <v>0.04</v>
      </c>
      <c r="N16" s="13">
        <v>2.5899999999999999E-2</v>
      </c>
      <c r="O16" s="24">
        <v>33139.99</v>
      </c>
      <c r="P16" s="25">
        <v>113.55</v>
      </c>
      <c r="Q16" s="24">
        <v>0</v>
      </c>
      <c r="R16" s="24">
        <v>37.630459999999999</v>
      </c>
      <c r="S16" s="13">
        <v>4.0707060400000002E-4</v>
      </c>
      <c r="T16" s="13">
        <f t="shared" si="0"/>
        <v>2.569708668637368E-4</v>
      </c>
      <c r="U16" s="66">
        <f>+R16/'סכום נכסי הקרן'!$C$42</f>
        <v>6.9042437585645513E-6</v>
      </c>
    </row>
    <row r="17" spans="2:21" ht="12.75" customHeight="1" thickBot="1" x14ac:dyDescent="0.25">
      <c r="B17" s="62" t="s">
        <v>234</v>
      </c>
      <c r="C17" s="14" t="s">
        <v>235</v>
      </c>
      <c r="D17" s="14" t="s">
        <v>161</v>
      </c>
      <c r="E17" s="14" t="s">
        <v>226</v>
      </c>
      <c r="F17" s="22">
        <v>1068</v>
      </c>
      <c r="G17" s="14" t="s">
        <v>236</v>
      </c>
      <c r="H17" s="14" t="s">
        <v>237</v>
      </c>
      <c r="I17" s="14" t="s">
        <v>96</v>
      </c>
      <c r="J17" s="58" t="s">
        <v>1395</v>
      </c>
      <c r="K17" s="24">
        <v>0.74</v>
      </c>
      <c r="L17" s="14" t="s">
        <v>49</v>
      </c>
      <c r="M17" s="13">
        <v>4.3400000000000001E-2</v>
      </c>
      <c r="N17" s="13">
        <v>3.0499999999999999E-2</v>
      </c>
      <c r="O17" s="24">
        <v>6938632</v>
      </c>
      <c r="P17" s="25">
        <v>113.68</v>
      </c>
      <c r="Q17" s="24">
        <v>0</v>
      </c>
      <c r="R17" s="24">
        <v>7887.8368600000003</v>
      </c>
      <c r="S17" s="13">
        <v>7.9758103589999997E-3</v>
      </c>
      <c r="T17" s="13">
        <f t="shared" si="0"/>
        <v>5.3864456495985855E-2</v>
      </c>
      <c r="U17" s="66">
        <f>+R17/'סכום נכסי הקרן'!$C$42</f>
        <v>1.4472198428940389E-3</v>
      </c>
    </row>
    <row r="18" spans="2:21" ht="12.75" customHeight="1" thickBot="1" x14ac:dyDescent="0.25">
      <c r="B18" s="61" t="s">
        <v>238</v>
      </c>
      <c r="C18" s="58" t="s">
        <v>1395</v>
      </c>
      <c r="D18" s="58" t="s">
        <v>1395</v>
      </c>
      <c r="E18" s="58" t="s">
        <v>1395</v>
      </c>
      <c r="F18" s="58" t="s">
        <v>1395</v>
      </c>
      <c r="G18" s="58" t="s">
        <v>1395</v>
      </c>
      <c r="H18" s="58" t="s">
        <v>1395</v>
      </c>
      <c r="I18" s="58" t="s">
        <v>1395</v>
      </c>
      <c r="J18" s="58" t="s">
        <v>1395</v>
      </c>
      <c r="K18" s="23">
        <v>0.95528258437799995</v>
      </c>
      <c r="L18" s="58" t="s">
        <v>1395</v>
      </c>
      <c r="M18" s="58" t="s">
        <v>1395</v>
      </c>
      <c r="N18" s="58" t="s">
        <v>1395</v>
      </c>
      <c r="O18" s="58" t="s">
        <v>1395</v>
      </c>
      <c r="P18" s="58" t="s">
        <v>1395</v>
      </c>
      <c r="Q18" s="58" t="s">
        <v>1395</v>
      </c>
      <c r="R18" s="23">
        <f>SUM(R19:R47)</f>
        <v>80472.247119999985</v>
      </c>
      <c r="S18" s="58" t="s">
        <v>1395</v>
      </c>
      <c r="T18" s="20">
        <f t="shared" ref="T18:U18" si="1">SUM(T19:T47)</f>
        <v>0.54952884181854922</v>
      </c>
      <c r="U18" s="65">
        <f t="shared" si="1"/>
        <v>1.476463508327892E-2</v>
      </c>
    </row>
    <row r="19" spans="2:21" ht="12.75" customHeight="1" thickBot="1" x14ac:dyDescent="0.25">
      <c r="B19" s="62" t="s">
        <v>239</v>
      </c>
      <c r="C19" s="14" t="s">
        <v>240</v>
      </c>
      <c r="D19" s="14" t="s">
        <v>161</v>
      </c>
      <c r="E19" s="14" t="s">
        <v>226</v>
      </c>
      <c r="F19" s="22">
        <v>748</v>
      </c>
      <c r="G19" s="14" t="s">
        <v>241</v>
      </c>
      <c r="H19" s="14" t="s">
        <v>95</v>
      </c>
      <c r="I19" s="14" t="s">
        <v>96</v>
      </c>
      <c r="J19" s="58" t="s">
        <v>1395</v>
      </c>
      <c r="K19" s="24">
        <v>0.93</v>
      </c>
      <c r="L19" s="14" t="s">
        <v>49</v>
      </c>
      <c r="M19" s="13">
        <v>1.8700000000000001E-2</v>
      </c>
      <c r="N19" s="13">
        <v>4.2900000000000001E-2</v>
      </c>
      <c r="O19" s="24">
        <v>5559090.4299999997</v>
      </c>
      <c r="P19" s="25">
        <v>97.97</v>
      </c>
      <c r="Q19" s="24">
        <v>0</v>
      </c>
      <c r="R19" s="24">
        <v>5446.24089</v>
      </c>
      <c r="S19" s="13">
        <v>2.0118779173E-2</v>
      </c>
      <c r="T19" s="13">
        <f t="shared" ref="T19:T47" si="2">+R19/$R$11</f>
        <v>3.7191287128885198E-2</v>
      </c>
      <c r="U19" s="66">
        <f>+R19/'סכום נכסי הקרן'!$C$42</f>
        <v>9.9924833957441774E-4</v>
      </c>
    </row>
    <row r="20" spans="2:21" ht="12.75" customHeight="1" thickBot="1" x14ac:dyDescent="0.25">
      <c r="B20" s="62" t="s">
        <v>246</v>
      </c>
      <c r="C20" s="14" t="s">
        <v>247</v>
      </c>
      <c r="D20" s="14" t="s">
        <v>161</v>
      </c>
      <c r="E20" s="14" t="s">
        <v>226</v>
      </c>
      <c r="F20" s="22">
        <v>604</v>
      </c>
      <c r="G20" s="14" t="s">
        <v>241</v>
      </c>
      <c r="H20" s="14" t="s">
        <v>95</v>
      </c>
      <c r="I20" s="14" t="s">
        <v>96</v>
      </c>
      <c r="J20" s="58" t="s">
        <v>1395</v>
      </c>
      <c r="K20" s="24">
        <v>0.25</v>
      </c>
      <c r="L20" s="14" t="s">
        <v>49</v>
      </c>
      <c r="M20" s="13">
        <v>3.0099999999999998E-2</v>
      </c>
      <c r="N20" s="13">
        <v>4.7100000000000003E-2</v>
      </c>
      <c r="O20" s="24">
        <v>5078000</v>
      </c>
      <c r="P20" s="25">
        <v>100.36</v>
      </c>
      <c r="Q20" s="24">
        <v>0</v>
      </c>
      <c r="R20" s="24">
        <v>5096.2808000000005</v>
      </c>
      <c r="S20" s="13">
        <v>4.4156521729999997E-3</v>
      </c>
      <c r="T20" s="13">
        <f t="shared" si="2"/>
        <v>3.4801479837265295E-2</v>
      </c>
      <c r="U20" s="66">
        <f>+R20/'סכום נכסי הקרן'!$C$42</f>
        <v>9.350394575376533E-4</v>
      </c>
    </row>
    <row r="21" spans="2:21" ht="12.75" customHeight="1" thickBot="1" x14ac:dyDescent="0.25">
      <c r="B21" s="62" t="s">
        <v>248</v>
      </c>
      <c r="C21" s="14" t="s">
        <v>249</v>
      </c>
      <c r="D21" s="14" t="s">
        <v>161</v>
      </c>
      <c r="E21" s="14" t="s">
        <v>226</v>
      </c>
      <c r="F21" s="22">
        <v>604</v>
      </c>
      <c r="G21" s="14" t="s">
        <v>241</v>
      </c>
      <c r="H21" s="14" t="s">
        <v>95</v>
      </c>
      <c r="I21" s="14" t="s">
        <v>96</v>
      </c>
      <c r="J21" s="58" t="s">
        <v>1395</v>
      </c>
      <c r="K21" s="24">
        <v>1.1399999999999999</v>
      </c>
      <c r="L21" s="14" t="s">
        <v>49</v>
      </c>
      <c r="M21" s="13">
        <v>2.0199999999999999E-2</v>
      </c>
      <c r="N21" s="13">
        <v>4.3200000000000002E-2</v>
      </c>
      <c r="O21" s="24">
        <v>8964405.5</v>
      </c>
      <c r="P21" s="25">
        <v>99.14</v>
      </c>
      <c r="Q21" s="24">
        <v>0</v>
      </c>
      <c r="R21" s="24">
        <v>8887.3116100000007</v>
      </c>
      <c r="S21" s="13">
        <v>1.0610791885E-2</v>
      </c>
      <c r="T21" s="13">
        <f t="shared" si="2"/>
        <v>6.0689669180495065E-2</v>
      </c>
      <c r="U21" s="66">
        <f>+R21/'סכום נכסי הקרן'!$C$42</f>
        <v>1.6305983427723385E-3</v>
      </c>
    </row>
    <row r="22" spans="2:21" ht="12.75" customHeight="1" thickBot="1" x14ac:dyDescent="0.25">
      <c r="B22" s="62" t="s">
        <v>250</v>
      </c>
      <c r="C22" s="14" t="s">
        <v>251</v>
      </c>
      <c r="D22" s="14" t="s">
        <v>161</v>
      </c>
      <c r="E22" s="14" t="s">
        <v>226</v>
      </c>
      <c r="F22" s="22">
        <v>231</v>
      </c>
      <c r="G22" s="14" t="s">
        <v>241</v>
      </c>
      <c r="H22" s="14" t="s">
        <v>244</v>
      </c>
      <c r="I22" s="14" t="s">
        <v>245</v>
      </c>
      <c r="J22" s="58" t="s">
        <v>1395</v>
      </c>
      <c r="K22" s="24">
        <v>0.68</v>
      </c>
      <c r="L22" s="14" t="s">
        <v>49</v>
      </c>
      <c r="M22" s="13">
        <v>1.09E-2</v>
      </c>
      <c r="N22" s="13">
        <v>4.4900000000000002E-2</v>
      </c>
      <c r="O22" s="24">
        <v>600000</v>
      </c>
      <c r="P22" s="25">
        <v>98.12</v>
      </c>
      <c r="Q22" s="24">
        <v>0</v>
      </c>
      <c r="R22" s="24">
        <v>588.72</v>
      </c>
      <c r="S22" s="13">
        <v>7.8285342199999996E-4</v>
      </c>
      <c r="T22" s="13">
        <f t="shared" si="2"/>
        <v>4.0202508483823778E-3</v>
      </c>
      <c r="U22" s="66">
        <f>+R22/'סכום נכסי הקרן'!$C$42</f>
        <v>1.0801532549807052E-4</v>
      </c>
    </row>
    <row r="23" spans="2:21" ht="12.75" customHeight="1" thickBot="1" x14ac:dyDescent="0.25">
      <c r="B23" s="62" t="s">
        <v>252</v>
      </c>
      <c r="C23" s="14" t="s">
        <v>253</v>
      </c>
      <c r="D23" s="14" t="s">
        <v>161</v>
      </c>
      <c r="E23" s="14" t="s">
        <v>226</v>
      </c>
      <c r="F23" s="22">
        <v>231</v>
      </c>
      <c r="G23" s="14" t="s">
        <v>241</v>
      </c>
      <c r="H23" s="14" t="s">
        <v>95</v>
      </c>
      <c r="I23" s="14" t="s">
        <v>96</v>
      </c>
      <c r="J23" s="58" t="s">
        <v>1395</v>
      </c>
      <c r="K23" s="24">
        <v>1.4</v>
      </c>
      <c r="L23" s="14" t="s">
        <v>49</v>
      </c>
      <c r="M23" s="13">
        <v>2.98E-2</v>
      </c>
      <c r="N23" s="13">
        <v>4.2900000000000001E-2</v>
      </c>
      <c r="O23" s="24">
        <v>9228077</v>
      </c>
      <c r="P23" s="25">
        <v>99.89</v>
      </c>
      <c r="Q23" s="24">
        <v>0</v>
      </c>
      <c r="R23" s="24">
        <v>9217.9261200000001</v>
      </c>
      <c r="S23" s="13">
        <v>3.630084209E-3</v>
      </c>
      <c r="T23" s="13">
        <f t="shared" si="2"/>
        <v>6.2947369384862201E-2</v>
      </c>
      <c r="U23" s="66">
        <f>+R23/'סכום נכסי הקרן'!$C$42</f>
        <v>1.6912577970324878E-3</v>
      </c>
    </row>
    <row r="24" spans="2:21" ht="12.75" customHeight="1" thickBot="1" x14ac:dyDescent="0.25">
      <c r="B24" s="62" t="s">
        <v>254</v>
      </c>
      <c r="C24" s="14" t="s">
        <v>255</v>
      </c>
      <c r="D24" s="14" t="s">
        <v>161</v>
      </c>
      <c r="E24" s="14" t="s">
        <v>226</v>
      </c>
      <c r="F24" s="22">
        <v>1728</v>
      </c>
      <c r="G24" s="14" t="s">
        <v>227</v>
      </c>
      <c r="H24" s="14" t="s">
        <v>95</v>
      </c>
      <c r="I24" s="14" t="s">
        <v>96</v>
      </c>
      <c r="J24" s="58" t="s">
        <v>1395</v>
      </c>
      <c r="K24" s="24">
        <v>2.16</v>
      </c>
      <c r="L24" s="14" t="s">
        <v>49</v>
      </c>
      <c r="M24" s="13">
        <v>1.44E-2</v>
      </c>
      <c r="N24" s="13">
        <v>4.07E-2</v>
      </c>
      <c r="O24" s="24">
        <v>1074448.05</v>
      </c>
      <c r="P24" s="25">
        <v>94.92</v>
      </c>
      <c r="Q24" s="24">
        <v>0</v>
      </c>
      <c r="R24" s="24">
        <v>1019.86609</v>
      </c>
      <c r="S24" s="13">
        <v>2.387662333E-3</v>
      </c>
      <c r="T24" s="13">
        <f t="shared" si="2"/>
        <v>6.9644610571390781E-3</v>
      </c>
      <c r="U24" s="66">
        <f>+R24/'סכום נכסי הקרן'!$C$42</f>
        <v>1.8711979833502254E-4</v>
      </c>
    </row>
    <row r="25" spans="2:21" ht="12.75" customHeight="1" thickBot="1" x14ac:dyDescent="0.25">
      <c r="B25" s="62" t="s">
        <v>256</v>
      </c>
      <c r="C25" s="14" t="s">
        <v>257</v>
      </c>
      <c r="D25" s="14" t="s">
        <v>161</v>
      </c>
      <c r="E25" s="14" t="s">
        <v>226</v>
      </c>
      <c r="F25" s="22">
        <v>1457</v>
      </c>
      <c r="G25" s="14" t="s">
        <v>258</v>
      </c>
      <c r="H25" s="14" t="s">
        <v>95</v>
      </c>
      <c r="I25" s="14" t="s">
        <v>96</v>
      </c>
      <c r="J25" s="58" t="s">
        <v>1395</v>
      </c>
      <c r="K25" s="24">
        <v>0.9</v>
      </c>
      <c r="L25" s="14" t="s">
        <v>49</v>
      </c>
      <c r="M25" s="13">
        <v>5.7000000000000002E-2</v>
      </c>
      <c r="N25" s="13">
        <v>4.6100000000000002E-2</v>
      </c>
      <c r="O25" s="24">
        <v>149.34</v>
      </c>
      <c r="P25" s="25">
        <v>101.48</v>
      </c>
      <c r="Q25" s="24">
        <v>0</v>
      </c>
      <c r="R25" s="24">
        <v>0.15154999999999999</v>
      </c>
      <c r="S25" s="13">
        <v>9.6691221730685904E-7</v>
      </c>
      <c r="T25" s="13">
        <f t="shared" si="2"/>
        <v>1.0349045659606423E-6</v>
      </c>
      <c r="U25" s="66">
        <f>+R25/'סכום נכסי הקרן'!$C$42</f>
        <v>2.7805616556652713E-8</v>
      </c>
    </row>
    <row r="26" spans="2:21" ht="12.75" customHeight="1" thickBot="1" x14ac:dyDescent="0.25">
      <c r="B26" s="62" t="s">
        <v>259</v>
      </c>
      <c r="C26" s="14" t="s">
        <v>260</v>
      </c>
      <c r="D26" s="14" t="s">
        <v>161</v>
      </c>
      <c r="E26" s="14" t="s">
        <v>226</v>
      </c>
      <c r="F26" s="22">
        <v>281</v>
      </c>
      <c r="G26" s="14" t="s">
        <v>261</v>
      </c>
      <c r="H26" s="14" t="s">
        <v>231</v>
      </c>
      <c r="I26" s="14" t="s">
        <v>96</v>
      </c>
      <c r="J26" s="58" t="s">
        <v>1395</v>
      </c>
      <c r="K26" s="24">
        <v>0.25</v>
      </c>
      <c r="L26" s="14" t="s">
        <v>49</v>
      </c>
      <c r="M26" s="13">
        <v>2.4500000000000001E-2</v>
      </c>
      <c r="N26" s="13">
        <v>4.6399999999999997E-2</v>
      </c>
      <c r="O26" s="24">
        <v>7041256.5</v>
      </c>
      <c r="P26" s="25">
        <v>100.1</v>
      </c>
      <c r="Q26" s="24">
        <v>0</v>
      </c>
      <c r="R26" s="24">
        <v>7048.2977600000004</v>
      </c>
      <c r="S26" s="13">
        <v>1.7954808619999998E-2</v>
      </c>
      <c r="T26" s="13">
        <f t="shared" si="2"/>
        <v>4.8131412300060496E-2</v>
      </c>
      <c r="U26" s="66">
        <f>+R26/'סכום נכסי הקרן'!$C$42</f>
        <v>1.2931855156164582E-3</v>
      </c>
    </row>
    <row r="27" spans="2:21" ht="12.75" customHeight="1" thickBot="1" x14ac:dyDescent="0.25">
      <c r="B27" s="62" t="s">
        <v>262</v>
      </c>
      <c r="C27" s="14" t="s">
        <v>263</v>
      </c>
      <c r="D27" s="14" t="s">
        <v>161</v>
      </c>
      <c r="E27" s="14" t="s">
        <v>226</v>
      </c>
      <c r="F27" s="22">
        <v>416</v>
      </c>
      <c r="G27" s="14" t="s">
        <v>227</v>
      </c>
      <c r="H27" s="14" t="s">
        <v>231</v>
      </c>
      <c r="I27" s="14" t="s">
        <v>96</v>
      </c>
      <c r="J27" s="58" t="s">
        <v>1395</v>
      </c>
      <c r="K27" s="24">
        <v>0.81</v>
      </c>
      <c r="L27" s="14" t="s">
        <v>49</v>
      </c>
      <c r="M27" s="13">
        <v>2.5499999999999998E-2</v>
      </c>
      <c r="N27" s="13">
        <v>4.4299999999999999E-2</v>
      </c>
      <c r="O27" s="24">
        <v>901868.4</v>
      </c>
      <c r="P27" s="25">
        <v>98.58</v>
      </c>
      <c r="Q27" s="24">
        <v>0</v>
      </c>
      <c r="R27" s="24">
        <v>889.06187</v>
      </c>
      <c r="S27" s="13">
        <v>4.4796864750000004E-3</v>
      </c>
      <c r="T27" s="13">
        <f t="shared" si="2"/>
        <v>6.0712252635071393E-3</v>
      </c>
      <c r="U27" s="66">
        <f>+R27/'סכום נכסי הקרן'!$C$42</f>
        <v>1.6312051106803446E-4</v>
      </c>
    </row>
    <row r="28" spans="2:21" ht="12.75" customHeight="1" thickBot="1" x14ac:dyDescent="0.25">
      <c r="B28" s="62" t="s">
        <v>264</v>
      </c>
      <c r="C28" s="14" t="s">
        <v>265</v>
      </c>
      <c r="D28" s="14" t="s">
        <v>161</v>
      </c>
      <c r="E28" s="14" t="s">
        <v>226</v>
      </c>
      <c r="F28" s="22">
        <v>1773</v>
      </c>
      <c r="G28" s="14" t="s">
        <v>266</v>
      </c>
      <c r="H28" s="14" t="s">
        <v>267</v>
      </c>
      <c r="I28" s="14" t="s">
        <v>245</v>
      </c>
      <c r="J28" s="58" t="s">
        <v>1395</v>
      </c>
      <c r="K28" s="24">
        <v>0.41</v>
      </c>
      <c r="L28" s="14" t="s">
        <v>49</v>
      </c>
      <c r="M28" s="13">
        <v>1.49E-2</v>
      </c>
      <c r="N28" s="13">
        <v>4.7199999999999999E-2</v>
      </c>
      <c r="O28" s="24">
        <v>1285259.4099999999</v>
      </c>
      <c r="P28" s="25">
        <v>98.84</v>
      </c>
      <c r="Q28" s="24">
        <v>0</v>
      </c>
      <c r="R28" s="24">
        <v>1270.3504</v>
      </c>
      <c r="S28" s="13">
        <v>1.0720466010000001E-2</v>
      </c>
      <c r="T28" s="13">
        <f t="shared" si="2"/>
        <v>8.674968190893622E-3</v>
      </c>
      <c r="U28" s="66">
        <f>+R28/'סכום נכסי הקרן'!$C$42</f>
        <v>2.3307737456278722E-4</v>
      </c>
    </row>
    <row r="29" spans="2:21" ht="12.75" customHeight="1" thickBot="1" x14ac:dyDescent="0.25">
      <c r="B29" s="62" t="s">
        <v>268</v>
      </c>
      <c r="C29" s="14" t="s">
        <v>269</v>
      </c>
      <c r="D29" s="14" t="s">
        <v>161</v>
      </c>
      <c r="E29" s="14" t="s">
        <v>226</v>
      </c>
      <c r="F29" s="22">
        <v>323</v>
      </c>
      <c r="G29" s="14" t="s">
        <v>227</v>
      </c>
      <c r="H29" s="14" t="s">
        <v>231</v>
      </c>
      <c r="I29" s="14" t="s">
        <v>96</v>
      </c>
      <c r="J29" s="58" t="s">
        <v>1395</v>
      </c>
      <c r="K29" s="24">
        <v>0.98</v>
      </c>
      <c r="L29" s="14" t="s">
        <v>49</v>
      </c>
      <c r="M29" s="13">
        <v>3.5000000000000003E-2</v>
      </c>
      <c r="N29" s="13">
        <v>4.6699999999999998E-2</v>
      </c>
      <c r="O29" s="24">
        <v>7666627.9100000001</v>
      </c>
      <c r="P29" s="25">
        <v>98.94</v>
      </c>
      <c r="Q29" s="24">
        <v>0</v>
      </c>
      <c r="R29" s="24">
        <v>7585.3616499999998</v>
      </c>
      <c r="S29" s="13">
        <v>1.1030008310999999E-2</v>
      </c>
      <c r="T29" s="13">
        <f t="shared" si="2"/>
        <v>5.1798913929711324E-2</v>
      </c>
      <c r="U29" s="66">
        <f>+R29/'סכום נכסי הקרן'!$C$42</f>
        <v>1.3917232430447942E-3</v>
      </c>
    </row>
    <row r="30" spans="2:21" ht="12.75" customHeight="1" thickBot="1" x14ac:dyDescent="0.25">
      <c r="B30" s="62" t="s">
        <v>270</v>
      </c>
      <c r="C30" s="14" t="s">
        <v>271</v>
      </c>
      <c r="D30" s="14" t="s">
        <v>161</v>
      </c>
      <c r="E30" s="14" t="s">
        <v>226</v>
      </c>
      <c r="F30" s="22">
        <v>1527</v>
      </c>
      <c r="G30" s="14" t="s">
        <v>272</v>
      </c>
      <c r="H30" s="14" t="s">
        <v>231</v>
      </c>
      <c r="I30" s="14" t="s">
        <v>96</v>
      </c>
      <c r="J30" s="58" t="s">
        <v>1395</v>
      </c>
      <c r="K30" s="24">
        <v>0.08</v>
      </c>
      <c r="L30" s="14" t="s">
        <v>49</v>
      </c>
      <c r="M30" s="13">
        <v>3.85E-2</v>
      </c>
      <c r="N30" s="13">
        <v>7.2499999999999995E-2</v>
      </c>
      <c r="O30" s="24">
        <v>9136249</v>
      </c>
      <c r="P30" s="25">
        <v>101.34</v>
      </c>
      <c r="Q30" s="24">
        <v>0</v>
      </c>
      <c r="R30" s="24">
        <v>9258.6747400000004</v>
      </c>
      <c r="S30" s="13">
        <v>2.2907569871999999E-2</v>
      </c>
      <c r="T30" s="13">
        <f t="shared" si="2"/>
        <v>6.322563354121058E-2</v>
      </c>
      <c r="U30" s="66">
        <f>+R30/'סכום נכסי הקרן'!$C$42</f>
        <v>1.6987341447918594E-3</v>
      </c>
    </row>
    <row r="31" spans="2:21" ht="12.75" customHeight="1" thickBot="1" x14ac:dyDescent="0.25">
      <c r="B31" s="62" t="s">
        <v>273</v>
      </c>
      <c r="C31" s="14" t="s">
        <v>274</v>
      </c>
      <c r="D31" s="14" t="s">
        <v>161</v>
      </c>
      <c r="E31" s="14" t="s">
        <v>226</v>
      </c>
      <c r="F31" s="22">
        <v>141</v>
      </c>
      <c r="G31" s="14" t="s">
        <v>275</v>
      </c>
      <c r="H31" s="14" t="s">
        <v>231</v>
      </c>
      <c r="I31" s="14" t="s">
        <v>96</v>
      </c>
      <c r="J31" s="58" t="s">
        <v>1395</v>
      </c>
      <c r="K31" s="24">
        <v>1.31</v>
      </c>
      <c r="L31" s="14" t="s">
        <v>49</v>
      </c>
      <c r="M31" s="13">
        <v>2.7E-2</v>
      </c>
      <c r="N31" s="13">
        <v>4.6300000000000001E-2</v>
      </c>
      <c r="O31" s="24">
        <v>2651.99</v>
      </c>
      <c r="P31" s="25">
        <v>97.71</v>
      </c>
      <c r="Q31" s="24">
        <v>0</v>
      </c>
      <c r="R31" s="24">
        <v>2.5912600000000001</v>
      </c>
      <c r="S31" s="13">
        <v>1.69582802734964E-5</v>
      </c>
      <c r="T31" s="13">
        <f t="shared" si="2"/>
        <v>1.7695195022046678E-5</v>
      </c>
      <c r="U31" s="66">
        <f>+R31/'סכום נכסי הקרן'!$C$42</f>
        <v>4.7543109177559827E-7</v>
      </c>
    </row>
    <row r="32" spans="2:21" ht="12.75" customHeight="1" thickBot="1" x14ac:dyDescent="0.25">
      <c r="B32" s="62" t="s">
        <v>276</v>
      </c>
      <c r="C32" s="14" t="s">
        <v>277</v>
      </c>
      <c r="D32" s="14" t="s">
        <v>161</v>
      </c>
      <c r="E32" s="14" t="s">
        <v>226</v>
      </c>
      <c r="F32" s="22">
        <v>230</v>
      </c>
      <c r="G32" s="14" t="s">
        <v>278</v>
      </c>
      <c r="H32" s="14" t="s">
        <v>279</v>
      </c>
      <c r="I32" s="14" t="s">
        <v>96</v>
      </c>
      <c r="J32" s="58" t="s">
        <v>1395</v>
      </c>
      <c r="K32" s="24">
        <v>1.39</v>
      </c>
      <c r="L32" s="14" t="s">
        <v>49</v>
      </c>
      <c r="M32" s="13">
        <v>3.6499999999999998E-2</v>
      </c>
      <c r="N32" s="13">
        <v>4.2500000000000003E-2</v>
      </c>
      <c r="O32" s="24">
        <v>3333333.33</v>
      </c>
      <c r="P32" s="25">
        <v>99.54</v>
      </c>
      <c r="Q32" s="24">
        <v>0</v>
      </c>
      <c r="R32" s="24">
        <v>3318</v>
      </c>
      <c r="S32" s="13">
        <v>3.1299465780000001E-3</v>
      </c>
      <c r="T32" s="13">
        <f t="shared" si="2"/>
        <v>2.2657956778999743E-2</v>
      </c>
      <c r="U32" s="66">
        <f>+R32/'סכום נכסי הקרן'!$C$42</f>
        <v>6.0876961883849369E-4</v>
      </c>
    </row>
    <row r="33" spans="2:21" ht="12.75" customHeight="1" thickBot="1" x14ac:dyDescent="0.25">
      <c r="B33" s="62" t="s">
        <v>280</v>
      </c>
      <c r="C33" s="14" t="s">
        <v>281</v>
      </c>
      <c r="D33" s="14" t="s">
        <v>161</v>
      </c>
      <c r="E33" s="14" t="s">
        <v>226</v>
      </c>
      <c r="F33" s="22">
        <v>256</v>
      </c>
      <c r="G33" s="14" t="s">
        <v>282</v>
      </c>
      <c r="H33" s="14" t="s">
        <v>279</v>
      </c>
      <c r="I33" s="14" t="s">
        <v>96</v>
      </c>
      <c r="J33" s="58" t="s">
        <v>1395</v>
      </c>
      <c r="K33" s="24">
        <v>2.06</v>
      </c>
      <c r="L33" s="14" t="s">
        <v>49</v>
      </c>
      <c r="M33" s="13">
        <v>2.29E-2</v>
      </c>
      <c r="N33" s="13">
        <v>4.2599999999999999E-2</v>
      </c>
      <c r="O33" s="24">
        <v>8287872.5800000001</v>
      </c>
      <c r="P33" s="25">
        <v>96.33</v>
      </c>
      <c r="Q33" s="24">
        <v>0</v>
      </c>
      <c r="R33" s="24">
        <v>7983.70766</v>
      </c>
      <c r="S33" s="13">
        <v>2.0103318722999999E-2</v>
      </c>
      <c r="T33" s="13">
        <f t="shared" si="2"/>
        <v>5.451913896818842E-2</v>
      </c>
      <c r="U33" s="66">
        <f>+R33/'סכום נכסי הקרן'!$C$42</f>
        <v>1.464809725465992E-3</v>
      </c>
    </row>
    <row r="34" spans="2:21" ht="12.75" customHeight="1" thickBot="1" x14ac:dyDescent="0.25">
      <c r="B34" s="62" t="s">
        <v>283</v>
      </c>
      <c r="C34" s="14" t="s">
        <v>284</v>
      </c>
      <c r="D34" s="14" t="s">
        <v>161</v>
      </c>
      <c r="E34" s="14" t="s">
        <v>226</v>
      </c>
      <c r="F34" s="22">
        <v>256</v>
      </c>
      <c r="G34" s="14" t="s">
        <v>282</v>
      </c>
      <c r="H34" s="14" t="s">
        <v>279</v>
      </c>
      <c r="I34" s="14" t="s">
        <v>96</v>
      </c>
      <c r="J34" s="58" t="s">
        <v>1395</v>
      </c>
      <c r="K34" s="24">
        <v>0.5</v>
      </c>
      <c r="L34" s="14" t="s">
        <v>49</v>
      </c>
      <c r="M34" s="13">
        <v>2.8000000000000001E-2</v>
      </c>
      <c r="N34" s="13">
        <v>4.8899999999999999E-2</v>
      </c>
      <c r="O34" s="24">
        <v>2306364.75</v>
      </c>
      <c r="P34" s="26">
        <v>99</v>
      </c>
      <c r="Q34" s="24">
        <v>32.289110000000001</v>
      </c>
      <c r="R34" s="24">
        <v>2315.5902099999998</v>
      </c>
      <c r="S34" s="13">
        <v>6.7415742405999998E-2</v>
      </c>
      <c r="T34" s="13">
        <f t="shared" si="2"/>
        <v>1.5812701294772434E-2</v>
      </c>
      <c r="U34" s="66">
        <f>+R34/'סכום נכסי הקרן'!$C$42</f>
        <v>4.248526128775911E-4</v>
      </c>
    </row>
    <row r="35" spans="2:21" ht="12.75" customHeight="1" thickBot="1" x14ac:dyDescent="0.25">
      <c r="B35" s="62" t="s">
        <v>285</v>
      </c>
      <c r="C35" s="14" t="s">
        <v>286</v>
      </c>
      <c r="D35" s="14" t="s">
        <v>161</v>
      </c>
      <c r="E35" s="14" t="s">
        <v>226</v>
      </c>
      <c r="F35" s="22">
        <v>1585</v>
      </c>
      <c r="G35" s="14" t="s">
        <v>287</v>
      </c>
      <c r="H35" s="14" t="s">
        <v>279</v>
      </c>
      <c r="I35" s="14" t="s">
        <v>96</v>
      </c>
      <c r="J35" s="58" t="s">
        <v>1395</v>
      </c>
      <c r="K35" s="24">
        <v>0.28999999999999998</v>
      </c>
      <c r="L35" s="14" t="s">
        <v>49</v>
      </c>
      <c r="M35" s="13">
        <v>2.4E-2</v>
      </c>
      <c r="N35" s="13">
        <v>5.6899999999999999E-2</v>
      </c>
      <c r="O35" s="24">
        <v>3395.11</v>
      </c>
      <c r="P35" s="25">
        <v>99.29</v>
      </c>
      <c r="Q35" s="24">
        <v>0</v>
      </c>
      <c r="R35" s="24">
        <v>3.371</v>
      </c>
      <c r="S35" s="13">
        <v>7.2275045514773003E-5</v>
      </c>
      <c r="T35" s="13">
        <f t="shared" si="2"/>
        <v>2.3019883153106731E-5</v>
      </c>
      <c r="U35" s="66">
        <f>+R35/'סכום נכסי הקרן'!$C$42</f>
        <v>6.1849378695134484E-7</v>
      </c>
    </row>
    <row r="36" spans="2:21" ht="12.75" customHeight="1" thickBot="1" x14ac:dyDescent="0.25">
      <c r="B36" s="62" t="s">
        <v>288</v>
      </c>
      <c r="C36" s="14" t="s">
        <v>289</v>
      </c>
      <c r="D36" s="14" t="s">
        <v>161</v>
      </c>
      <c r="E36" s="14" t="s">
        <v>226</v>
      </c>
      <c r="F36" s="22">
        <v>259</v>
      </c>
      <c r="G36" s="14" t="s">
        <v>290</v>
      </c>
      <c r="H36" s="14" t="s">
        <v>291</v>
      </c>
      <c r="I36" s="14" t="s">
        <v>96</v>
      </c>
      <c r="J36" s="58" t="s">
        <v>1395</v>
      </c>
      <c r="K36" s="24">
        <v>0.5</v>
      </c>
      <c r="L36" s="14" t="s">
        <v>49</v>
      </c>
      <c r="M36" s="13">
        <v>5.8999999999999997E-2</v>
      </c>
      <c r="N36" s="13">
        <v>5.0799999999999998E-2</v>
      </c>
      <c r="O36" s="24">
        <v>125000</v>
      </c>
      <c r="P36" s="25">
        <v>100.45</v>
      </c>
      <c r="Q36" s="24">
        <v>0</v>
      </c>
      <c r="R36" s="24">
        <v>125.5625</v>
      </c>
      <c r="S36" s="13">
        <v>4.7505627100000001E-4</v>
      </c>
      <c r="T36" s="13">
        <f t="shared" si="2"/>
        <v>8.5744113865676773E-4</v>
      </c>
      <c r="U36" s="66">
        <f>+R36/'סכום נכסי הקרן'!$C$42</f>
        <v>2.3037563371129705E-5</v>
      </c>
    </row>
    <row r="37" spans="2:21" ht="12.75" customHeight="1" thickBot="1" x14ac:dyDescent="0.25">
      <c r="B37" s="62" t="s">
        <v>292</v>
      </c>
      <c r="C37" s="14" t="s">
        <v>293</v>
      </c>
      <c r="D37" s="14" t="s">
        <v>161</v>
      </c>
      <c r="E37" s="14" t="s">
        <v>226</v>
      </c>
      <c r="F37" s="22">
        <v>1193</v>
      </c>
      <c r="G37" s="14" t="s">
        <v>236</v>
      </c>
      <c r="H37" s="14" t="s">
        <v>294</v>
      </c>
      <c r="I37" s="14" t="s">
        <v>245</v>
      </c>
      <c r="J37" s="58" t="s">
        <v>1395</v>
      </c>
      <c r="K37" s="24">
        <v>0.82</v>
      </c>
      <c r="L37" s="14" t="s">
        <v>49</v>
      </c>
      <c r="M37" s="13">
        <v>3.0499999999999999E-2</v>
      </c>
      <c r="N37" s="13">
        <v>4.8399999999999999E-2</v>
      </c>
      <c r="O37" s="24">
        <v>469370</v>
      </c>
      <c r="P37" s="25">
        <v>98.63</v>
      </c>
      <c r="Q37" s="24">
        <v>0</v>
      </c>
      <c r="R37" s="24">
        <v>462.93963000000002</v>
      </c>
      <c r="S37" s="13">
        <v>6.9926329819999999E-3</v>
      </c>
      <c r="T37" s="13">
        <f t="shared" si="2"/>
        <v>3.1613219191760499E-3</v>
      </c>
      <c r="U37" s="66">
        <f>+R37/'סכום נכסי הקרן'!$C$42</f>
        <v>8.4937788457002192E-5</v>
      </c>
    </row>
    <row r="38" spans="2:21" ht="12.75" customHeight="1" thickBot="1" x14ac:dyDescent="0.25">
      <c r="B38" s="62" t="s">
        <v>295</v>
      </c>
      <c r="C38" s="14" t="s">
        <v>296</v>
      </c>
      <c r="D38" s="14" t="s">
        <v>161</v>
      </c>
      <c r="E38" s="14" t="s">
        <v>226</v>
      </c>
      <c r="F38" s="22">
        <v>1630</v>
      </c>
      <c r="G38" s="14" t="s">
        <v>297</v>
      </c>
      <c r="H38" s="14" t="s">
        <v>291</v>
      </c>
      <c r="I38" s="14" t="s">
        <v>96</v>
      </c>
      <c r="J38" s="58" t="s">
        <v>1395</v>
      </c>
      <c r="K38" s="24">
        <v>0.41</v>
      </c>
      <c r="L38" s="14" t="s">
        <v>49</v>
      </c>
      <c r="M38" s="13">
        <v>6.0499999999999998E-2</v>
      </c>
      <c r="N38" s="13">
        <v>6.3100000000000003E-2</v>
      </c>
      <c r="O38" s="24">
        <v>900000</v>
      </c>
      <c r="P38" s="25">
        <v>100.45</v>
      </c>
      <c r="Q38" s="24">
        <v>0</v>
      </c>
      <c r="R38" s="24">
        <v>904.05</v>
      </c>
      <c r="S38" s="13">
        <v>4.8993890050000001E-3</v>
      </c>
      <c r="T38" s="13">
        <f t="shared" si="2"/>
        <v>6.1735761983287268E-3</v>
      </c>
      <c r="U38" s="66">
        <f>+R38/'סכום נכסי הקרן'!$C$42</f>
        <v>1.6587045627213385E-4</v>
      </c>
    </row>
    <row r="39" spans="2:21" ht="12.75" customHeight="1" thickBot="1" x14ac:dyDescent="0.25">
      <c r="B39" s="62" t="s">
        <v>298</v>
      </c>
      <c r="C39" s="14" t="s">
        <v>299</v>
      </c>
      <c r="D39" s="14" t="s">
        <v>161</v>
      </c>
      <c r="E39" s="14" t="s">
        <v>226</v>
      </c>
      <c r="F39" s="22">
        <v>1597</v>
      </c>
      <c r="G39" s="14" t="s">
        <v>272</v>
      </c>
      <c r="H39" s="14" t="s">
        <v>294</v>
      </c>
      <c r="I39" s="14" t="s">
        <v>245</v>
      </c>
      <c r="J39" s="58" t="s">
        <v>1395</v>
      </c>
      <c r="K39" s="24">
        <v>0.5</v>
      </c>
      <c r="L39" s="14" t="s">
        <v>49</v>
      </c>
      <c r="M39" s="13">
        <v>3.2899999999999999E-2</v>
      </c>
      <c r="N39" s="13">
        <v>5.0900000000000001E-2</v>
      </c>
      <c r="O39" s="24">
        <v>2350000</v>
      </c>
      <c r="P39" s="25">
        <v>100.78</v>
      </c>
      <c r="Q39" s="24">
        <v>0</v>
      </c>
      <c r="R39" s="24">
        <v>2368.33</v>
      </c>
      <c r="S39" s="13">
        <v>5.8188385189999999E-3</v>
      </c>
      <c r="T39" s="13">
        <f t="shared" si="2"/>
        <v>1.6172850746958546E-2</v>
      </c>
      <c r="U39" s="66">
        <f>+R39/'סכום נכסי הקרן'!$C$42</f>
        <v>4.3452903899450561E-4</v>
      </c>
    </row>
    <row r="40" spans="2:21" ht="12.75" customHeight="1" thickBot="1" x14ac:dyDescent="0.25">
      <c r="B40" s="62" t="s">
        <v>300</v>
      </c>
      <c r="C40" s="14" t="s">
        <v>301</v>
      </c>
      <c r="D40" s="14" t="s">
        <v>161</v>
      </c>
      <c r="E40" s="14" t="s">
        <v>226</v>
      </c>
      <c r="F40" s="22">
        <v>2095</v>
      </c>
      <c r="G40" s="14" t="s">
        <v>278</v>
      </c>
      <c r="H40" s="14" t="s">
        <v>291</v>
      </c>
      <c r="I40" s="14" t="s">
        <v>96</v>
      </c>
      <c r="J40" s="58" t="s">
        <v>1395</v>
      </c>
      <c r="K40" s="24">
        <v>0.48</v>
      </c>
      <c r="L40" s="14" t="s">
        <v>49</v>
      </c>
      <c r="M40" s="13">
        <v>2.1600000000000001E-2</v>
      </c>
      <c r="N40" s="13">
        <v>5.0700000000000002E-2</v>
      </c>
      <c r="O40" s="24">
        <v>3259045</v>
      </c>
      <c r="P40" s="25">
        <v>98.7</v>
      </c>
      <c r="Q40" s="24">
        <v>0</v>
      </c>
      <c r="R40" s="24">
        <v>3216.6774099999998</v>
      </c>
      <c r="S40" s="13">
        <v>2.5480885854000001E-2</v>
      </c>
      <c r="T40" s="13">
        <f t="shared" si="2"/>
        <v>2.1966045125908631E-2</v>
      </c>
      <c r="U40" s="66">
        <f>+R40/'סכום נכסי הקרן'!$C$42</f>
        <v>5.9017946980472955E-4</v>
      </c>
    </row>
    <row r="41" spans="2:21" ht="13.5" thickBot="1" x14ac:dyDescent="0.25">
      <c r="B41" s="62" t="s">
        <v>302</v>
      </c>
      <c r="C41" s="14" t="s">
        <v>303</v>
      </c>
      <c r="D41" s="14" t="s">
        <v>161</v>
      </c>
      <c r="E41" s="14" t="s">
        <v>226</v>
      </c>
      <c r="F41" s="22">
        <v>1581</v>
      </c>
      <c r="G41" s="14" t="s">
        <v>304</v>
      </c>
      <c r="H41" s="14" t="s">
        <v>237</v>
      </c>
      <c r="I41" s="14" t="s">
        <v>96</v>
      </c>
      <c r="J41" s="58" t="s">
        <v>1395</v>
      </c>
      <c r="K41" s="24">
        <v>3.56</v>
      </c>
      <c r="L41" s="14" t="s">
        <v>49</v>
      </c>
      <c r="M41" s="13">
        <v>2.5000000000000001E-3</v>
      </c>
      <c r="N41" s="13">
        <v>5.16E-2</v>
      </c>
      <c r="O41" s="24">
        <v>1984850</v>
      </c>
      <c r="P41" s="25">
        <v>84.4</v>
      </c>
      <c r="Q41" s="24">
        <v>0</v>
      </c>
      <c r="R41" s="24">
        <v>1675.2134000000001</v>
      </c>
      <c r="S41" s="13">
        <v>3.5030762329999999E-3</v>
      </c>
      <c r="T41" s="13">
        <f t="shared" si="2"/>
        <v>1.1439696447498858E-2</v>
      </c>
      <c r="U41" s="66">
        <f>+R41/'סכום נכסי הקרן'!$C$42</f>
        <v>3.0735956087737704E-4</v>
      </c>
    </row>
    <row r="42" spans="2:21" ht="13.5" thickBot="1" x14ac:dyDescent="0.25">
      <c r="B42" s="62" t="s">
        <v>305</v>
      </c>
      <c r="C42" s="14" t="s">
        <v>306</v>
      </c>
      <c r="D42" s="14" t="s">
        <v>161</v>
      </c>
      <c r="E42" s="14" t="s">
        <v>226</v>
      </c>
      <c r="F42" s="22">
        <v>333</v>
      </c>
      <c r="G42" s="14" t="s">
        <v>307</v>
      </c>
      <c r="H42" s="14" t="s">
        <v>237</v>
      </c>
      <c r="I42" s="14" t="s">
        <v>96</v>
      </c>
      <c r="J42" s="58" t="s">
        <v>1395</v>
      </c>
      <c r="K42" s="24">
        <v>0.26</v>
      </c>
      <c r="L42" s="14" t="s">
        <v>49</v>
      </c>
      <c r="M42" s="13">
        <v>0.02</v>
      </c>
      <c r="N42" s="13">
        <v>7.1400000000000005E-2</v>
      </c>
      <c r="O42" s="24">
        <v>471451.75</v>
      </c>
      <c r="P42" s="25">
        <v>98.75</v>
      </c>
      <c r="Q42" s="24">
        <v>5.3038299999999996</v>
      </c>
      <c r="R42" s="24">
        <v>470.86243000000002</v>
      </c>
      <c r="S42" s="13">
        <v>6.3752429019999996E-3</v>
      </c>
      <c r="T42" s="13">
        <f t="shared" si="2"/>
        <v>3.2154251319453865E-3</v>
      </c>
      <c r="U42" s="66">
        <f>+R42/'סכום נכסי הקרן'!$C$42</f>
        <v>8.6391423157464411E-5</v>
      </c>
    </row>
    <row r="43" spans="2:21" ht="13.5" thickBot="1" x14ac:dyDescent="0.25">
      <c r="B43" s="62" t="s">
        <v>308</v>
      </c>
      <c r="C43" s="14" t="s">
        <v>309</v>
      </c>
      <c r="D43" s="14" t="s">
        <v>161</v>
      </c>
      <c r="E43" s="14" t="s">
        <v>226</v>
      </c>
      <c r="F43" s="22">
        <v>1621</v>
      </c>
      <c r="G43" s="14" t="s">
        <v>310</v>
      </c>
      <c r="H43" s="14" t="s">
        <v>311</v>
      </c>
      <c r="I43" s="14" t="s">
        <v>245</v>
      </c>
      <c r="J43" s="58" t="s">
        <v>1395</v>
      </c>
      <c r="K43" s="24">
        <v>2.7</v>
      </c>
      <c r="L43" s="14" t="s">
        <v>49</v>
      </c>
      <c r="M43" s="13">
        <v>0.04</v>
      </c>
      <c r="N43" s="13">
        <v>2.9100000000000001E-2</v>
      </c>
      <c r="O43" s="24">
        <v>221300.64</v>
      </c>
      <c r="P43" s="25">
        <v>103.5</v>
      </c>
      <c r="Q43" s="24">
        <v>0</v>
      </c>
      <c r="R43" s="24">
        <v>229.04615999999999</v>
      </c>
      <c r="S43" s="13">
        <v>1.7277461011999999E-2</v>
      </c>
      <c r="T43" s="13">
        <f t="shared" si="2"/>
        <v>1.564110305508095E-3</v>
      </c>
      <c r="U43" s="66">
        <f>+R43/'סכום נכסי הקרן'!$C$42</f>
        <v>4.2024214442320864E-5</v>
      </c>
    </row>
    <row r="44" spans="2:21" ht="13.5" thickBot="1" x14ac:dyDescent="0.25">
      <c r="B44" s="62" t="s">
        <v>312</v>
      </c>
      <c r="C44" s="14" t="s">
        <v>313</v>
      </c>
      <c r="D44" s="14" t="s">
        <v>161</v>
      </c>
      <c r="E44" s="14" t="s">
        <v>226</v>
      </c>
      <c r="F44" s="22">
        <v>823</v>
      </c>
      <c r="G44" s="14" t="s">
        <v>236</v>
      </c>
      <c r="H44" s="14" t="s">
        <v>314</v>
      </c>
      <c r="I44" s="14" t="s">
        <v>96</v>
      </c>
      <c r="J44" s="58" t="s">
        <v>1395</v>
      </c>
      <c r="K44" s="24">
        <v>1</v>
      </c>
      <c r="L44" s="14" t="s">
        <v>49</v>
      </c>
      <c r="M44" s="13">
        <v>1.4999999999999999E-2</v>
      </c>
      <c r="N44" s="13">
        <v>5.4199999999999998E-2</v>
      </c>
      <c r="O44" s="24">
        <v>1.19</v>
      </c>
      <c r="P44" s="25">
        <v>96.3</v>
      </c>
      <c r="Q44" s="24">
        <v>0</v>
      </c>
      <c r="R44" s="24">
        <v>1.15E-3</v>
      </c>
      <c r="S44" s="13">
        <v>2.1389607293101198E-8</v>
      </c>
      <c r="T44" s="13">
        <f t="shared" si="2"/>
        <v>7.8531194381704951E-9</v>
      </c>
      <c r="U44" s="66">
        <f>+R44/'סכום נכסי הקרן'!$C$42</f>
        <v>2.1099610056186488E-10</v>
      </c>
    </row>
    <row r="45" spans="2:21" ht="13.5" thickBot="1" x14ac:dyDescent="0.25">
      <c r="B45" s="62" t="s">
        <v>315</v>
      </c>
      <c r="C45" s="14" t="s">
        <v>316</v>
      </c>
      <c r="D45" s="14" t="s">
        <v>161</v>
      </c>
      <c r="E45" s="14" t="s">
        <v>226</v>
      </c>
      <c r="F45" s="22">
        <v>1644</v>
      </c>
      <c r="G45" s="14" t="s">
        <v>236</v>
      </c>
      <c r="H45" s="14" t="s">
        <v>317</v>
      </c>
      <c r="I45" s="14" t="s">
        <v>96</v>
      </c>
      <c r="J45" s="58" t="s">
        <v>1395</v>
      </c>
      <c r="K45" s="24">
        <v>1.2</v>
      </c>
      <c r="L45" s="14" t="s">
        <v>49</v>
      </c>
      <c r="M45" s="13">
        <v>5.0500000000000003E-2</v>
      </c>
      <c r="N45" s="13">
        <v>6.6900000000000001E-2</v>
      </c>
      <c r="O45" s="24">
        <v>1077.1300000000001</v>
      </c>
      <c r="P45" s="25">
        <v>99.47</v>
      </c>
      <c r="Q45" s="24">
        <v>0</v>
      </c>
      <c r="R45" s="24">
        <v>1.07142</v>
      </c>
      <c r="S45" s="13">
        <v>9.7920909090909093E-6</v>
      </c>
      <c r="T45" s="13">
        <f t="shared" si="2"/>
        <v>7.31651237256055E-6</v>
      </c>
      <c r="U45" s="66">
        <f>+R45/'סכום נכסי הקרן'!$C$42</f>
        <v>1.9657864527303764E-7</v>
      </c>
    </row>
    <row r="46" spans="2:21" ht="13.5" thickBot="1" x14ac:dyDescent="0.25">
      <c r="B46" s="62" t="s">
        <v>318</v>
      </c>
      <c r="C46" s="14" t="s">
        <v>319</v>
      </c>
      <c r="D46" s="14" t="s">
        <v>161</v>
      </c>
      <c r="E46" s="14" t="s">
        <v>226</v>
      </c>
      <c r="F46" s="22">
        <v>1452</v>
      </c>
      <c r="G46" s="14" t="s">
        <v>320</v>
      </c>
      <c r="H46" s="14" t="s">
        <v>321</v>
      </c>
      <c r="I46" s="14" t="s">
        <v>322</v>
      </c>
      <c r="J46" s="58" t="s">
        <v>1395</v>
      </c>
      <c r="K46" s="24">
        <v>2.34</v>
      </c>
      <c r="L46" s="14" t="s">
        <v>49</v>
      </c>
      <c r="M46" s="13">
        <v>6.6000000000000003E-2</v>
      </c>
      <c r="N46" s="13">
        <v>6.54E-2</v>
      </c>
      <c r="O46" s="24">
        <v>81352</v>
      </c>
      <c r="P46" s="25">
        <v>100.4</v>
      </c>
      <c r="Q46" s="24">
        <v>0</v>
      </c>
      <c r="R46" s="24">
        <v>81.677409999999995</v>
      </c>
      <c r="S46" s="13">
        <v>5.1521215949999997E-3</v>
      </c>
      <c r="T46" s="13">
        <f t="shared" si="2"/>
        <v>5.5775865750471408E-4</v>
      </c>
      <c r="U46" s="66">
        <f>+R46/'סכום נכסי הקרן'!$C$42</f>
        <v>1.4985752186080581E-5</v>
      </c>
    </row>
    <row r="47" spans="2:21" ht="13.5" thickBot="1" x14ac:dyDescent="0.25">
      <c r="B47" s="62" t="s">
        <v>323</v>
      </c>
      <c r="C47" s="14" t="s">
        <v>324</v>
      </c>
      <c r="D47" s="14" t="s">
        <v>161</v>
      </c>
      <c r="E47" s="14" t="s">
        <v>226</v>
      </c>
      <c r="F47" s="22">
        <v>1484</v>
      </c>
      <c r="G47" s="14" t="s">
        <v>236</v>
      </c>
      <c r="H47" s="14" t="s">
        <v>321</v>
      </c>
      <c r="I47" s="14" t="s">
        <v>322</v>
      </c>
      <c r="J47" s="58" t="s">
        <v>1395</v>
      </c>
      <c r="K47" s="24">
        <v>2.38</v>
      </c>
      <c r="L47" s="14" t="s">
        <v>49</v>
      </c>
      <c r="M47" s="13">
        <v>2.75E-2</v>
      </c>
      <c r="N47" s="13">
        <v>8.4000000000000005E-2</v>
      </c>
      <c r="O47" s="24">
        <v>1142400</v>
      </c>
      <c r="P47" s="26">
        <v>88</v>
      </c>
      <c r="Q47" s="24">
        <v>0</v>
      </c>
      <c r="R47" s="24">
        <v>1005.312</v>
      </c>
      <c r="S47" s="13">
        <v>2.8560059975999998E-2</v>
      </c>
      <c r="T47" s="13">
        <f t="shared" si="2"/>
        <v>6.8650740944574415E-3</v>
      </c>
      <c r="U47" s="66">
        <f>+R47/'סכום נכסי הקרן'!$C$42</f>
        <v>1.8444948856352131E-4</v>
      </c>
    </row>
    <row r="48" spans="2:21" ht="13.5" thickBot="1" x14ac:dyDescent="0.25">
      <c r="B48" s="61" t="s">
        <v>325</v>
      </c>
      <c r="C48" s="58" t="s">
        <v>1395</v>
      </c>
      <c r="D48" s="58" t="s">
        <v>1395</v>
      </c>
      <c r="E48" s="58" t="s">
        <v>1395</v>
      </c>
      <c r="F48" s="58" t="s">
        <v>1395</v>
      </c>
      <c r="G48" s="58" t="s">
        <v>1395</v>
      </c>
      <c r="H48" s="58" t="s">
        <v>1395</v>
      </c>
      <c r="I48" s="58" t="s">
        <v>1395</v>
      </c>
      <c r="J48" s="58" t="s">
        <v>1395</v>
      </c>
      <c r="K48" s="23">
        <v>1.234249625715</v>
      </c>
      <c r="L48" s="58" t="s">
        <v>1395</v>
      </c>
      <c r="M48" s="58" t="s">
        <v>1395</v>
      </c>
      <c r="N48" s="58" t="s">
        <v>1395</v>
      </c>
      <c r="O48" s="58" t="s">
        <v>1395</v>
      </c>
      <c r="P48" s="58" t="s">
        <v>1395</v>
      </c>
      <c r="Q48" s="58" t="s">
        <v>1395</v>
      </c>
      <c r="R48" s="23">
        <f>SUM(R49:R51)</f>
        <v>4031.1817900000005</v>
      </c>
      <c r="S48" s="58" t="s">
        <v>1395</v>
      </c>
      <c r="T48" s="20">
        <f t="shared" ref="T48:U48" si="3">SUM(T49:T51)</f>
        <v>2.7528132238128639E-2</v>
      </c>
      <c r="U48" s="65">
        <f t="shared" si="3"/>
        <v>7.3962055508347709E-4</v>
      </c>
    </row>
    <row r="49" spans="2:21" ht="13.5" thickBot="1" x14ac:dyDescent="0.25">
      <c r="B49" s="62" t="s">
        <v>326</v>
      </c>
      <c r="C49" s="14" t="s">
        <v>327</v>
      </c>
      <c r="D49" s="14" t="s">
        <v>161</v>
      </c>
      <c r="E49" s="14" t="s">
        <v>226</v>
      </c>
      <c r="F49" s="22">
        <v>576</v>
      </c>
      <c r="G49" s="14" t="s">
        <v>328</v>
      </c>
      <c r="H49" s="14" t="s">
        <v>291</v>
      </c>
      <c r="I49" s="14" t="s">
        <v>96</v>
      </c>
      <c r="J49" s="58" t="s">
        <v>1395</v>
      </c>
      <c r="K49" s="24">
        <v>0.41</v>
      </c>
      <c r="L49" s="14" t="s">
        <v>49</v>
      </c>
      <c r="M49" s="13">
        <v>5.45E-2</v>
      </c>
      <c r="N49" s="13">
        <v>6.4000000000000001E-2</v>
      </c>
      <c r="O49" s="24">
        <v>2615697</v>
      </c>
      <c r="P49" s="25">
        <v>94.2</v>
      </c>
      <c r="Q49" s="24">
        <v>0</v>
      </c>
      <c r="R49" s="24">
        <v>2463.98657</v>
      </c>
      <c r="S49" s="13">
        <v>8.0434043340000001E-3</v>
      </c>
      <c r="T49" s="13">
        <f t="shared" ref="T49:T51" si="4">+R49/$R$11</f>
        <v>1.682607028544178E-2</v>
      </c>
      <c r="U49" s="66">
        <f>+R49/'סכום נכסי הקרן'!$C$42</f>
        <v>4.5207961574504743E-4</v>
      </c>
    </row>
    <row r="50" spans="2:21" ht="13.5" thickBot="1" x14ac:dyDescent="0.25">
      <c r="B50" s="62" t="s">
        <v>329</v>
      </c>
      <c r="C50" s="14" t="s">
        <v>330</v>
      </c>
      <c r="D50" s="14" t="s">
        <v>161</v>
      </c>
      <c r="E50" s="14" t="s">
        <v>226</v>
      </c>
      <c r="F50" s="22">
        <v>576</v>
      </c>
      <c r="G50" s="14" t="s">
        <v>328</v>
      </c>
      <c r="H50" s="14" t="s">
        <v>291</v>
      </c>
      <c r="I50" s="14" t="s">
        <v>96</v>
      </c>
      <c r="J50" s="58" t="s">
        <v>1395</v>
      </c>
      <c r="K50" s="24">
        <v>1.69</v>
      </c>
      <c r="L50" s="14" t="s">
        <v>49</v>
      </c>
      <c r="M50" s="13">
        <v>5.8500000000000003E-2</v>
      </c>
      <c r="N50" s="13">
        <v>5.4100000000000002E-2</v>
      </c>
      <c r="O50" s="24">
        <v>397222.22</v>
      </c>
      <c r="P50" s="25">
        <v>106.3</v>
      </c>
      <c r="Q50" s="24">
        <v>0</v>
      </c>
      <c r="R50" s="24">
        <v>422.24722000000003</v>
      </c>
      <c r="S50" s="13">
        <v>2.5140973029999999E-3</v>
      </c>
      <c r="T50" s="13">
        <f t="shared" si="4"/>
        <v>2.8834416096482208E-3</v>
      </c>
      <c r="U50" s="66">
        <f>+R50/'סכום נכסי הקרן'!$C$42</f>
        <v>7.7471753820076433E-5</v>
      </c>
    </row>
    <row r="51" spans="2:21" ht="13.5" thickBot="1" x14ac:dyDescent="0.25">
      <c r="B51" s="62" t="s">
        <v>331</v>
      </c>
      <c r="C51" s="14" t="s">
        <v>332</v>
      </c>
      <c r="D51" s="14" t="s">
        <v>161</v>
      </c>
      <c r="E51" s="14" t="s">
        <v>226</v>
      </c>
      <c r="F51" s="22">
        <v>1688</v>
      </c>
      <c r="G51" s="14" t="s">
        <v>333</v>
      </c>
      <c r="H51" s="14" t="s">
        <v>321</v>
      </c>
      <c r="I51" s="14" t="s">
        <v>322</v>
      </c>
      <c r="J51" s="58" t="s">
        <v>1395</v>
      </c>
      <c r="K51" s="24">
        <v>2.84</v>
      </c>
      <c r="L51" s="14" t="s">
        <v>49</v>
      </c>
      <c r="M51" s="13">
        <v>0.05</v>
      </c>
      <c r="N51" s="13">
        <v>-2.4400000000000002E-2</v>
      </c>
      <c r="O51" s="24">
        <v>794000</v>
      </c>
      <c r="P51" s="25">
        <v>144.19999999999999</v>
      </c>
      <c r="Q51" s="24">
        <v>0</v>
      </c>
      <c r="R51" s="24">
        <v>1144.9480000000001</v>
      </c>
      <c r="S51" s="13">
        <v>5.1225806450000003E-3</v>
      </c>
      <c r="T51" s="13">
        <f t="shared" si="4"/>
        <v>7.8186203430386375E-3</v>
      </c>
      <c r="U51" s="66">
        <f>+R51/'סכום נכסי הקרן'!$C$42</f>
        <v>2.1006918551835313E-4</v>
      </c>
    </row>
    <row r="52" spans="2:21" ht="13.5" thickBot="1" x14ac:dyDescent="0.25">
      <c r="B52" s="61" t="s">
        <v>334</v>
      </c>
      <c r="C52" s="58" t="s">
        <v>1395</v>
      </c>
      <c r="D52" s="58" t="s">
        <v>1395</v>
      </c>
      <c r="E52" s="58" t="s">
        <v>1395</v>
      </c>
      <c r="F52" s="58" t="s">
        <v>1395</v>
      </c>
      <c r="G52" s="58" t="s">
        <v>1395</v>
      </c>
      <c r="H52" s="58" t="s">
        <v>1395</v>
      </c>
      <c r="I52" s="58" t="s">
        <v>1395</v>
      </c>
      <c r="J52" s="58" t="s">
        <v>1395</v>
      </c>
      <c r="K52" s="58" t="s">
        <v>1395</v>
      </c>
      <c r="L52" s="58" t="s">
        <v>1395</v>
      </c>
      <c r="M52" s="58" t="s">
        <v>1395</v>
      </c>
      <c r="N52" s="58" t="s">
        <v>1395</v>
      </c>
      <c r="O52" s="58" t="s">
        <v>1395</v>
      </c>
      <c r="P52" s="58" t="s">
        <v>1395</v>
      </c>
      <c r="Q52" s="58" t="s">
        <v>1395</v>
      </c>
      <c r="R52" s="58" t="s">
        <v>1395</v>
      </c>
      <c r="S52" s="58" t="s">
        <v>1395</v>
      </c>
      <c r="T52" s="58" t="s">
        <v>1395</v>
      </c>
      <c r="U52" s="72" t="s">
        <v>1395</v>
      </c>
    </row>
    <row r="53" spans="2:21" ht="13.5" thickBot="1" x14ac:dyDescent="0.25">
      <c r="B53" s="61" t="s">
        <v>335</v>
      </c>
      <c r="C53" s="58" t="s">
        <v>1395</v>
      </c>
      <c r="D53" s="58" t="s">
        <v>1395</v>
      </c>
      <c r="E53" s="58" t="s">
        <v>1395</v>
      </c>
      <c r="F53" s="58" t="s">
        <v>1395</v>
      </c>
      <c r="G53" s="58" t="s">
        <v>1395</v>
      </c>
      <c r="H53" s="58" t="s">
        <v>1395</v>
      </c>
      <c r="I53" s="58" t="s">
        <v>1395</v>
      </c>
      <c r="J53" s="58" t="s">
        <v>1395</v>
      </c>
      <c r="K53" s="23">
        <v>1.4586954949490001</v>
      </c>
      <c r="L53" s="58" t="s">
        <v>1395</v>
      </c>
      <c r="M53" s="58" t="s">
        <v>1395</v>
      </c>
      <c r="N53" s="58" t="s">
        <v>1395</v>
      </c>
      <c r="O53" s="58" t="s">
        <v>1395</v>
      </c>
      <c r="P53" s="58" t="s">
        <v>1395</v>
      </c>
      <c r="Q53" s="58" t="s">
        <v>1395</v>
      </c>
      <c r="R53" s="23">
        <f>+R54+R57</f>
        <v>21006.413939999999</v>
      </c>
      <c r="S53" s="58" t="s">
        <v>1395</v>
      </c>
      <c r="T53" s="20">
        <f t="shared" ref="T53:U53" si="5">+T54+T57</f>
        <v>0.14344858925084317</v>
      </c>
      <c r="U53" s="65">
        <f t="shared" si="5"/>
        <v>3.8541490679377395E-3</v>
      </c>
    </row>
    <row r="54" spans="2:21" ht="13.5" thickBot="1" x14ac:dyDescent="0.25">
      <c r="B54" s="61" t="s">
        <v>336</v>
      </c>
      <c r="C54" s="58" t="s">
        <v>1395</v>
      </c>
      <c r="D54" s="58" t="s">
        <v>1395</v>
      </c>
      <c r="E54" s="58" t="s">
        <v>1395</v>
      </c>
      <c r="F54" s="58" t="s">
        <v>1395</v>
      </c>
      <c r="G54" s="58" t="s">
        <v>1395</v>
      </c>
      <c r="H54" s="58" t="s">
        <v>1395</v>
      </c>
      <c r="I54" s="58" t="s">
        <v>1395</v>
      </c>
      <c r="J54" s="58" t="s">
        <v>1395</v>
      </c>
      <c r="K54" s="23">
        <v>2.4326833198819999</v>
      </c>
      <c r="L54" s="58" t="s">
        <v>1395</v>
      </c>
      <c r="M54" s="58" t="s">
        <v>1395</v>
      </c>
      <c r="N54" s="58" t="s">
        <v>1395</v>
      </c>
      <c r="O54" s="58" t="s">
        <v>1395</v>
      </c>
      <c r="P54" s="58" t="s">
        <v>1395</v>
      </c>
      <c r="Q54" s="58" t="s">
        <v>1395</v>
      </c>
      <c r="R54" s="23">
        <f>SUM(R55:R56)</f>
        <v>3774.0542099999998</v>
      </c>
      <c r="S54" s="58" t="s">
        <v>1395</v>
      </c>
      <c r="T54" s="20">
        <f t="shared" ref="T54:U54" si="6">SUM(T55:T56)</f>
        <v>2.5772259545443647E-2</v>
      </c>
      <c r="U54" s="65">
        <f t="shared" si="6"/>
        <v>6.9244410575572998E-4</v>
      </c>
    </row>
    <row r="55" spans="2:21" ht="13.5" thickBot="1" x14ac:dyDescent="0.25">
      <c r="B55" s="62" t="s">
        <v>337</v>
      </c>
      <c r="C55" s="14" t="s">
        <v>338</v>
      </c>
      <c r="D55" s="14" t="s">
        <v>339</v>
      </c>
      <c r="E55" s="14" t="s">
        <v>340</v>
      </c>
      <c r="F55" s="58" t="s">
        <v>1395</v>
      </c>
      <c r="G55" s="14" t="s">
        <v>341</v>
      </c>
      <c r="H55" s="14" t="s">
        <v>342</v>
      </c>
      <c r="I55" s="14" t="s">
        <v>192</v>
      </c>
      <c r="J55" s="58" t="s">
        <v>1395</v>
      </c>
      <c r="K55" s="24">
        <v>2.6419999999999999</v>
      </c>
      <c r="L55" s="14" t="s">
        <v>50</v>
      </c>
      <c r="M55" s="13">
        <v>3.2550000000000003E-2</v>
      </c>
      <c r="N55" s="13">
        <v>6.9409999999999999E-2</v>
      </c>
      <c r="O55" s="24">
        <v>641000</v>
      </c>
      <c r="P55" s="25">
        <v>88.303799999999995</v>
      </c>
      <c r="Q55" s="24">
        <v>0</v>
      </c>
      <c r="R55" s="24">
        <v>2052.9812299999999</v>
      </c>
      <c r="S55" s="13">
        <v>6.4099999999999997E-4</v>
      </c>
      <c r="T55" s="13">
        <f t="shared" ref="T55:T56" si="7">+R55/$R$11</f>
        <v>1.4019397220445368E-2</v>
      </c>
      <c r="U55" s="66">
        <f>+R55/'סכום נכסי הקרן'!$C$42</f>
        <v>3.7667046439713133E-4</v>
      </c>
    </row>
    <row r="56" spans="2:21" ht="13.5" thickBot="1" x14ac:dyDescent="0.25">
      <c r="B56" s="62" t="s">
        <v>343</v>
      </c>
      <c r="C56" s="14" t="s">
        <v>344</v>
      </c>
      <c r="D56" s="14" t="s">
        <v>339</v>
      </c>
      <c r="E56" s="14" t="s">
        <v>340</v>
      </c>
      <c r="F56" s="58" t="s">
        <v>1395</v>
      </c>
      <c r="G56" s="14" t="s">
        <v>341</v>
      </c>
      <c r="H56" s="14" t="s">
        <v>345</v>
      </c>
      <c r="I56" s="14" t="s">
        <v>192</v>
      </c>
      <c r="J56" s="58" t="s">
        <v>1395</v>
      </c>
      <c r="K56" s="24">
        <v>2.1829999999999998</v>
      </c>
      <c r="L56" s="14" t="s">
        <v>50</v>
      </c>
      <c r="M56" s="13">
        <v>3.0769999999999999E-2</v>
      </c>
      <c r="N56" s="13">
        <v>6.9750000000000006E-2</v>
      </c>
      <c r="O56" s="24">
        <v>530000</v>
      </c>
      <c r="P56" s="25">
        <v>89.531499999999994</v>
      </c>
      <c r="Q56" s="24">
        <v>0</v>
      </c>
      <c r="R56" s="24">
        <v>1721.0729799999999</v>
      </c>
      <c r="S56" s="13">
        <v>8.8333333300000001E-4</v>
      </c>
      <c r="T56" s="13">
        <f t="shared" si="7"/>
        <v>1.1752862324998278E-2</v>
      </c>
      <c r="U56" s="66">
        <f>+R56/'סכום נכסי הקרן'!$C$42</f>
        <v>3.1577364135859865E-4</v>
      </c>
    </row>
    <row r="57" spans="2:21" ht="13.5" thickBot="1" x14ac:dyDescent="0.25">
      <c r="B57" s="61" t="s">
        <v>346</v>
      </c>
      <c r="C57" s="58" t="s">
        <v>1395</v>
      </c>
      <c r="D57" s="58" t="s">
        <v>1395</v>
      </c>
      <c r="E57" s="58" t="s">
        <v>1395</v>
      </c>
      <c r="F57" s="58" t="s">
        <v>1395</v>
      </c>
      <c r="G57" s="58" t="s">
        <v>1395</v>
      </c>
      <c r="H57" s="58" t="s">
        <v>1395</v>
      </c>
      <c r="I57" s="58" t="s">
        <v>1395</v>
      </c>
      <c r="J57" s="58" t="s">
        <v>1395</v>
      </c>
      <c r="K57" s="23">
        <v>1.24538269805</v>
      </c>
      <c r="L57" s="58" t="s">
        <v>1395</v>
      </c>
      <c r="M57" s="58" t="s">
        <v>1395</v>
      </c>
      <c r="N57" s="58" t="s">
        <v>1395</v>
      </c>
      <c r="O57" s="58" t="s">
        <v>1395</v>
      </c>
      <c r="P57" s="58" t="s">
        <v>1395</v>
      </c>
      <c r="Q57" s="58" t="s">
        <v>1395</v>
      </c>
      <c r="R57" s="23">
        <f>SUM(R58:R60)</f>
        <v>17232.35973</v>
      </c>
      <c r="S57" s="58" t="s">
        <v>1395</v>
      </c>
      <c r="T57" s="20">
        <f t="shared" ref="T57:U57" si="8">SUM(T58:T60)</f>
        <v>0.11767632970539953</v>
      </c>
      <c r="U57" s="65">
        <f t="shared" si="8"/>
        <v>3.1617049621820094E-3</v>
      </c>
    </row>
    <row r="58" spans="2:21" ht="13.5" thickBot="1" x14ac:dyDescent="0.25">
      <c r="B58" s="62" t="s">
        <v>347</v>
      </c>
      <c r="C58" s="14" t="s">
        <v>348</v>
      </c>
      <c r="D58" s="14" t="s">
        <v>339</v>
      </c>
      <c r="E58" s="14" t="s">
        <v>340</v>
      </c>
      <c r="F58" s="58" t="s">
        <v>1395</v>
      </c>
      <c r="G58" s="14" t="s">
        <v>349</v>
      </c>
      <c r="H58" s="14" t="s">
        <v>350</v>
      </c>
      <c r="I58" s="14" t="s">
        <v>192</v>
      </c>
      <c r="J58" s="58" t="s">
        <v>1395</v>
      </c>
      <c r="K58" s="24">
        <v>1.204</v>
      </c>
      <c r="L58" s="14" t="s">
        <v>51</v>
      </c>
      <c r="M58" s="13">
        <v>0.03</v>
      </c>
      <c r="N58" s="13">
        <v>0.10992</v>
      </c>
      <c r="O58" s="24">
        <v>3058600</v>
      </c>
      <c r="P58" s="25">
        <v>93.480099999999993</v>
      </c>
      <c r="Q58" s="24">
        <v>0</v>
      </c>
      <c r="R58" s="24">
        <v>11469.89587</v>
      </c>
      <c r="S58" s="13">
        <v>5.5610909089999997E-3</v>
      </c>
      <c r="T58" s="13">
        <f t="shared" ref="T58:T60" si="9">+R58/$R$11</f>
        <v>7.832561931346825E-2</v>
      </c>
      <c r="U58" s="66">
        <f>+R58/'סכום נכסי הקרן'!$C$42</f>
        <v>2.1044376542788163E-3</v>
      </c>
    </row>
    <row r="59" spans="2:21" ht="13.5" thickBot="1" x14ac:dyDescent="0.25">
      <c r="B59" s="62" t="s">
        <v>351</v>
      </c>
      <c r="C59" s="14" t="s">
        <v>352</v>
      </c>
      <c r="D59" s="14" t="s">
        <v>339</v>
      </c>
      <c r="E59" s="14" t="s">
        <v>340</v>
      </c>
      <c r="F59" s="58" t="s">
        <v>1395</v>
      </c>
      <c r="G59" s="14" t="s">
        <v>349</v>
      </c>
      <c r="H59" s="14" t="s">
        <v>353</v>
      </c>
      <c r="I59" s="14" t="s">
        <v>197</v>
      </c>
      <c r="J59" s="58" t="s">
        <v>1395</v>
      </c>
      <c r="K59" s="24">
        <v>1.06</v>
      </c>
      <c r="L59" s="14" t="s">
        <v>51</v>
      </c>
      <c r="M59" s="13">
        <v>0.02</v>
      </c>
      <c r="N59" s="13">
        <v>7.5670000000000001E-2</v>
      </c>
      <c r="O59" s="24">
        <v>1343000</v>
      </c>
      <c r="P59" s="25">
        <v>95.201999999999998</v>
      </c>
      <c r="Q59" s="24">
        <v>0</v>
      </c>
      <c r="R59" s="24">
        <v>5129.08277</v>
      </c>
      <c r="S59" s="13">
        <v>4.4766666659999997E-3</v>
      </c>
      <c r="T59" s="13">
        <f t="shared" si="9"/>
        <v>3.5025477913975971E-2</v>
      </c>
      <c r="U59" s="66">
        <f>+R59/'סכום נכסי הקרן'!$C$42</f>
        <v>9.4105779472091172E-4</v>
      </c>
    </row>
    <row r="60" spans="2:21" x14ac:dyDescent="0.2">
      <c r="B60" s="76" t="s">
        <v>354</v>
      </c>
      <c r="C60" s="77" t="s">
        <v>355</v>
      </c>
      <c r="D60" s="77" t="s">
        <v>339</v>
      </c>
      <c r="E60" s="77" t="s">
        <v>340</v>
      </c>
      <c r="F60" s="73" t="s">
        <v>1395</v>
      </c>
      <c r="G60" s="77" t="s">
        <v>349</v>
      </c>
      <c r="H60" s="77" t="s">
        <v>356</v>
      </c>
      <c r="I60" s="77" t="s">
        <v>197</v>
      </c>
      <c r="J60" s="73" t="s">
        <v>1395</v>
      </c>
      <c r="K60" s="78">
        <v>3.496</v>
      </c>
      <c r="L60" s="77" t="s">
        <v>51</v>
      </c>
      <c r="M60" s="79">
        <v>2.6249999999999999E-2</v>
      </c>
      <c r="N60" s="79">
        <v>0.10044</v>
      </c>
      <c r="O60" s="78">
        <v>200000</v>
      </c>
      <c r="P60" s="82">
        <v>78.943700000000007</v>
      </c>
      <c r="Q60" s="78">
        <v>0</v>
      </c>
      <c r="R60" s="78">
        <v>633.38108999999997</v>
      </c>
      <c r="S60" s="79">
        <v>6.6666666600000005E-4</v>
      </c>
      <c r="T60" s="79">
        <f t="shared" si="9"/>
        <v>4.3252324779553186E-3</v>
      </c>
      <c r="U60" s="80">
        <f>+R60/'סכום נכסי הקרן'!$C$42</f>
        <v>1.1620951318228138E-4</v>
      </c>
    </row>
    <row r="61" spans="2:21" ht="12.75" hidden="1" customHeight="1" x14ac:dyDescent="0.2"/>
    <row r="62" spans="2:21" ht="12.75" hidden="1" customHeight="1" x14ac:dyDescent="0.2"/>
    <row r="63" spans="2:21" ht="12.75" hidden="1" customHeight="1" x14ac:dyDescent="0.2"/>
    <row r="64" spans="2:21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topLeftCell="K1" workbookViewId="0">
      <selection activeCell="P1" sqref="P1:XFD1048576"/>
    </sheetView>
  </sheetViews>
  <sheetFormatPr defaultColWidth="0" defaultRowHeight="12.75" customHeight="1" zeroHeight="1" x14ac:dyDescent="0.2"/>
  <cols>
    <col min="1" max="1" width="9.140625" customWidth="1"/>
    <col min="2" max="2" width="40.28515625" bestFit="1" customWidth="1"/>
    <col min="3" max="3" width="29" bestFit="1" customWidth="1"/>
    <col min="4" max="4" width="15" bestFit="1" customWidth="1"/>
    <col min="5" max="5" width="13.7109375" bestFit="1" customWidth="1"/>
    <col min="6" max="6" width="16.28515625" bestFit="1" customWidth="1"/>
    <col min="7" max="7" width="44.140625" bestFit="1" customWidth="1"/>
    <col min="8" max="9" width="15" bestFit="1" customWidth="1"/>
    <col min="10" max="10" width="12.42578125" bestFit="1" customWidth="1"/>
    <col min="11" max="11" width="22.5703125" bestFit="1" customWidth="1"/>
    <col min="12" max="12" width="17.5703125" bestFit="1" customWidth="1"/>
    <col min="13" max="13" width="29" bestFit="1" customWidth="1"/>
    <col min="14" max="14" width="34" bestFit="1" customWidth="1"/>
    <col min="15" max="15" width="30.140625" bestFit="1" customWidth="1"/>
    <col min="53" max="16384" width="9.140625" hidden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12536</v>
      </c>
    </row>
    <row r="5" spans="2:15" ht="12.75" customHeight="1" x14ac:dyDescent="0.2"/>
    <row r="6" spans="2:15" ht="12.75" customHeight="1" thickBot="1" x14ac:dyDescent="0.25">
      <c r="B6" s="67" t="s">
        <v>357</v>
      </c>
      <c r="C6" s="69" t="s">
        <v>1395</v>
      </c>
      <c r="D6" s="69" t="s">
        <v>1396</v>
      </c>
      <c r="E6" s="69" t="s">
        <v>1397</v>
      </c>
      <c r="F6" s="69" t="s">
        <v>1398</v>
      </c>
      <c r="G6" s="69" t="s">
        <v>1399</v>
      </c>
      <c r="H6" s="69" t="s">
        <v>1400</v>
      </c>
      <c r="I6" s="69" t="s">
        <v>1401</v>
      </c>
      <c r="J6" s="69" t="s">
        <v>1402</v>
      </c>
      <c r="K6" s="69" t="s">
        <v>1403</v>
      </c>
      <c r="L6" s="69" t="s">
        <v>1404</v>
      </c>
      <c r="M6" s="69" t="s">
        <v>1405</v>
      </c>
      <c r="N6" s="69" t="s">
        <v>1406</v>
      </c>
      <c r="O6" s="69" t="s">
        <v>1407</v>
      </c>
    </row>
    <row r="7" spans="2:15" ht="12.75" customHeight="1" thickBot="1" x14ac:dyDescent="0.25">
      <c r="B7" s="75" t="s">
        <v>358</v>
      </c>
      <c r="C7" s="81" t="s">
        <v>1395</v>
      </c>
      <c r="D7" s="81" t="s">
        <v>1395</v>
      </c>
      <c r="E7" s="81" t="s">
        <v>1395</v>
      </c>
      <c r="F7" s="81" t="s">
        <v>1395</v>
      </c>
      <c r="G7" s="81" t="s">
        <v>1395</v>
      </c>
      <c r="H7" s="81" t="s">
        <v>1395</v>
      </c>
      <c r="I7" s="81" t="s">
        <v>1395</v>
      </c>
      <c r="J7" s="81" t="s">
        <v>1395</v>
      </c>
      <c r="K7" s="81" t="s">
        <v>1395</v>
      </c>
      <c r="L7" s="81" t="s">
        <v>1395</v>
      </c>
      <c r="M7" s="81" t="s">
        <v>1395</v>
      </c>
      <c r="N7" s="81" t="s">
        <v>1395</v>
      </c>
      <c r="O7" s="81" t="s">
        <v>1395</v>
      </c>
    </row>
    <row r="8" spans="2:15" ht="12.75" customHeight="1" x14ac:dyDescent="0.2">
      <c r="B8" s="60" t="s">
        <v>71</v>
      </c>
      <c r="C8" s="4" t="s">
        <v>72</v>
      </c>
      <c r="D8" s="4" t="s">
        <v>135</v>
      </c>
      <c r="E8" s="4" t="s">
        <v>203</v>
      </c>
      <c r="F8" s="4" t="s">
        <v>73</v>
      </c>
      <c r="G8" s="4" t="s">
        <v>204</v>
      </c>
      <c r="H8" s="4" t="s">
        <v>76</v>
      </c>
      <c r="I8" s="4" t="s">
        <v>138</v>
      </c>
      <c r="J8" s="4" t="s">
        <v>139</v>
      </c>
      <c r="K8" s="4" t="s">
        <v>359</v>
      </c>
      <c r="L8" s="4" t="s">
        <v>79</v>
      </c>
      <c r="M8" s="4" t="s">
        <v>141</v>
      </c>
      <c r="N8" s="4" t="s">
        <v>80</v>
      </c>
      <c r="O8" s="63" t="s">
        <v>206</v>
      </c>
    </row>
    <row r="9" spans="2:15" ht="12.75" customHeight="1" x14ac:dyDescent="0.2">
      <c r="B9" s="71" t="s">
        <v>1395</v>
      </c>
      <c r="C9" s="57" t="s">
        <v>1395</v>
      </c>
      <c r="D9" s="57" t="s">
        <v>1395</v>
      </c>
      <c r="E9" s="57" t="s">
        <v>1395</v>
      </c>
      <c r="F9" s="57" t="s">
        <v>1395</v>
      </c>
      <c r="G9" s="57" t="s">
        <v>1395</v>
      </c>
      <c r="H9" s="57" t="s">
        <v>1395</v>
      </c>
      <c r="I9" s="6" t="s">
        <v>145</v>
      </c>
      <c r="J9" s="6" t="s">
        <v>146</v>
      </c>
      <c r="K9" s="6" t="s">
        <v>11</v>
      </c>
      <c r="L9" s="6" t="s">
        <v>11</v>
      </c>
      <c r="M9" s="6" t="s">
        <v>12</v>
      </c>
      <c r="N9" s="6" t="s">
        <v>12</v>
      </c>
      <c r="O9" s="64" t="s">
        <v>12</v>
      </c>
    </row>
    <row r="10" spans="2:15" ht="12.75" customHeight="1" x14ac:dyDescent="0.2">
      <c r="B10" s="71" t="s">
        <v>1395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147</v>
      </c>
      <c r="N10" s="6" t="s">
        <v>148</v>
      </c>
      <c r="O10" s="64" t="s">
        <v>149</v>
      </c>
    </row>
    <row r="11" spans="2:15" ht="12.75" customHeight="1" x14ac:dyDescent="0.2">
      <c r="B11" s="61" t="s">
        <v>360</v>
      </c>
      <c r="C11" s="58" t="s">
        <v>1395</v>
      </c>
      <c r="D11" s="58" t="s">
        <v>1395</v>
      </c>
      <c r="E11" s="58" t="s">
        <v>1395</v>
      </c>
      <c r="F11" s="58" t="s">
        <v>1395</v>
      </c>
      <c r="G11" s="58" t="s">
        <v>1395</v>
      </c>
      <c r="H11" s="58" t="s">
        <v>1395</v>
      </c>
      <c r="I11" s="58" t="s">
        <v>1395</v>
      </c>
      <c r="J11" s="58" t="s">
        <v>1395</v>
      </c>
      <c r="K11" s="58" t="s">
        <v>1395</v>
      </c>
      <c r="L11" s="23">
        <v>1622706.07598</v>
      </c>
      <c r="M11" s="58" t="s">
        <v>1395</v>
      </c>
      <c r="N11" s="20">
        <v>1</v>
      </c>
      <c r="O11" s="65">
        <v>0.29754633472600001</v>
      </c>
    </row>
    <row r="12" spans="2:15" ht="12.75" customHeight="1" x14ac:dyDescent="0.2">
      <c r="B12" s="61" t="s">
        <v>361</v>
      </c>
      <c r="C12" s="58" t="s">
        <v>1395</v>
      </c>
      <c r="D12" s="58" t="s">
        <v>1395</v>
      </c>
      <c r="E12" s="58" t="s">
        <v>1395</v>
      </c>
      <c r="F12" s="58" t="s">
        <v>1395</v>
      </c>
      <c r="G12" s="58" t="s">
        <v>1395</v>
      </c>
      <c r="H12" s="58" t="s">
        <v>1395</v>
      </c>
      <c r="I12" s="58" t="s">
        <v>1395</v>
      </c>
      <c r="J12" s="58" t="s">
        <v>1395</v>
      </c>
      <c r="K12" s="58" t="s">
        <v>1395</v>
      </c>
      <c r="L12" s="23">
        <v>1465749.61736</v>
      </c>
      <c r="M12" s="58" t="s">
        <v>1395</v>
      </c>
      <c r="N12" s="20">
        <v>0.90327486847799998</v>
      </c>
      <c r="O12" s="65">
        <v>0.268766126366</v>
      </c>
    </row>
    <row r="13" spans="2:15" ht="12.75" customHeight="1" x14ac:dyDescent="0.2">
      <c r="B13" s="61" t="s">
        <v>362</v>
      </c>
      <c r="C13" s="58" t="s">
        <v>1395</v>
      </c>
      <c r="D13" s="58" t="s">
        <v>1395</v>
      </c>
      <c r="E13" s="58" t="s">
        <v>1395</v>
      </c>
      <c r="F13" s="58" t="s">
        <v>1395</v>
      </c>
      <c r="G13" s="58" t="s">
        <v>1395</v>
      </c>
      <c r="H13" s="58" t="s">
        <v>1395</v>
      </c>
      <c r="I13" s="58" t="s">
        <v>1395</v>
      </c>
      <c r="J13" s="58" t="s">
        <v>1395</v>
      </c>
      <c r="K13" s="58" t="s">
        <v>1395</v>
      </c>
      <c r="L13" s="23">
        <v>763244.15390000003</v>
      </c>
      <c r="M13" s="58" t="s">
        <v>1395</v>
      </c>
      <c r="N13" s="20">
        <v>0.47035268136199998</v>
      </c>
      <c r="O13" s="65">
        <v>0.139951716368</v>
      </c>
    </row>
    <row r="14" spans="2:15" ht="12.75" customHeight="1" x14ac:dyDescent="0.2">
      <c r="B14" s="62" t="s">
        <v>363</v>
      </c>
      <c r="C14" s="14" t="s">
        <v>364</v>
      </c>
      <c r="D14" s="14" t="s">
        <v>161</v>
      </c>
      <c r="E14" s="14" t="s">
        <v>226</v>
      </c>
      <c r="F14" s="22">
        <v>1682</v>
      </c>
      <c r="G14" s="14" t="s">
        <v>290</v>
      </c>
      <c r="H14" s="14" t="s">
        <v>49</v>
      </c>
      <c r="I14" s="24">
        <v>601852.1</v>
      </c>
      <c r="J14" s="26">
        <v>2400</v>
      </c>
      <c r="K14" s="24">
        <v>0</v>
      </c>
      <c r="L14" s="24">
        <v>14444.4504</v>
      </c>
      <c r="M14" s="13">
        <v>2.6815991089999998E-3</v>
      </c>
      <c r="N14" s="13">
        <v>8.9014582570000004E-3</v>
      </c>
      <c r="O14" s="66">
        <v>2.6485962780000002E-3</v>
      </c>
    </row>
    <row r="15" spans="2:15" ht="12.75" customHeight="1" x14ac:dyDescent="0.2">
      <c r="B15" s="62" t="s">
        <v>365</v>
      </c>
      <c r="C15" s="14" t="s">
        <v>366</v>
      </c>
      <c r="D15" s="14" t="s">
        <v>161</v>
      </c>
      <c r="E15" s="14" t="s">
        <v>226</v>
      </c>
      <c r="F15" s="22">
        <v>720</v>
      </c>
      <c r="G15" s="14" t="s">
        <v>304</v>
      </c>
      <c r="H15" s="14" t="s">
        <v>49</v>
      </c>
      <c r="I15" s="24">
        <v>43634</v>
      </c>
      <c r="J15" s="26">
        <v>7120</v>
      </c>
      <c r="K15" s="24">
        <v>0</v>
      </c>
      <c r="L15" s="24">
        <v>3106.7408</v>
      </c>
      <c r="M15" s="13">
        <v>3.7022460800000001E-4</v>
      </c>
      <c r="N15" s="13">
        <v>1.9145431479999999E-3</v>
      </c>
      <c r="O15" s="66">
        <v>5.6966529600000002E-4</v>
      </c>
    </row>
    <row r="16" spans="2:15" ht="12.75" customHeight="1" x14ac:dyDescent="0.2">
      <c r="B16" s="62" t="s">
        <v>367</v>
      </c>
      <c r="C16" s="14" t="s">
        <v>368</v>
      </c>
      <c r="D16" s="14" t="s">
        <v>161</v>
      </c>
      <c r="E16" s="14" t="s">
        <v>226</v>
      </c>
      <c r="F16" s="22">
        <v>1581</v>
      </c>
      <c r="G16" s="14" t="s">
        <v>304</v>
      </c>
      <c r="H16" s="14" t="s">
        <v>49</v>
      </c>
      <c r="I16" s="24">
        <v>769744</v>
      </c>
      <c r="J16" s="26">
        <v>1336</v>
      </c>
      <c r="K16" s="24">
        <v>0</v>
      </c>
      <c r="L16" s="24">
        <v>10283.779839999999</v>
      </c>
      <c r="M16" s="13">
        <v>1.404925269E-3</v>
      </c>
      <c r="N16" s="13">
        <v>6.3374260999999998E-3</v>
      </c>
      <c r="O16" s="66">
        <v>1.8856779069999999E-3</v>
      </c>
    </row>
    <row r="17" spans="2:15" ht="12.75" customHeight="1" x14ac:dyDescent="0.2">
      <c r="B17" s="62" t="s">
        <v>369</v>
      </c>
      <c r="C17" s="14" t="s">
        <v>370</v>
      </c>
      <c r="D17" s="14" t="s">
        <v>161</v>
      </c>
      <c r="E17" s="14" t="s">
        <v>226</v>
      </c>
      <c r="F17" s="22">
        <v>767</v>
      </c>
      <c r="G17" s="14" t="s">
        <v>272</v>
      </c>
      <c r="H17" s="14" t="s">
        <v>49</v>
      </c>
      <c r="I17" s="24">
        <v>808701</v>
      </c>
      <c r="J17" s="26">
        <v>3807</v>
      </c>
      <c r="K17" s="24">
        <v>0</v>
      </c>
      <c r="L17" s="24">
        <v>30787.247070000001</v>
      </c>
      <c r="M17" s="13">
        <v>3.1952556049999999E-3</v>
      </c>
      <c r="N17" s="13">
        <v>1.8972781038E-2</v>
      </c>
      <c r="O17" s="66">
        <v>5.6452814569999997E-3</v>
      </c>
    </row>
    <row r="18" spans="2:15" ht="12.75" customHeight="1" x14ac:dyDescent="0.2">
      <c r="B18" s="62" t="s">
        <v>371</v>
      </c>
      <c r="C18" s="14" t="s">
        <v>372</v>
      </c>
      <c r="D18" s="14" t="s">
        <v>161</v>
      </c>
      <c r="E18" s="14" t="s">
        <v>226</v>
      </c>
      <c r="F18" s="22">
        <v>585</v>
      </c>
      <c r="G18" s="14" t="s">
        <v>272</v>
      </c>
      <c r="H18" s="14" t="s">
        <v>49</v>
      </c>
      <c r="I18" s="24">
        <v>434125</v>
      </c>
      <c r="J18" s="26">
        <v>2893</v>
      </c>
      <c r="K18" s="24">
        <v>0</v>
      </c>
      <c r="L18" s="24">
        <v>12559.23625</v>
      </c>
      <c r="M18" s="13">
        <v>2.0799542999999998E-3</v>
      </c>
      <c r="N18" s="13">
        <v>7.7396864630000003E-3</v>
      </c>
      <c r="O18" s="66">
        <v>2.3029153389999999E-3</v>
      </c>
    </row>
    <row r="19" spans="2:15" ht="12.75" customHeight="1" x14ac:dyDescent="0.2">
      <c r="B19" s="62" t="s">
        <v>373</v>
      </c>
      <c r="C19" s="14" t="s">
        <v>374</v>
      </c>
      <c r="D19" s="14" t="s">
        <v>161</v>
      </c>
      <c r="E19" s="14" t="s">
        <v>226</v>
      </c>
      <c r="F19" s="22">
        <v>1040</v>
      </c>
      <c r="G19" s="14" t="s">
        <v>258</v>
      </c>
      <c r="H19" s="14" t="s">
        <v>49</v>
      </c>
      <c r="I19" s="24">
        <v>34022</v>
      </c>
      <c r="J19" s="26">
        <v>77500</v>
      </c>
      <c r="K19" s="24">
        <v>61.698900000000002</v>
      </c>
      <c r="L19" s="24">
        <v>26428.748899999999</v>
      </c>
      <c r="M19" s="13">
        <v>7.6533303599999995E-4</v>
      </c>
      <c r="N19" s="13">
        <v>1.6286836717E-2</v>
      </c>
      <c r="O19" s="66">
        <v>4.846088569E-3</v>
      </c>
    </row>
    <row r="20" spans="2:15" ht="12.75" customHeight="1" x14ac:dyDescent="0.2">
      <c r="B20" s="62" t="s">
        <v>375</v>
      </c>
      <c r="C20" s="14" t="s">
        <v>376</v>
      </c>
      <c r="D20" s="14" t="s">
        <v>161</v>
      </c>
      <c r="E20" s="14" t="s">
        <v>226</v>
      </c>
      <c r="F20" s="22">
        <v>1068</v>
      </c>
      <c r="G20" s="14" t="s">
        <v>236</v>
      </c>
      <c r="H20" s="14" t="s">
        <v>49</v>
      </c>
      <c r="I20" s="24">
        <v>184600.3</v>
      </c>
      <c r="J20" s="26">
        <v>1027</v>
      </c>
      <c r="K20" s="24">
        <v>0</v>
      </c>
      <c r="L20" s="24">
        <v>1895.8450800000001</v>
      </c>
      <c r="M20" s="13">
        <v>3.3751835700000001E-4</v>
      </c>
      <c r="N20" s="13">
        <v>1.168323153E-3</v>
      </c>
      <c r="O20" s="66">
        <v>3.4763027199999997E-4</v>
      </c>
    </row>
    <row r="21" spans="2:15" ht="12.75" customHeight="1" x14ac:dyDescent="0.2">
      <c r="B21" s="62" t="s">
        <v>375</v>
      </c>
      <c r="C21" s="14" t="s">
        <v>377</v>
      </c>
      <c r="D21" s="14" t="s">
        <v>161</v>
      </c>
      <c r="E21" s="14" t="s">
        <v>226</v>
      </c>
      <c r="F21" s="22">
        <v>1068</v>
      </c>
      <c r="G21" s="14" t="s">
        <v>236</v>
      </c>
      <c r="H21" s="14" t="s">
        <v>49</v>
      </c>
      <c r="I21" s="24">
        <v>1500000</v>
      </c>
      <c r="J21" s="25">
        <v>1011.287</v>
      </c>
      <c r="K21" s="24">
        <v>0</v>
      </c>
      <c r="L21" s="24">
        <v>15169.305</v>
      </c>
      <c r="M21" s="13">
        <v>2.7425607429999999E-3</v>
      </c>
      <c r="N21" s="13">
        <v>9.3481532009999993E-3</v>
      </c>
      <c r="O21" s="66">
        <v>2.781508721E-3</v>
      </c>
    </row>
    <row r="22" spans="2:15" ht="12.75" customHeight="1" x14ac:dyDescent="0.2">
      <c r="B22" s="62" t="s">
        <v>378</v>
      </c>
      <c r="C22" s="14" t="s">
        <v>379</v>
      </c>
      <c r="D22" s="14" t="s">
        <v>161</v>
      </c>
      <c r="E22" s="14" t="s">
        <v>226</v>
      </c>
      <c r="F22" s="22">
        <v>662</v>
      </c>
      <c r="G22" s="14" t="s">
        <v>241</v>
      </c>
      <c r="H22" s="14" t="s">
        <v>49</v>
      </c>
      <c r="I22" s="24">
        <v>3307999</v>
      </c>
      <c r="J22" s="26">
        <v>3290</v>
      </c>
      <c r="K22" s="24">
        <v>0</v>
      </c>
      <c r="L22" s="24">
        <v>108833.16710000001</v>
      </c>
      <c r="M22" s="13">
        <v>2.4737008089999999E-3</v>
      </c>
      <c r="N22" s="13">
        <v>6.7068934238999997E-2</v>
      </c>
      <c r="O22" s="66">
        <v>1.9956115555999999E-2</v>
      </c>
    </row>
    <row r="23" spans="2:15" ht="12.75" customHeight="1" x14ac:dyDescent="0.2">
      <c r="B23" s="62" t="s">
        <v>380</v>
      </c>
      <c r="C23" s="14" t="s">
        <v>381</v>
      </c>
      <c r="D23" s="14" t="s">
        <v>161</v>
      </c>
      <c r="E23" s="14" t="s">
        <v>226</v>
      </c>
      <c r="F23" s="22">
        <v>691</v>
      </c>
      <c r="G23" s="14" t="s">
        <v>241</v>
      </c>
      <c r="H23" s="14" t="s">
        <v>49</v>
      </c>
      <c r="I23" s="24">
        <v>3388894</v>
      </c>
      <c r="J23" s="26">
        <v>1835</v>
      </c>
      <c r="K23" s="24">
        <v>0</v>
      </c>
      <c r="L23" s="24">
        <v>62186.204899999997</v>
      </c>
      <c r="M23" s="13">
        <v>2.739582103E-3</v>
      </c>
      <c r="N23" s="13">
        <v>3.8322531615000002E-2</v>
      </c>
      <c r="O23" s="66">
        <v>1.1402728819000001E-2</v>
      </c>
    </row>
    <row r="24" spans="2:15" ht="12.75" customHeight="1" x14ac:dyDescent="0.2">
      <c r="B24" s="62" t="s">
        <v>382</v>
      </c>
      <c r="C24" s="14" t="s">
        <v>383</v>
      </c>
      <c r="D24" s="14" t="s">
        <v>161</v>
      </c>
      <c r="E24" s="14" t="s">
        <v>226</v>
      </c>
      <c r="F24" s="22">
        <v>593</v>
      </c>
      <c r="G24" s="14" t="s">
        <v>241</v>
      </c>
      <c r="H24" s="14" t="s">
        <v>49</v>
      </c>
      <c r="I24" s="24">
        <v>119958</v>
      </c>
      <c r="J24" s="26">
        <v>14990</v>
      </c>
      <c r="K24" s="24">
        <v>0</v>
      </c>
      <c r="L24" s="24">
        <v>17981.7042</v>
      </c>
      <c r="M24" s="13">
        <v>1.195633929E-3</v>
      </c>
      <c r="N24" s="13">
        <v>1.1081307E-2</v>
      </c>
      <c r="O24" s="66">
        <v>3.2972022820000001E-3</v>
      </c>
    </row>
    <row r="25" spans="2:15" ht="12.75" customHeight="1" x14ac:dyDescent="0.2">
      <c r="B25" s="62" t="s">
        <v>384</v>
      </c>
      <c r="C25" s="14" t="s">
        <v>385</v>
      </c>
      <c r="D25" s="14" t="s">
        <v>161</v>
      </c>
      <c r="E25" s="14" t="s">
        <v>226</v>
      </c>
      <c r="F25" s="22">
        <v>604</v>
      </c>
      <c r="G25" s="14" t="s">
        <v>241</v>
      </c>
      <c r="H25" s="14" t="s">
        <v>49</v>
      </c>
      <c r="I25" s="24">
        <v>3781359</v>
      </c>
      <c r="J25" s="26">
        <v>2950</v>
      </c>
      <c r="K25" s="24">
        <v>0</v>
      </c>
      <c r="L25" s="24">
        <v>111550.09050000001</v>
      </c>
      <c r="M25" s="13">
        <v>2.4830704809999998E-3</v>
      </c>
      <c r="N25" s="13">
        <v>6.8743250642000001E-2</v>
      </c>
      <c r="O25" s="66">
        <v>2.0454302265000002E-2</v>
      </c>
    </row>
    <row r="26" spans="2:15" ht="12.75" customHeight="1" x14ac:dyDescent="0.2">
      <c r="B26" s="62" t="s">
        <v>386</v>
      </c>
      <c r="C26" s="14" t="s">
        <v>387</v>
      </c>
      <c r="D26" s="14" t="s">
        <v>161</v>
      </c>
      <c r="E26" s="14" t="s">
        <v>226</v>
      </c>
      <c r="F26" s="22">
        <v>695</v>
      </c>
      <c r="G26" s="14" t="s">
        <v>241</v>
      </c>
      <c r="H26" s="14" t="s">
        <v>49</v>
      </c>
      <c r="I26" s="24">
        <v>286706</v>
      </c>
      <c r="J26" s="26">
        <v>14260</v>
      </c>
      <c r="K26" s="24">
        <v>0</v>
      </c>
      <c r="L26" s="24">
        <v>40884.275600000001</v>
      </c>
      <c r="M26" s="13">
        <v>1.111722254E-3</v>
      </c>
      <c r="N26" s="13">
        <v>2.5195120795000001E-2</v>
      </c>
      <c r="O26" s="66">
        <v>7.4967158449999998E-3</v>
      </c>
    </row>
    <row r="27" spans="2:15" ht="12.75" customHeight="1" x14ac:dyDescent="0.2">
      <c r="B27" s="62" t="s">
        <v>388</v>
      </c>
      <c r="C27" s="14" t="s">
        <v>389</v>
      </c>
      <c r="D27" s="14" t="s">
        <v>161</v>
      </c>
      <c r="E27" s="14" t="s">
        <v>226</v>
      </c>
      <c r="F27" s="22">
        <v>576</v>
      </c>
      <c r="G27" s="14" t="s">
        <v>328</v>
      </c>
      <c r="H27" s="14" t="s">
        <v>49</v>
      </c>
      <c r="I27" s="24">
        <v>6088</v>
      </c>
      <c r="J27" s="26">
        <v>91410</v>
      </c>
      <c r="K27" s="24">
        <v>0</v>
      </c>
      <c r="L27" s="24">
        <v>5565.0407999999998</v>
      </c>
      <c r="M27" s="13">
        <v>7.9555555200000005E-4</v>
      </c>
      <c r="N27" s="13">
        <v>3.4294817040000001E-3</v>
      </c>
      <c r="O27" s="66">
        <v>1.020429711E-3</v>
      </c>
    </row>
    <row r="28" spans="2:15" ht="12.75" customHeight="1" x14ac:dyDescent="0.2">
      <c r="B28" s="62" t="s">
        <v>390</v>
      </c>
      <c r="C28" s="14" t="s">
        <v>391</v>
      </c>
      <c r="D28" s="14" t="s">
        <v>161</v>
      </c>
      <c r="E28" s="14" t="s">
        <v>226</v>
      </c>
      <c r="F28" s="22">
        <v>1762</v>
      </c>
      <c r="G28" s="14" t="s">
        <v>333</v>
      </c>
      <c r="H28" s="14" t="s">
        <v>49</v>
      </c>
      <c r="I28" s="24">
        <v>44043</v>
      </c>
      <c r="J28" s="26">
        <v>4850</v>
      </c>
      <c r="K28" s="24">
        <v>0</v>
      </c>
      <c r="L28" s="24">
        <v>2136.0855000000001</v>
      </c>
      <c r="M28" s="13">
        <v>2.4870488299999998E-4</v>
      </c>
      <c r="N28" s="13">
        <v>1.316372405E-3</v>
      </c>
      <c r="O28" s="66">
        <v>3.9168178400000002E-4</v>
      </c>
    </row>
    <row r="29" spans="2:15" ht="12.75" customHeight="1" x14ac:dyDescent="0.2">
      <c r="B29" s="62" t="s">
        <v>392</v>
      </c>
      <c r="C29" s="14" t="s">
        <v>393</v>
      </c>
      <c r="D29" s="14" t="s">
        <v>161</v>
      </c>
      <c r="E29" s="14" t="s">
        <v>226</v>
      </c>
      <c r="F29" s="22">
        <v>475</v>
      </c>
      <c r="G29" s="14" t="s">
        <v>333</v>
      </c>
      <c r="H29" s="14" t="s">
        <v>49</v>
      </c>
      <c r="I29" s="24">
        <v>795157</v>
      </c>
      <c r="J29" s="26">
        <v>1040</v>
      </c>
      <c r="K29" s="24">
        <v>0</v>
      </c>
      <c r="L29" s="24">
        <v>8269.6327999999994</v>
      </c>
      <c r="M29" s="13">
        <v>6.7741271700000002E-4</v>
      </c>
      <c r="N29" s="13">
        <v>5.0961988259999999E-3</v>
      </c>
      <c r="O29" s="66">
        <v>1.516355281E-3</v>
      </c>
    </row>
    <row r="30" spans="2:15" ht="12.75" customHeight="1" x14ac:dyDescent="0.2">
      <c r="B30" s="62" t="s">
        <v>394</v>
      </c>
      <c r="C30" s="14" t="s">
        <v>395</v>
      </c>
      <c r="D30" s="14" t="s">
        <v>161</v>
      </c>
      <c r="E30" s="14" t="s">
        <v>226</v>
      </c>
      <c r="F30" s="22">
        <v>281</v>
      </c>
      <c r="G30" s="14" t="s">
        <v>261</v>
      </c>
      <c r="H30" s="14" t="s">
        <v>49</v>
      </c>
      <c r="I30" s="24">
        <v>1326867</v>
      </c>
      <c r="J30" s="26">
        <v>1818</v>
      </c>
      <c r="K30" s="24">
        <v>0</v>
      </c>
      <c r="L30" s="24">
        <v>24122.442060000001</v>
      </c>
      <c r="M30" s="13">
        <v>1.029033703E-3</v>
      </c>
      <c r="N30" s="13">
        <v>1.4865564636999999E-2</v>
      </c>
      <c r="O30" s="66">
        <v>4.4231942710000003E-3</v>
      </c>
    </row>
    <row r="31" spans="2:15" ht="12.75" customHeight="1" x14ac:dyDescent="0.2">
      <c r="B31" s="62" t="s">
        <v>396</v>
      </c>
      <c r="C31" s="14" t="s">
        <v>397</v>
      </c>
      <c r="D31" s="14" t="s">
        <v>161</v>
      </c>
      <c r="E31" s="14" t="s">
        <v>226</v>
      </c>
      <c r="F31" s="22">
        <v>2028</v>
      </c>
      <c r="G31" s="14" t="s">
        <v>398</v>
      </c>
      <c r="H31" s="14" t="s">
        <v>49</v>
      </c>
      <c r="I31" s="24">
        <v>105452</v>
      </c>
      <c r="J31" s="26">
        <v>11090</v>
      </c>
      <c r="K31" s="24">
        <v>0</v>
      </c>
      <c r="L31" s="24">
        <v>11694.6268</v>
      </c>
      <c r="M31" s="13">
        <v>9.5455964000000005E-4</v>
      </c>
      <c r="N31" s="13">
        <v>7.2068669570000002E-3</v>
      </c>
      <c r="O31" s="66">
        <v>2.144376847E-3</v>
      </c>
    </row>
    <row r="32" spans="2:15" ht="12.75" customHeight="1" x14ac:dyDescent="0.2">
      <c r="B32" s="62" t="s">
        <v>399</v>
      </c>
      <c r="C32" s="14" t="s">
        <v>400</v>
      </c>
      <c r="D32" s="14" t="s">
        <v>161</v>
      </c>
      <c r="E32" s="14" t="s">
        <v>226</v>
      </c>
      <c r="F32" s="22">
        <v>2177</v>
      </c>
      <c r="G32" s="14" t="s">
        <v>398</v>
      </c>
      <c r="H32" s="14" t="s">
        <v>49</v>
      </c>
      <c r="I32" s="24">
        <v>22071</v>
      </c>
      <c r="J32" s="26">
        <v>50140</v>
      </c>
      <c r="K32" s="24">
        <v>0</v>
      </c>
      <c r="L32" s="24">
        <v>11066.3994</v>
      </c>
      <c r="M32" s="13">
        <v>7.6276158599999997E-4</v>
      </c>
      <c r="N32" s="13">
        <v>6.8197189640000003E-3</v>
      </c>
      <c r="O32" s="66">
        <v>2.0291823809999998E-3</v>
      </c>
    </row>
    <row r="33" spans="2:15" ht="12.75" customHeight="1" x14ac:dyDescent="0.2">
      <c r="B33" s="62" t="s">
        <v>401</v>
      </c>
      <c r="C33" s="14" t="s">
        <v>402</v>
      </c>
      <c r="D33" s="14" t="s">
        <v>161</v>
      </c>
      <c r="E33" s="14" t="s">
        <v>226</v>
      </c>
      <c r="F33" s="22">
        <v>2174</v>
      </c>
      <c r="G33" s="14" t="s">
        <v>398</v>
      </c>
      <c r="H33" s="14" t="s">
        <v>49</v>
      </c>
      <c r="I33" s="24">
        <v>69903</v>
      </c>
      <c r="J33" s="26">
        <v>25190</v>
      </c>
      <c r="K33" s="24">
        <v>0</v>
      </c>
      <c r="L33" s="24">
        <v>17608.565699999999</v>
      </c>
      <c r="M33" s="13">
        <v>1.5792476149999999E-3</v>
      </c>
      <c r="N33" s="13">
        <v>1.0851358703E-2</v>
      </c>
      <c r="O33" s="66">
        <v>3.2287820079999999E-3</v>
      </c>
    </row>
    <row r="34" spans="2:15" ht="12.75" customHeight="1" x14ac:dyDescent="0.2">
      <c r="B34" s="62" t="s">
        <v>403</v>
      </c>
      <c r="C34" s="14" t="s">
        <v>404</v>
      </c>
      <c r="D34" s="14" t="s">
        <v>161</v>
      </c>
      <c r="E34" s="14" t="s">
        <v>226</v>
      </c>
      <c r="F34" s="22">
        <v>746</v>
      </c>
      <c r="G34" s="14" t="s">
        <v>405</v>
      </c>
      <c r="H34" s="14" t="s">
        <v>49</v>
      </c>
      <c r="I34" s="24">
        <v>148469</v>
      </c>
      <c r="J34" s="26">
        <v>6850</v>
      </c>
      <c r="K34" s="24">
        <v>0</v>
      </c>
      <c r="L34" s="24">
        <v>10170.1265</v>
      </c>
      <c r="M34" s="13">
        <v>1.274008238E-3</v>
      </c>
      <c r="N34" s="13">
        <v>6.267386713E-3</v>
      </c>
      <c r="O34" s="66">
        <v>1.864837944E-3</v>
      </c>
    </row>
    <row r="35" spans="2:15" ht="12.75" customHeight="1" x14ac:dyDescent="0.2">
      <c r="B35" s="62" t="s">
        <v>406</v>
      </c>
      <c r="C35" s="14" t="s">
        <v>407</v>
      </c>
      <c r="D35" s="14" t="s">
        <v>161</v>
      </c>
      <c r="E35" s="14" t="s">
        <v>226</v>
      </c>
      <c r="F35" s="22">
        <v>1633</v>
      </c>
      <c r="G35" s="14" t="s">
        <v>320</v>
      </c>
      <c r="H35" s="14" t="s">
        <v>49</v>
      </c>
      <c r="I35" s="24">
        <v>1133000</v>
      </c>
      <c r="J35" s="26">
        <v>2365</v>
      </c>
      <c r="K35" s="24">
        <v>0</v>
      </c>
      <c r="L35" s="24">
        <v>26795.45</v>
      </c>
      <c r="M35" s="13">
        <v>3.171100458E-3</v>
      </c>
      <c r="N35" s="13">
        <v>1.6512817938E-2</v>
      </c>
      <c r="O35" s="66">
        <v>4.9133284530000002E-3</v>
      </c>
    </row>
    <row r="36" spans="2:15" ht="12.75" customHeight="1" x14ac:dyDescent="0.2">
      <c r="B36" s="62" t="s">
        <v>408</v>
      </c>
      <c r="C36" s="14" t="s">
        <v>409</v>
      </c>
      <c r="D36" s="14" t="s">
        <v>161</v>
      </c>
      <c r="E36" s="14" t="s">
        <v>226</v>
      </c>
      <c r="F36" s="22">
        <v>1300</v>
      </c>
      <c r="G36" s="14" t="s">
        <v>227</v>
      </c>
      <c r="H36" s="14" t="s">
        <v>49</v>
      </c>
      <c r="I36" s="24">
        <v>378032</v>
      </c>
      <c r="J36" s="26">
        <v>6200</v>
      </c>
      <c r="K36" s="24">
        <v>0</v>
      </c>
      <c r="L36" s="24">
        <v>23437.984</v>
      </c>
      <c r="M36" s="13">
        <v>3.054619899E-3</v>
      </c>
      <c r="N36" s="13">
        <v>1.4443764244E-2</v>
      </c>
      <c r="O36" s="66">
        <v>4.2976891099999999E-3</v>
      </c>
    </row>
    <row r="37" spans="2:15" ht="12.75" customHeight="1" x14ac:dyDescent="0.2">
      <c r="B37" s="62" t="s">
        <v>410</v>
      </c>
      <c r="C37" s="14" t="s">
        <v>411</v>
      </c>
      <c r="D37" s="14" t="s">
        <v>161</v>
      </c>
      <c r="E37" s="14" t="s">
        <v>226</v>
      </c>
      <c r="F37" s="22">
        <v>1328</v>
      </c>
      <c r="G37" s="14" t="s">
        <v>227</v>
      </c>
      <c r="H37" s="14" t="s">
        <v>49</v>
      </c>
      <c r="I37" s="24">
        <v>264826</v>
      </c>
      <c r="J37" s="26">
        <v>2000</v>
      </c>
      <c r="K37" s="24">
        <v>0</v>
      </c>
      <c r="L37" s="24">
        <v>5296.52</v>
      </c>
      <c r="M37" s="13">
        <v>5.6306683200000002E-4</v>
      </c>
      <c r="N37" s="13">
        <v>3.26400454E-3</v>
      </c>
      <c r="O37" s="66">
        <v>9.7119258699999999E-4</v>
      </c>
    </row>
    <row r="38" spans="2:15" ht="12.75" customHeight="1" x14ac:dyDescent="0.2">
      <c r="B38" s="62" t="s">
        <v>412</v>
      </c>
      <c r="C38" s="14" t="s">
        <v>413</v>
      </c>
      <c r="D38" s="14" t="s">
        <v>161</v>
      </c>
      <c r="E38" s="14" t="s">
        <v>226</v>
      </c>
      <c r="F38" s="22">
        <v>226</v>
      </c>
      <c r="G38" s="14" t="s">
        <v>227</v>
      </c>
      <c r="H38" s="14" t="s">
        <v>49</v>
      </c>
      <c r="I38" s="24">
        <v>2330314</v>
      </c>
      <c r="J38" s="26">
        <v>1070</v>
      </c>
      <c r="K38" s="24">
        <v>0</v>
      </c>
      <c r="L38" s="24">
        <v>24934.359799999998</v>
      </c>
      <c r="M38" s="13">
        <v>3.0849252739999999E-3</v>
      </c>
      <c r="N38" s="13">
        <v>1.5365912637E-2</v>
      </c>
      <c r="O38" s="66">
        <v>4.5720709850000001E-3</v>
      </c>
    </row>
    <row r="39" spans="2:15" ht="12.75" customHeight="1" x14ac:dyDescent="0.2">
      <c r="B39" s="62" t="s">
        <v>414</v>
      </c>
      <c r="C39" s="14" t="s">
        <v>415</v>
      </c>
      <c r="D39" s="14" t="s">
        <v>161</v>
      </c>
      <c r="E39" s="14" t="s">
        <v>226</v>
      </c>
      <c r="F39" s="22">
        <v>323</v>
      </c>
      <c r="G39" s="14" t="s">
        <v>227</v>
      </c>
      <c r="H39" s="14" t="s">
        <v>49</v>
      </c>
      <c r="I39" s="24">
        <v>96300</v>
      </c>
      <c r="J39" s="26">
        <v>28100</v>
      </c>
      <c r="K39" s="24">
        <v>0</v>
      </c>
      <c r="L39" s="24">
        <v>27060.3</v>
      </c>
      <c r="M39" s="13">
        <v>2.0272174679999999E-3</v>
      </c>
      <c r="N39" s="13">
        <v>1.6676032955E-2</v>
      </c>
      <c r="O39" s="66">
        <v>4.9618924830000001E-3</v>
      </c>
    </row>
    <row r="40" spans="2:15" ht="12.75" customHeight="1" x14ac:dyDescent="0.2">
      <c r="B40" s="62" t="s">
        <v>416</v>
      </c>
      <c r="C40" s="14" t="s">
        <v>417</v>
      </c>
      <c r="D40" s="14" t="s">
        <v>161</v>
      </c>
      <c r="E40" s="14" t="s">
        <v>226</v>
      </c>
      <c r="F40" s="22">
        <v>629</v>
      </c>
      <c r="G40" s="14" t="s">
        <v>418</v>
      </c>
      <c r="H40" s="14" t="s">
        <v>49</v>
      </c>
      <c r="I40" s="24">
        <v>546166</v>
      </c>
      <c r="J40" s="26">
        <v>3815</v>
      </c>
      <c r="K40" s="24">
        <v>0</v>
      </c>
      <c r="L40" s="24">
        <v>20836.232899999999</v>
      </c>
      <c r="M40" s="13">
        <v>4.87268668E-4</v>
      </c>
      <c r="N40" s="13">
        <v>1.2840423295E-2</v>
      </c>
      <c r="O40" s="66">
        <v>3.8206208870000002E-3</v>
      </c>
    </row>
    <row r="41" spans="2:15" ht="12.75" customHeight="1" x14ac:dyDescent="0.2">
      <c r="B41" s="62" t="s">
        <v>419</v>
      </c>
      <c r="C41" s="14" t="s">
        <v>420</v>
      </c>
      <c r="D41" s="14" t="s">
        <v>161</v>
      </c>
      <c r="E41" s="14" t="s">
        <v>226</v>
      </c>
      <c r="F41" s="22">
        <v>273</v>
      </c>
      <c r="G41" s="14" t="s">
        <v>421</v>
      </c>
      <c r="H41" s="14" t="s">
        <v>49</v>
      </c>
      <c r="I41" s="24">
        <v>73467</v>
      </c>
      <c r="J41" s="26">
        <v>72500</v>
      </c>
      <c r="K41" s="24">
        <v>0</v>
      </c>
      <c r="L41" s="24">
        <v>53263.574999999997</v>
      </c>
      <c r="M41" s="13">
        <v>1.160058241E-3</v>
      </c>
      <c r="N41" s="13">
        <v>3.2823920356E-2</v>
      </c>
      <c r="O41" s="66">
        <v>9.7666371929999996E-3</v>
      </c>
    </row>
    <row r="42" spans="2:15" x14ac:dyDescent="0.2">
      <c r="B42" s="62" t="s">
        <v>422</v>
      </c>
      <c r="C42" s="14" t="s">
        <v>423</v>
      </c>
      <c r="D42" s="14" t="s">
        <v>161</v>
      </c>
      <c r="E42" s="14" t="s">
        <v>226</v>
      </c>
      <c r="F42" s="22">
        <v>230</v>
      </c>
      <c r="G42" s="14" t="s">
        <v>278</v>
      </c>
      <c r="H42" s="14" t="s">
        <v>49</v>
      </c>
      <c r="I42" s="24">
        <v>7045660</v>
      </c>
      <c r="J42" s="26">
        <v>495</v>
      </c>
      <c r="K42" s="24">
        <v>0</v>
      </c>
      <c r="L42" s="24">
        <v>34876.017</v>
      </c>
      <c r="M42" s="13">
        <v>2.5464778079999999E-3</v>
      </c>
      <c r="N42" s="13">
        <v>2.1492504105000001E-2</v>
      </c>
      <c r="O42" s="66">
        <v>6.3950158199999997E-3</v>
      </c>
    </row>
    <row r="43" spans="2:15" x14ac:dyDescent="0.2">
      <c r="B43" s="61" t="s">
        <v>424</v>
      </c>
      <c r="C43" s="58" t="s">
        <v>1395</v>
      </c>
      <c r="D43" s="58" t="s">
        <v>1395</v>
      </c>
      <c r="E43" s="58" t="s">
        <v>1395</v>
      </c>
      <c r="F43" s="58" t="s">
        <v>1395</v>
      </c>
      <c r="G43" s="58" t="s">
        <v>1395</v>
      </c>
      <c r="H43" s="58" t="s">
        <v>1395</v>
      </c>
      <c r="I43" s="58" t="s">
        <v>1395</v>
      </c>
      <c r="J43" s="58" t="s">
        <v>1395</v>
      </c>
      <c r="K43" s="58" t="s">
        <v>1395</v>
      </c>
      <c r="L43" s="23">
        <v>465465.68177000002</v>
      </c>
      <c r="M43" s="58" t="s">
        <v>1395</v>
      </c>
      <c r="N43" s="20">
        <v>0.28684534350300001</v>
      </c>
      <c r="O43" s="65">
        <v>8.5349780592000005E-2</v>
      </c>
    </row>
    <row r="44" spans="2:15" x14ac:dyDescent="0.2">
      <c r="B44" s="62" t="s">
        <v>425</v>
      </c>
      <c r="C44" s="14" t="s">
        <v>426</v>
      </c>
      <c r="D44" s="14" t="s">
        <v>161</v>
      </c>
      <c r="E44" s="14" t="s">
        <v>226</v>
      </c>
      <c r="F44" s="22">
        <v>1219</v>
      </c>
      <c r="G44" s="14" t="s">
        <v>427</v>
      </c>
      <c r="H44" s="14" t="s">
        <v>49</v>
      </c>
      <c r="I44" s="24">
        <v>10000</v>
      </c>
      <c r="J44" s="26">
        <v>5575</v>
      </c>
      <c r="K44" s="24">
        <v>0</v>
      </c>
      <c r="L44" s="24">
        <v>557.5</v>
      </c>
      <c r="M44" s="13">
        <v>4.04355262E-4</v>
      </c>
      <c r="N44" s="13">
        <v>3.4356190999999998E-4</v>
      </c>
      <c r="O44" s="66">
        <v>1.02225587E-4</v>
      </c>
    </row>
    <row r="45" spans="2:15" x14ac:dyDescent="0.2">
      <c r="B45" s="62" t="s">
        <v>428</v>
      </c>
      <c r="C45" s="14" t="s">
        <v>429</v>
      </c>
      <c r="D45" s="14" t="s">
        <v>161</v>
      </c>
      <c r="E45" s="14" t="s">
        <v>226</v>
      </c>
      <c r="F45" s="22">
        <v>1916</v>
      </c>
      <c r="G45" s="14" t="s">
        <v>427</v>
      </c>
      <c r="H45" s="14" t="s">
        <v>49</v>
      </c>
      <c r="I45" s="24">
        <v>1199833</v>
      </c>
      <c r="J45" s="26">
        <v>3035</v>
      </c>
      <c r="K45" s="24">
        <v>0</v>
      </c>
      <c r="L45" s="24">
        <v>36414.931550000001</v>
      </c>
      <c r="M45" s="13">
        <v>1.5197960979999999E-2</v>
      </c>
      <c r="N45" s="13">
        <v>2.2440867196000001E-2</v>
      </c>
      <c r="O45" s="66">
        <v>6.6771977819999996E-3</v>
      </c>
    </row>
    <row r="46" spans="2:15" x14ac:dyDescent="0.2">
      <c r="B46" s="62" t="s">
        <v>430</v>
      </c>
      <c r="C46" s="14" t="s">
        <v>431</v>
      </c>
      <c r="D46" s="14" t="s">
        <v>161</v>
      </c>
      <c r="E46" s="14" t="s">
        <v>226</v>
      </c>
      <c r="F46" s="22">
        <v>259</v>
      </c>
      <c r="G46" s="14" t="s">
        <v>290</v>
      </c>
      <c r="H46" s="14" t="s">
        <v>49</v>
      </c>
      <c r="I46" s="24">
        <v>13688252</v>
      </c>
      <c r="J46" s="26">
        <v>124</v>
      </c>
      <c r="K46" s="24">
        <v>0</v>
      </c>
      <c r="L46" s="24">
        <v>16973.432479999999</v>
      </c>
      <c r="M46" s="13">
        <v>4.3509487519999999E-3</v>
      </c>
      <c r="N46" s="13">
        <v>1.0459954967E-2</v>
      </c>
      <c r="O46" s="66">
        <v>3.1123212610000002E-3</v>
      </c>
    </row>
    <row r="47" spans="2:15" x14ac:dyDescent="0.2">
      <c r="B47" s="62" t="s">
        <v>432</v>
      </c>
      <c r="C47" s="14" t="s">
        <v>433</v>
      </c>
      <c r="D47" s="14" t="s">
        <v>161</v>
      </c>
      <c r="E47" s="14" t="s">
        <v>226</v>
      </c>
      <c r="F47" s="22">
        <v>1361</v>
      </c>
      <c r="G47" s="14" t="s">
        <v>290</v>
      </c>
      <c r="H47" s="14" t="s">
        <v>49</v>
      </c>
      <c r="I47" s="24">
        <v>99132</v>
      </c>
      <c r="J47" s="26">
        <v>8280</v>
      </c>
      <c r="K47" s="24">
        <v>0</v>
      </c>
      <c r="L47" s="24">
        <v>8208.1296000000002</v>
      </c>
      <c r="M47" s="13">
        <v>7.9344872529999999E-3</v>
      </c>
      <c r="N47" s="13">
        <v>5.0582971990000003E-3</v>
      </c>
      <c r="O47" s="66">
        <v>1.5050777909999999E-3</v>
      </c>
    </row>
    <row r="48" spans="2:15" x14ac:dyDescent="0.2">
      <c r="B48" s="62" t="s">
        <v>434</v>
      </c>
      <c r="C48" s="14" t="s">
        <v>435</v>
      </c>
      <c r="D48" s="14" t="s">
        <v>161</v>
      </c>
      <c r="E48" s="14" t="s">
        <v>226</v>
      </c>
      <c r="F48" s="22">
        <v>1363</v>
      </c>
      <c r="G48" s="14" t="s">
        <v>290</v>
      </c>
      <c r="H48" s="14" t="s">
        <v>49</v>
      </c>
      <c r="I48" s="24">
        <v>99132</v>
      </c>
      <c r="J48" s="26">
        <v>29920</v>
      </c>
      <c r="K48" s="24">
        <v>698.52363000000003</v>
      </c>
      <c r="L48" s="24">
        <v>30358.818029999999</v>
      </c>
      <c r="M48" s="13">
        <v>9.3136478870000008E-3</v>
      </c>
      <c r="N48" s="13">
        <v>1.8708759694000002E-2</v>
      </c>
      <c r="O48" s="66">
        <v>5.5667228739999996E-3</v>
      </c>
    </row>
    <row r="49" spans="2:15" x14ac:dyDescent="0.2">
      <c r="B49" s="62" t="s">
        <v>436</v>
      </c>
      <c r="C49" s="14" t="s">
        <v>437</v>
      </c>
      <c r="D49" s="14" t="s">
        <v>161</v>
      </c>
      <c r="E49" s="14" t="s">
        <v>226</v>
      </c>
      <c r="F49" s="22">
        <v>1930</v>
      </c>
      <c r="G49" s="14" t="s">
        <v>290</v>
      </c>
      <c r="H49" s="14" t="s">
        <v>49</v>
      </c>
      <c r="I49" s="24">
        <v>6378000</v>
      </c>
      <c r="J49" s="25">
        <v>295.7</v>
      </c>
      <c r="K49" s="24">
        <v>0</v>
      </c>
      <c r="L49" s="24">
        <v>18859.745999999999</v>
      </c>
      <c r="M49" s="13">
        <v>6.9569850629999999E-3</v>
      </c>
      <c r="N49" s="13">
        <v>1.1622404253000001E-2</v>
      </c>
      <c r="O49" s="66">
        <v>3.4582037859999999E-3</v>
      </c>
    </row>
    <row r="50" spans="2:15" x14ac:dyDescent="0.2">
      <c r="B50" s="62" t="s">
        <v>438</v>
      </c>
      <c r="C50" s="14" t="s">
        <v>439</v>
      </c>
      <c r="D50" s="14" t="s">
        <v>161</v>
      </c>
      <c r="E50" s="14" t="s">
        <v>226</v>
      </c>
      <c r="F50" s="22">
        <v>1803</v>
      </c>
      <c r="G50" s="14" t="s">
        <v>304</v>
      </c>
      <c r="H50" s="14" t="s">
        <v>49</v>
      </c>
      <c r="I50" s="24">
        <v>1683000</v>
      </c>
      <c r="J50" s="26">
        <v>316</v>
      </c>
      <c r="K50" s="24">
        <v>0</v>
      </c>
      <c r="L50" s="24">
        <v>5318.28</v>
      </c>
      <c r="M50" s="13">
        <v>2.3684931899999998E-3</v>
      </c>
      <c r="N50" s="13">
        <v>3.2774142390000001E-3</v>
      </c>
      <c r="O50" s="66">
        <v>9.7518259400000001E-4</v>
      </c>
    </row>
    <row r="51" spans="2:15" x14ac:dyDescent="0.2">
      <c r="B51" s="62" t="s">
        <v>440</v>
      </c>
      <c r="C51" s="14" t="s">
        <v>441</v>
      </c>
      <c r="D51" s="14" t="s">
        <v>161</v>
      </c>
      <c r="E51" s="14" t="s">
        <v>226</v>
      </c>
      <c r="F51" s="22">
        <v>1831</v>
      </c>
      <c r="G51" s="14" t="s">
        <v>304</v>
      </c>
      <c r="H51" s="14" t="s">
        <v>49</v>
      </c>
      <c r="I51" s="24">
        <v>327288</v>
      </c>
      <c r="J51" s="26">
        <v>9675</v>
      </c>
      <c r="K51" s="24">
        <v>0</v>
      </c>
      <c r="L51" s="24">
        <v>31665.114000000001</v>
      </c>
      <c r="M51" s="13">
        <v>9.2088712729999998E-3</v>
      </c>
      <c r="N51" s="13">
        <v>1.9513770526999999E-2</v>
      </c>
      <c r="O51" s="66">
        <v>5.8062508970000001E-3</v>
      </c>
    </row>
    <row r="52" spans="2:15" x14ac:dyDescent="0.2">
      <c r="B52" s="62" t="s">
        <v>442</v>
      </c>
      <c r="C52" s="14" t="s">
        <v>443</v>
      </c>
      <c r="D52" s="14" t="s">
        <v>161</v>
      </c>
      <c r="E52" s="14" t="s">
        <v>226</v>
      </c>
      <c r="F52" s="22">
        <v>224</v>
      </c>
      <c r="G52" s="14" t="s">
        <v>272</v>
      </c>
      <c r="H52" s="14" t="s">
        <v>49</v>
      </c>
      <c r="I52" s="24">
        <v>315204</v>
      </c>
      <c r="J52" s="26">
        <v>5850</v>
      </c>
      <c r="K52" s="24">
        <v>0</v>
      </c>
      <c r="L52" s="24">
        <v>18439.434000000001</v>
      </c>
      <c r="M52" s="13">
        <v>3.9883408810000003E-3</v>
      </c>
      <c r="N52" s="13">
        <v>1.1363385070999999E-2</v>
      </c>
      <c r="O52" s="66">
        <v>3.381133578E-3</v>
      </c>
    </row>
    <row r="53" spans="2:15" x14ac:dyDescent="0.2">
      <c r="B53" s="62" t="s">
        <v>444</v>
      </c>
      <c r="C53" s="14" t="s">
        <v>445</v>
      </c>
      <c r="D53" s="14" t="s">
        <v>161</v>
      </c>
      <c r="E53" s="14" t="s">
        <v>226</v>
      </c>
      <c r="F53" s="22">
        <v>566</v>
      </c>
      <c r="G53" s="14" t="s">
        <v>272</v>
      </c>
      <c r="H53" s="14" t="s">
        <v>49</v>
      </c>
      <c r="I53" s="24">
        <v>41300</v>
      </c>
      <c r="J53" s="26">
        <v>9332</v>
      </c>
      <c r="K53" s="24">
        <v>0</v>
      </c>
      <c r="L53" s="24">
        <v>3854.116</v>
      </c>
      <c r="M53" s="13">
        <v>6.6738835099999999E-4</v>
      </c>
      <c r="N53" s="13">
        <v>2.3751165140000001E-3</v>
      </c>
      <c r="O53" s="66">
        <v>7.0670721300000001E-4</v>
      </c>
    </row>
    <row r="54" spans="2:15" x14ac:dyDescent="0.2">
      <c r="B54" s="62" t="s">
        <v>446</v>
      </c>
      <c r="C54" s="14" t="s">
        <v>447</v>
      </c>
      <c r="D54" s="14" t="s">
        <v>161</v>
      </c>
      <c r="E54" s="14" t="s">
        <v>226</v>
      </c>
      <c r="F54" s="22">
        <v>373</v>
      </c>
      <c r="G54" s="14" t="s">
        <v>236</v>
      </c>
      <c r="H54" s="14" t="s">
        <v>49</v>
      </c>
      <c r="I54" s="24">
        <v>2886609</v>
      </c>
      <c r="J54" s="26">
        <v>1040</v>
      </c>
      <c r="K54" s="24">
        <v>0</v>
      </c>
      <c r="L54" s="24">
        <v>30020.7336</v>
      </c>
      <c r="M54" s="13">
        <v>1.0547001697E-2</v>
      </c>
      <c r="N54" s="13">
        <v>1.8500413625999999E-2</v>
      </c>
      <c r="O54" s="66">
        <v>5.5047302649999996E-3</v>
      </c>
    </row>
    <row r="55" spans="2:15" x14ac:dyDescent="0.2">
      <c r="B55" s="62" t="s">
        <v>448</v>
      </c>
      <c r="C55" s="14" t="s">
        <v>449</v>
      </c>
      <c r="D55" s="14" t="s">
        <v>161</v>
      </c>
      <c r="E55" s="14" t="s">
        <v>226</v>
      </c>
      <c r="F55" s="22">
        <v>715</v>
      </c>
      <c r="G55" s="14" t="s">
        <v>236</v>
      </c>
      <c r="H55" s="14" t="s">
        <v>49</v>
      </c>
      <c r="I55" s="24">
        <v>286269</v>
      </c>
      <c r="J55" s="26">
        <v>1488</v>
      </c>
      <c r="K55" s="24">
        <v>0</v>
      </c>
      <c r="L55" s="24">
        <v>4259.6827199999998</v>
      </c>
      <c r="M55" s="13">
        <v>1.356841523E-3</v>
      </c>
      <c r="N55" s="13">
        <v>2.6250488500000001E-3</v>
      </c>
      <c r="O55" s="66">
        <v>7.8107366400000002E-4</v>
      </c>
    </row>
    <row r="56" spans="2:15" x14ac:dyDescent="0.2">
      <c r="B56" s="62" t="s">
        <v>450</v>
      </c>
      <c r="C56" s="14" t="s">
        <v>451</v>
      </c>
      <c r="D56" s="14" t="s">
        <v>161</v>
      </c>
      <c r="E56" s="14" t="s">
        <v>226</v>
      </c>
      <c r="F56" s="22">
        <v>1338</v>
      </c>
      <c r="G56" s="14" t="s">
        <v>236</v>
      </c>
      <c r="H56" s="14" t="s">
        <v>49</v>
      </c>
      <c r="I56" s="24">
        <v>3662</v>
      </c>
      <c r="J56" s="26">
        <v>19150</v>
      </c>
      <c r="K56" s="24">
        <v>0</v>
      </c>
      <c r="L56" s="24">
        <v>701.27300000000002</v>
      </c>
      <c r="M56" s="13">
        <v>2.8963416499999998E-4</v>
      </c>
      <c r="N56" s="13">
        <v>4.32162675E-4</v>
      </c>
      <c r="O56" s="66">
        <v>1.2858842000000001E-4</v>
      </c>
    </row>
    <row r="57" spans="2:15" x14ac:dyDescent="0.2">
      <c r="B57" s="62" t="s">
        <v>452</v>
      </c>
      <c r="C57" s="14" t="s">
        <v>453</v>
      </c>
      <c r="D57" s="14" t="s">
        <v>161</v>
      </c>
      <c r="E57" s="14" t="s">
        <v>226</v>
      </c>
      <c r="F57" s="22">
        <v>1096</v>
      </c>
      <c r="G57" s="14" t="s">
        <v>236</v>
      </c>
      <c r="H57" s="14" t="s">
        <v>49</v>
      </c>
      <c r="I57" s="24">
        <v>32500</v>
      </c>
      <c r="J57" s="26">
        <v>10140</v>
      </c>
      <c r="K57" s="24">
        <v>0</v>
      </c>
      <c r="L57" s="24">
        <v>3295.5</v>
      </c>
      <c r="M57" s="13">
        <v>1.0386187530000001E-3</v>
      </c>
      <c r="N57" s="13">
        <v>2.0308668640000001E-3</v>
      </c>
      <c r="O57" s="66">
        <v>6.04276991E-4</v>
      </c>
    </row>
    <row r="58" spans="2:15" x14ac:dyDescent="0.2">
      <c r="B58" s="62" t="s">
        <v>454</v>
      </c>
      <c r="C58" s="14" t="s">
        <v>455</v>
      </c>
      <c r="D58" s="14" t="s">
        <v>161</v>
      </c>
      <c r="E58" s="14" t="s">
        <v>226</v>
      </c>
      <c r="F58" s="22">
        <v>434</v>
      </c>
      <c r="G58" s="14" t="s">
        <v>236</v>
      </c>
      <c r="H58" s="14" t="s">
        <v>49</v>
      </c>
      <c r="I58" s="24">
        <v>900000</v>
      </c>
      <c r="J58" s="25">
        <v>1042.9274</v>
      </c>
      <c r="K58" s="24">
        <v>0</v>
      </c>
      <c r="L58" s="24">
        <v>9386.3466000000008</v>
      </c>
      <c r="M58" s="13">
        <v>2.7901298800000001E-3</v>
      </c>
      <c r="N58" s="13">
        <v>5.7843787840000001E-3</v>
      </c>
      <c r="O58" s="66">
        <v>1.721120706E-3</v>
      </c>
    </row>
    <row r="59" spans="2:15" x14ac:dyDescent="0.2">
      <c r="B59" s="62" t="s">
        <v>456</v>
      </c>
      <c r="C59" s="14" t="s">
        <v>457</v>
      </c>
      <c r="D59" s="14" t="s">
        <v>161</v>
      </c>
      <c r="E59" s="14" t="s">
        <v>226</v>
      </c>
      <c r="F59" s="22">
        <v>1330</v>
      </c>
      <c r="G59" s="14" t="s">
        <v>236</v>
      </c>
      <c r="H59" s="14" t="s">
        <v>49</v>
      </c>
      <c r="I59" s="24">
        <v>5000</v>
      </c>
      <c r="J59" s="26">
        <v>8105</v>
      </c>
      <c r="K59" s="24">
        <v>0</v>
      </c>
      <c r="L59" s="24">
        <v>405.25</v>
      </c>
      <c r="M59" s="13">
        <v>2.3732054400000001E-4</v>
      </c>
      <c r="N59" s="13">
        <v>2.4973715500000002E-4</v>
      </c>
      <c r="O59" s="66">
        <v>7.4308375332293397E-5</v>
      </c>
    </row>
    <row r="60" spans="2:15" x14ac:dyDescent="0.2">
      <c r="B60" s="62" t="s">
        <v>458</v>
      </c>
      <c r="C60" s="14" t="s">
        <v>459</v>
      </c>
      <c r="D60" s="14" t="s">
        <v>161</v>
      </c>
      <c r="E60" s="14" t="s">
        <v>226</v>
      </c>
      <c r="F60" s="22">
        <v>763</v>
      </c>
      <c r="G60" s="14" t="s">
        <v>241</v>
      </c>
      <c r="H60" s="14" t="s">
        <v>49</v>
      </c>
      <c r="I60" s="24">
        <v>18200</v>
      </c>
      <c r="J60" s="26">
        <v>16000</v>
      </c>
      <c r="K60" s="24">
        <v>0</v>
      </c>
      <c r="L60" s="24">
        <v>2912</v>
      </c>
      <c r="M60" s="13">
        <v>5.1336092300000003E-4</v>
      </c>
      <c r="N60" s="13">
        <v>1.794533244E-3</v>
      </c>
      <c r="O60" s="66">
        <v>5.3395678900000003E-4</v>
      </c>
    </row>
    <row r="61" spans="2:15" x14ac:dyDescent="0.2">
      <c r="B61" s="62" t="s">
        <v>460</v>
      </c>
      <c r="C61" s="14" t="s">
        <v>461</v>
      </c>
      <c r="D61" s="14" t="s">
        <v>161</v>
      </c>
      <c r="E61" s="14" t="s">
        <v>226</v>
      </c>
      <c r="F61" s="22">
        <v>232</v>
      </c>
      <c r="G61" s="14" t="s">
        <v>333</v>
      </c>
      <c r="H61" s="14" t="s">
        <v>49</v>
      </c>
      <c r="I61" s="24">
        <v>5949895</v>
      </c>
      <c r="J61" s="25">
        <v>150.69999999999999</v>
      </c>
      <c r="K61" s="24">
        <v>0</v>
      </c>
      <c r="L61" s="24">
        <v>8966.4917600000008</v>
      </c>
      <c r="M61" s="13">
        <v>2.2968514559999998E-3</v>
      </c>
      <c r="N61" s="13">
        <v>5.52564133E-3</v>
      </c>
      <c r="O61" s="66">
        <v>1.644134324E-3</v>
      </c>
    </row>
    <row r="62" spans="2:15" x14ac:dyDescent="0.2">
      <c r="B62" s="62" t="s">
        <v>462</v>
      </c>
      <c r="C62" s="14" t="s">
        <v>463</v>
      </c>
      <c r="D62" s="14" t="s">
        <v>161</v>
      </c>
      <c r="E62" s="14" t="s">
        <v>226</v>
      </c>
      <c r="F62" s="22">
        <v>1688</v>
      </c>
      <c r="G62" s="14" t="s">
        <v>333</v>
      </c>
      <c r="H62" s="14" t="s">
        <v>49</v>
      </c>
      <c r="I62" s="24">
        <v>87970</v>
      </c>
      <c r="J62" s="26">
        <v>3253</v>
      </c>
      <c r="K62" s="24">
        <v>0</v>
      </c>
      <c r="L62" s="24">
        <v>2861.6641</v>
      </c>
      <c r="M62" s="13">
        <v>9.34303092E-4</v>
      </c>
      <c r="N62" s="13">
        <v>1.7635135170000001E-3</v>
      </c>
      <c r="O62" s="66">
        <v>5.2472698299999997E-4</v>
      </c>
    </row>
    <row r="63" spans="2:15" x14ac:dyDescent="0.2">
      <c r="B63" s="62" t="s">
        <v>464</v>
      </c>
      <c r="C63" s="14" t="s">
        <v>465</v>
      </c>
      <c r="D63" s="14" t="s">
        <v>161</v>
      </c>
      <c r="E63" s="14" t="s">
        <v>226</v>
      </c>
      <c r="F63" s="22">
        <v>394</v>
      </c>
      <c r="G63" s="14" t="s">
        <v>333</v>
      </c>
      <c r="H63" s="14" t="s">
        <v>49</v>
      </c>
      <c r="I63" s="24">
        <v>1974092</v>
      </c>
      <c r="J63" s="25">
        <v>299.60000000000002</v>
      </c>
      <c r="K63" s="24">
        <v>0</v>
      </c>
      <c r="L63" s="24">
        <v>5914.3796300000004</v>
      </c>
      <c r="M63" s="13">
        <v>1.756510972E-3</v>
      </c>
      <c r="N63" s="13">
        <v>3.644763347E-3</v>
      </c>
      <c r="O63" s="66">
        <v>1.0844859750000001E-3</v>
      </c>
    </row>
    <row r="64" spans="2:15" x14ac:dyDescent="0.2">
      <c r="B64" s="62" t="s">
        <v>466</v>
      </c>
      <c r="C64" s="14" t="s">
        <v>467</v>
      </c>
      <c r="D64" s="14" t="s">
        <v>161</v>
      </c>
      <c r="E64" s="14" t="s">
        <v>226</v>
      </c>
      <c r="F64" s="22">
        <v>1036</v>
      </c>
      <c r="G64" s="14" t="s">
        <v>310</v>
      </c>
      <c r="H64" s="14" t="s">
        <v>49</v>
      </c>
      <c r="I64" s="24">
        <v>307454</v>
      </c>
      <c r="J64" s="26">
        <v>6944</v>
      </c>
      <c r="K64" s="24">
        <v>0</v>
      </c>
      <c r="L64" s="24">
        <v>21349.605759999999</v>
      </c>
      <c r="M64" s="13">
        <v>1.7794435474999998E-2</v>
      </c>
      <c r="N64" s="13">
        <v>1.3156791655E-2</v>
      </c>
      <c r="O64" s="66">
        <v>3.9147551329999997E-3</v>
      </c>
    </row>
    <row r="65" spans="2:15" x14ac:dyDescent="0.2">
      <c r="B65" s="62" t="s">
        <v>468</v>
      </c>
      <c r="C65" s="14" t="s">
        <v>469</v>
      </c>
      <c r="D65" s="14" t="s">
        <v>161</v>
      </c>
      <c r="E65" s="14" t="s">
        <v>226</v>
      </c>
      <c r="F65" s="22">
        <v>1621</v>
      </c>
      <c r="G65" s="14" t="s">
        <v>310</v>
      </c>
      <c r="H65" s="14" t="s">
        <v>49</v>
      </c>
      <c r="I65" s="24">
        <v>12175</v>
      </c>
      <c r="J65" s="26">
        <v>39900</v>
      </c>
      <c r="K65" s="24">
        <v>0</v>
      </c>
      <c r="L65" s="24">
        <v>4857.8249999999998</v>
      </c>
      <c r="M65" s="13">
        <v>7.4110199700000001E-4</v>
      </c>
      <c r="N65" s="13">
        <v>2.993656751E-3</v>
      </c>
      <c r="O65" s="66">
        <v>8.9075159299999997E-4</v>
      </c>
    </row>
    <row r="66" spans="2:15" x14ac:dyDescent="0.2">
      <c r="B66" s="62" t="s">
        <v>470</v>
      </c>
      <c r="C66" s="14" t="s">
        <v>471</v>
      </c>
      <c r="D66" s="14" t="s">
        <v>161</v>
      </c>
      <c r="E66" s="14" t="s">
        <v>226</v>
      </c>
      <c r="F66" s="22">
        <v>829</v>
      </c>
      <c r="G66" s="14" t="s">
        <v>287</v>
      </c>
      <c r="H66" s="14" t="s">
        <v>49</v>
      </c>
      <c r="I66" s="24">
        <v>3687</v>
      </c>
      <c r="J66" s="26">
        <v>2333</v>
      </c>
      <c r="K66" s="24">
        <v>0</v>
      </c>
      <c r="L66" s="24">
        <v>86.017709999999994</v>
      </c>
      <c r="M66" s="13">
        <v>3.8019732292619003E-5</v>
      </c>
      <c r="N66" s="13">
        <v>5.3008805028385301E-5</v>
      </c>
      <c r="O66" s="66">
        <v>1.57725756444278E-5</v>
      </c>
    </row>
    <row r="67" spans="2:15" x14ac:dyDescent="0.2">
      <c r="B67" s="62" t="s">
        <v>472</v>
      </c>
      <c r="C67" s="14" t="s">
        <v>473</v>
      </c>
      <c r="D67" s="14" t="s">
        <v>161</v>
      </c>
      <c r="E67" s="14" t="s">
        <v>226</v>
      </c>
      <c r="F67" s="22">
        <v>288</v>
      </c>
      <c r="G67" s="14" t="s">
        <v>287</v>
      </c>
      <c r="H67" s="14" t="s">
        <v>49</v>
      </c>
      <c r="I67" s="24">
        <v>5000</v>
      </c>
      <c r="J67" s="26">
        <v>10760</v>
      </c>
      <c r="K67" s="24">
        <v>0</v>
      </c>
      <c r="L67" s="24">
        <v>538</v>
      </c>
      <c r="M67" s="13">
        <v>4.1012015700000001E-4</v>
      </c>
      <c r="N67" s="13">
        <v>3.3154494699999998E-4</v>
      </c>
      <c r="O67" s="66">
        <v>9.8649983784759694E-5</v>
      </c>
    </row>
    <row r="68" spans="2:15" x14ac:dyDescent="0.2">
      <c r="B68" s="62" t="s">
        <v>474</v>
      </c>
      <c r="C68" s="14" t="s">
        <v>475</v>
      </c>
      <c r="D68" s="14" t="s">
        <v>161</v>
      </c>
      <c r="E68" s="14" t="s">
        <v>226</v>
      </c>
      <c r="F68" s="22">
        <v>1585</v>
      </c>
      <c r="G68" s="14" t="s">
        <v>287</v>
      </c>
      <c r="H68" s="14" t="s">
        <v>49</v>
      </c>
      <c r="I68" s="24">
        <v>204243</v>
      </c>
      <c r="J68" s="26">
        <v>1562</v>
      </c>
      <c r="K68" s="24">
        <v>0</v>
      </c>
      <c r="L68" s="24">
        <v>3190.2756599999998</v>
      </c>
      <c r="M68" s="13">
        <v>2.2329924110000001E-3</v>
      </c>
      <c r="N68" s="13">
        <v>1.966021886E-3</v>
      </c>
      <c r="O68" s="66">
        <v>5.8498260600000002E-4</v>
      </c>
    </row>
    <row r="69" spans="2:15" x14ac:dyDescent="0.2">
      <c r="B69" s="62" t="s">
        <v>476</v>
      </c>
      <c r="C69" s="14" t="s">
        <v>477</v>
      </c>
      <c r="D69" s="14" t="s">
        <v>161</v>
      </c>
      <c r="E69" s="14" t="s">
        <v>226</v>
      </c>
      <c r="F69" s="22">
        <v>258</v>
      </c>
      <c r="G69" s="14" t="s">
        <v>287</v>
      </c>
      <c r="H69" s="14" t="s">
        <v>49</v>
      </c>
      <c r="I69" s="24">
        <v>200</v>
      </c>
      <c r="J69" s="26">
        <v>26550</v>
      </c>
      <c r="K69" s="24">
        <v>0</v>
      </c>
      <c r="L69" s="24">
        <v>53.1</v>
      </c>
      <c r="M69" s="13">
        <v>2.3293731272568001E-5</v>
      </c>
      <c r="N69" s="13">
        <v>3.2723116518764098E-5</v>
      </c>
      <c r="O69" s="66">
        <v>9.7366433809865006E-6</v>
      </c>
    </row>
    <row r="70" spans="2:15" x14ac:dyDescent="0.2">
      <c r="B70" s="62" t="s">
        <v>478</v>
      </c>
      <c r="C70" s="14" t="s">
        <v>479</v>
      </c>
      <c r="D70" s="14" t="s">
        <v>161</v>
      </c>
      <c r="E70" s="14" t="s">
        <v>226</v>
      </c>
      <c r="F70" s="22">
        <v>1616</v>
      </c>
      <c r="G70" s="14" t="s">
        <v>320</v>
      </c>
      <c r="H70" s="14" t="s">
        <v>49</v>
      </c>
      <c r="I70" s="24">
        <v>928208</v>
      </c>
      <c r="J70" s="26">
        <v>1064</v>
      </c>
      <c r="K70" s="24">
        <v>0</v>
      </c>
      <c r="L70" s="24">
        <v>9876.1331200000004</v>
      </c>
      <c r="M70" s="13">
        <v>7.4197270899999997E-3</v>
      </c>
      <c r="N70" s="13">
        <v>6.0862119550000003E-3</v>
      </c>
      <c r="O70" s="66">
        <v>1.8109300590000001E-3</v>
      </c>
    </row>
    <row r="71" spans="2:15" x14ac:dyDescent="0.2">
      <c r="B71" s="62" t="s">
        <v>480</v>
      </c>
      <c r="C71" s="14" t="s">
        <v>481</v>
      </c>
      <c r="D71" s="14" t="s">
        <v>161</v>
      </c>
      <c r="E71" s="14" t="s">
        <v>226</v>
      </c>
      <c r="F71" s="22">
        <v>1896</v>
      </c>
      <c r="G71" s="14" t="s">
        <v>320</v>
      </c>
      <c r="H71" s="14" t="s">
        <v>49</v>
      </c>
      <c r="I71" s="24">
        <v>200000</v>
      </c>
      <c r="J71" s="25">
        <v>459.3</v>
      </c>
      <c r="K71" s="24">
        <v>0</v>
      </c>
      <c r="L71" s="24">
        <v>918.6</v>
      </c>
      <c r="M71" s="13">
        <v>6.9562797799999998E-4</v>
      </c>
      <c r="N71" s="13">
        <v>5.6609142800000004E-4</v>
      </c>
      <c r="O71" s="66">
        <v>1.68438429E-4</v>
      </c>
    </row>
    <row r="72" spans="2:15" x14ac:dyDescent="0.2">
      <c r="B72" s="62" t="s">
        <v>482</v>
      </c>
      <c r="C72" s="14" t="s">
        <v>483</v>
      </c>
      <c r="D72" s="14" t="s">
        <v>161</v>
      </c>
      <c r="E72" s="14" t="s">
        <v>226</v>
      </c>
      <c r="F72" s="22">
        <v>126</v>
      </c>
      <c r="G72" s="14" t="s">
        <v>297</v>
      </c>
      <c r="H72" s="14" t="s">
        <v>49</v>
      </c>
      <c r="I72" s="24">
        <v>147907</v>
      </c>
      <c r="J72" s="26">
        <v>-1210</v>
      </c>
      <c r="K72" s="24">
        <v>0</v>
      </c>
      <c r="L72" s="24">
        <v>-1789.6747</v>
      </c>
      <c r="M72" s="13">
        <v>7.9455396899999996E-4</v>
      </c>
      <c r="N72" s="13">
        <v>-1.102895173E-3</v>
      </c>
      <c r="O72" s="66">
        <v>-3.2816241600000002E-4</v>
      </c>
    </row>
    <row r="73" spans="2:15" x14ac:dyDescent="0.2">
      <c r="B73" s="62" t="s">
        <v>484</v>
      </c>
      <c r="C73" s="14" t="s">
        <v>485</v>
      </c>
      <c r="D73" s="14" t="s">
        <v>161</v>
      </c>
      <c r="E73" s="14" t="s">
        <v>226</v>
      </c>
      <c r="F73" s="22">
        <v>1060</v>
      </c>
      <c r="G73" s="14" t="s">
        <v>297</v>
      </c>
      <c r="H73" s="14" t="s">
        <v>49</v>
      </c>
      <c r="I73" s="24">
        <v>165240</v>
      </c>
      <c r="J73" s="26">
        <v>5400</v>
      </c>
      <c r="K73" s="24">
        <v>0</v>
      </c>
      <c r="L73" s="24">
        <v>8922.9599999999991</v>
      </c>
      <c r="M73" s="13">
        <v>2.2353042439999999E-3</v>
      </c>
      <c r="N73" s="13">
        <v>5.4988146840000002E-3</v>
      </c>
      <c r="O73" s="66">
        <v>1.6361521539999999E-3</v>
      </c>
    </row>
    <row r="74" spans="2:15" x14ac:dyDescent="0.2">
      <c r="B74" s="62" t="s">
        <v>486</v>
      </c>
      <c r="C74" s="14" t="s">
        <v>487</v>
      </c>
      <c r="D74" s="14" t="s">
        <v>161</v>
      </c>
      <c r="E74" s="14" t="s">
        <v>226</v>
      </c>
      <c r="F74" s="22">
        <v>431</v>
      </c>
      <c r="G74" s="14" t="s">
        <v>227</v>
      </c>
      <c r="H74" s="14" t="s">
        <v>49</v>
      </c>
      <c r="I74" s="24">
        <v>10000</v>
      </c>
      <c r="J74" s="26">
        <v>24370</v>
      </c>
      <c r="K74" s="24">
        <v>0</v>
      </c>
      <c r="L74" s="24">
        <v>2437</v>
      </c>
      <c r="M74" s="13">
        <v>1.7259409439999999E-3</v>
      </c>
      <c r="N74" s="13">
        <v>1.5018123339999999E-3</v>
      </c>
      <c r="O74" s="66">
        <v>4.4685875499999997E-4</v>
      </c>
    </row>
    <row r="75" spans="2:15" x14ac:dyDescent="0.2">
      <c r="B75" s="62" t="s">
        <v>488</v>
      </c>
      <c r="C75" s="14" t="s">
        <v>489</v>
      </c>
      <c r="D75" s="14" t="s">
        <v>161</v>
      </c>
      <c r="E75" s="14" t="s">
        <v>226</v>
      </c>
      <c r="F75" s="22">
        <v>390</v>
      </c>
      <c r="G75" s="14" t="s">
        <v>227</v>
      </c>
      <c r="H75" s="14" t="s">
        <v>49</v>
      </c>
      <c r="I75" s="24">
        <v>10900</v>
      </c>
      <c r="J75" s="26">
        <v>3024</v>
      </c>
      <c r="K75" s="24">
        <v>0</v>
      </c>
      <c r="L75" s="24">
        <v>329.61599999999999</v>
      </c>
      <c r="M75" s="13">
        <v>6.0649065632705103E-5</v>
      </c>
      <c r="N75" s="13">
        <v>2.03127359E-4</v>
      </c>
      <c r="O75" s="66">
        <v>6.0439801217838998E-5</v>
      </c>
    </row>
    <row r="76" spans="2:15" x14ac:dyDescent="0.2">
      <c r="B76" s="62" t="s">
        <v>490</v>
      </c>
      <c r="C76" s="14" t="s">
        <v>491</v>
      </c>
      <c r="D76" s="14" t="s">
        <v>161</v>
      </c>
      <c r="E76" s="14" t="s">
        <v>226</v>
      </c>
      <c r="F76" s="22">
        <v>416</v>
      </c>
      <c r="G76" s="14" t="s">
        <v>227</v>
      </c>
      <c r="H76" s="14" t="s">
        <v>49</v>
      </c>
      <c r="I76" s="24">
        <v>114903</v>
      </c>
      <c r="J76" s="26">
        <v>15730</v>
      </c>
      <c r="K76" s="24">
        <v>0</v>
      </c>
      <c r="L76" s="24">
        <v>18074.241900000001</v>
      </c>
      <c r="M76" s="13">
        <v>6.48523972E-3</v>
      </c>
      <c r="N76" s="13">
        <v>1.1138333779E-2</v>
      </c>
      <c r="O76" s="66">
        <v>3.3141703900000001E-3</v>
      </c>
    </row>
    <row r="77" spans="2:15" x14ac:dyDescent="0.2">
      <c r="B77" s="62" t="s">
        <v>492</v>
      </c>
      <c r="C77" s="14" t="s">
        <v>493</v>
      </c>
      <c r="D77" s="14" t="s">
        <v>161</v>
      </c>
      <c r="E77" s="14" t="s">
        <v>226</v>
      </c>
      <c r="F77" s="22">
        <v>613</v>
      </c>
      <c r="G77" s="14" t="s">
        <v>227</v>
      </c>
      <c r="H77" s="14" t="s">
        <v>49</v>
      </c>
      <c r="I77" s="24">
        <v>8960</v>
      </c>
      <c r="J77" s="26">
        <v>76070</v>
      </c>
      <c r="K77" s="24">
        <v>0</v>
      </c>
      <c r="L77" s="24">
        <v>6815.8720000000003</v>
      </c>
      <c r="M77" s="13">
        <v>1.709695269E-3</v>
      </c>
      <c r="N77" s="13">
        <v>4.2003121210000003E-3</v>
      </c>
      <c r="O77" s="66">
        <v>1.2497874760000001E-3</v>
      </c>
    </row>
    <row r="78" spans="2:15" x14ac:dyDescent="0.2">
      <c r="B78" s="62" t="s">
        <v>494</v>
      </c>
      <c r="C78" s="14" t="s">
        <v>495</v>
      </c>
      <c r="D78" s="14" t="s">
        <v>161</v>
      </c>
      <c r="E78" s="14" t="s">
        <v>226</v>
      </c>
      <c r="F78" s="22">
        <v>1450</v>
      </c>
      <c r="G78" s="14" t="s">
        <v>227</v>
      </c>
      <c r="H78" s="14" t="s">
        <v>49</v>
      </c>
      <c r="I78" s="24">
        <v>11200</v>
      </c>
      <c r="J78" s="26">
        <v>8550</v>
      </c>
      <c r="K78" s="24">
        <v>0</v>
      </c>
      <c r="L78" s="24">
        <v>957.6</v>
      </c>
      <c r="M78" s="13">
        <v>3.0600221699999999E-4</v>
      </c>
      <c r="N78" s="13">
        <v>5.9012535500000004E-4</v>
      </c>
      <c r="O78" s="66">
        <v>1.7558963600000001E-4</v>
      </c>
    </row>
    <row r="79" spans="2:15" x14ac:dyDescent="0.2">
      <c r="B79" s="62" t="s">
        <v>496</v>
      </c>
      <c r="C79" s="14" t="s">
        <v>497</v>
      </c>
      <c r="D79" s="14" t="s">
        <v>161</v>
      </c>
      <c r="E79" s="14" t="s">
        <v>226</v>
      </c>
      <c r="F79" s="22">
        <v>1514</v>
      </c>
      <c r="G79" s="14" t="s">
        <v>227</v>
      </c>
      <c r="H79" s="14" t="s">
        <v>49</v>
      </c>
      <c r="I79" s="24">
        <v>183400</v>
      </c>
      <c r="J79" s="25">
        <v>857.8</v>
      </c>
      <c r="K79" s="24">
        <v>0</v>
      </c>
      <c r="L79" s="24">
        <v>1573.2052000000001</v>
      </c>
      <c r="M79" s="13">
        <v>8.34382582E-4</v>
      </c>
      <c r="N79" s="13">
        <v>9.6949486000000003E-4</v>
      </c>
      <c r="O79" s="66">
        <v>2.88469642E-4</v>
      </c>
    </row>
    <row r="80" spans="2:15" x14ac:dyDescent="0.2">
      <c r="B80" s="62" t="s">
        <v>498</v>
      </c>
      <c r="C80" s="14" t="s">
        <v>499</v>
      </c>
      <c r="D80" s="14" t="s">
        <v>161</v>
      </c>
      <c r="E80" s="14" t="s">
        <v>226</v>
      </c>
      <c r="F80" s="22">
        <v>1349</v>
      </c>
      <c r="G80" s="14" t="s">
        <v>227</v>
      </c>
      <c r="H80" s="14" t="s">
        <v>49</v>
      </c>
      <c r="I80" s="24">
        <v>8000</v>
      </c>
      <c r="J80" s="26">
        <v>23770</v>
      </c>
      <c r="K80" s="24">
        <v>65.578270000000003</v>
      </c>
      <c r="L80" s="24">
        <v>1967.1782700000001</v>
      </c>
      <c r="M80" s="13">
        <v>6.5578269499999998E-4</v>
      </c>
      <c r="N80" s="13">
        <v>1.212282556E-3</v>
      </c>
      <c r="O80" s="66">
        <v>3.6071023099999998E-4</v>
      </c>
    </row>
    <row r="81" spans="2:15" x14ac:dyDescent="0.2">
      <c r="B81" s="62" t="s">
        <v>500</v>
      </c>
      <c r="C81" s="14" t="s">
        <v>501</v>
      </c>
      <c r="D81" s="14" t="s">
        <v>161</v>
      </c>
      <c r="E81" s="14" t="s">
        <v>226</v>
      </c>
      <c r="F81" s="22">
        <v>1357</v>
      </c>
      <c r="G81" s="14" t="s">
        <v>227</v>
      </c>
      <c r="H81" s="14" t="s">
        <v>49</v>
      </c>
      <c r="I81" s="24">
        <v>762129</v>
      </c>
      <c r="J81" s="26">
        <v>1700</v>
      </c>
      <c r="K81" s="24">
        <v>0</v>
      </c>
      <c r="L81" s="24">
        <v>12956.192999999999</v>
      </c>
      <c r="M81" s="13">
        <v>3.9214177170000001E-3</v>
      </c>
      <c r="N81" s="13">
        <v>7.9843128650000008E-3</v>
      </c>
      <c r="O81" s="66">
        <v>2.3757030280000002E-3</v>
      </c>
    </row>
    <row r="82" spans="2:15" x14ac:dyDescent="0.2">
      <c r="B82" s="62" t="s">
        <v>502</v>
      </c>
      <c r="C82" s="14" t="s">
        <v>503</v>
      </c>
      <c r="D82" s="14" t="s">
        <v>161</v>
      </c>
      <c r="E82" s="14" t="s">
        <v>226</v>
      </c>
      <c r="F82" s="22">
        <v>1212</v>
      </c>
      <c r="G82" s="14" t="s">
        <v>504</v>
      </c>
      <c r="H82" s="14" t="s">
        <v>49</v>
      </c>
      <c r="I82" s="24">
        <v>9500</v>
      </c>
      <c r="J82" s="26">
        <v>4109</v>
      </c>
      <c r="K82" s="24">
        <v>0</v>
      </c>
      <c r="L82" s="24">
        <v>390.35500000000002</v>
      </c>
      <c r="M82" s="13">
        <v>8.6591400874133799E-5</v>
      </c>
      <c r="N82" s="13">
        <v>2.40558044E-4</v>
      </c>
      <c r="O82" s="66">
        <v>7.1577164349999805E-5</v>
      </c>
    </row>
    <row r="83" spans="2:15" x14ac:dyDescent="0.2">
      <c r="B83" s="62" t="s">
        <v>505</v>
      </c>
      <c r="C83" s="14" t="s">
        <v>506</v>
      </c>
      <c r="D83" s="14" t="s">
        <v>161</v>
      </c>
      <c r="E83" s="14" t="s">
        <v>226</v>
      </c>
      <c r="F83" s="22">
        <v>1786</v>
      </c>
      <c r="G83" s="14" t="s">
        <v>507</v>
      </c>
      <c r="H83" s="14" t="s">
        <v>49</v>
      </c>
      <c r="I83" s="24">
        <v>8093</v>
      </c>
      <c r="J83" s="26">
        <v>15690</v>
      </c>
      <c r="K83" s="24">
        <v>0</v>
      </c>
      <c r="L83" s="24">
        <v>1269.7917</v>
      </c>
      <c r="M83" s="13">
        <v>5.5860561800000002E-4</v>
      </c>
      <c r="N83" s="13">
        <v>7.8251491000000005E-4</v>
      </c>
      <c r="O83" s="66">
        <v>2.3283444300000001E-4</v>
      </c>
    </row>
    <row r="84" spans="2:15" x14ac:dyDescent="0.2">
      <c r="B84" s="62" t="s">
        <v>508</v>
      </c>
      <c r="C84" s="14" t="s">
        <v>509</v>
      </c>
      <c r="D84" s="14" t="s">
        <v>161</v>
      </c>
      <c r="E84" s="14" t="s">
        <v>226</v>
      </c>
      <c r="F84" s="22">
        <v>1908</v>
      </c>
      <c r="G84" s="14" t="s">
        <v>507</v>
      </c>
      <c r="H84" s="14" t="s">
        <v>49</v>
      </c>
      <c r="I84" s="24">
        <v>444365</v>
      </c>
      <c r="J84" s="26">
        <v>7154</v>
      </c>
      <c r="K84" s="24">
        <v>0</v>
      </c>
      <c r="L84" s="24">
        <v>31789.872100000001</v>
      </c>
      <c r="M84" s="13">
        <v>9.1729602930000001E-3</v>
      </c>
      <c r="N84" s="13">
        <v>1.9590653273000001E-2</v>
      </c>
      <c r="O84" s="66">
        <v>5.8291270759999996E-3</v>
      </c>
    </row>
    <row r="85" spans="2:15" x14ac:dyDescent="0.2">
      <c r="B85" s="62" t="s">
        <v>510</v>
      </c>
      <c r="C85" s="14" t="s">
        <v>511</v>
      </c>
      <c r="D85" s="14" t="s">
        <v>161</v>
      </c>
      <c r="E85" s="14" t="s">
        <v>226</v>
      </c>
      <c r="F85" s="22">
        <v>1445</v>
      </c>
      <c r="G85" s="14" t="s">
        <v>507</v>
      </c>
      <c r="H85" s="14" t="s">
        <v>49</v>
      </c>
      <c r="I85" s="24">
        <v>27745</v>
      </c>
      <c r="J85" s="26">
        <v>20210</v>
      </c>
      <c r="K85" s="24">
        <v>0</v>
      </c>
      <c r="L85" s="24">
        <v>5607.2645000000002</v>
      </c>
      <c r="M85" s="13">
        <v>2.0140708379999999E-3</v>
      </c>
      <c r="N85" s="13">
        <v>3.4555022519999999E-3</v>
      </c>
      <c r="O85" s="66">
        <v>1.028172029E-3</v>
      </c>
    </row>
    <row r="86" spans="2:15" x14ac:dyDescent="0.2">
      <c r="B86" s="62" t="s">
        <v>512</v>
      </c>
      <c r="C86" s="14" t="s">
        <v>513</v>
      </c>
      <c r="D86" s="14" t="s">
        <v>161</v>
      </c>
      <c r="E86" s="14" t="s">
        <v>226</v>
      </c>
      <c r="F86" s="22">
        <v>777</v>
      </c>
      <c r="G86" s="14" t="s">
        <v>507</v>
      </c>
      <c r="H86" s="14" t="s">
        <v>49</v>
      </c>
      <c r="I86" s="24">
        <v>425101</v>
      </c>
      <c r="J86" s="26">
        <v>1709</v>
      </c>
      <c r="K86" s="24">
        <v>0</v>
      </c>
      <c r="L86" s="24">
        <v>7264.9760900000001</v>
      </c>
      <c r="M86" s="13">
        <v>1.600135677E-3</v>
      </c>
      <c r="N86" s="13">
        <v>4.4770745590000001E-3</v>
      </c>
      <c r="O86" s="66">
        <v>1.3321371250000001E-3</v>
      </c>
    </row>
    <row r="87" spans="2:15" x14ac:dyDescent="0.2">
      <c r="B87" s="62" t="s">
        <v>514</v>
      </c>
      <c r="C87" s="14" t="s">
        <v>515</v>
      </c>
      <c r="D87" s="14" t="s">
        <v>161</v>
      </c>
      <c r="E87" s="14" t="s">
        <v>226</v>
      </c>
      <c r="F87" s="22">
        <v>161</v>
      </c>
      <c r="G87" s="14" t="s">
        <v>282</v>
      </c>
      <c r="H87" s="14" t="s">
        <v>49</v>
      </c>
      <c r="I87" s="24">
        <v>540718</v>
      </c>
      <c r="J87" s="26">
        <v>4651</v>
      </c>
      <c r="K87" s="24">
        <v>0</v>
      </c>
      <c r="L87" s="24">
        <v>25148.794180000001</v>
      </c>
      <c r="M87" s="13">
        <v>7.5604032620000001E-3</v>
      </c>
      <c r="N87" s="13">
        <v>1.5498058799E-2</v>
      </c>
      <c r="O87" s="66">
        <v>4.6113905909999997E-3</v>
      </c>
    </row>
    <row r="88" spans="2:15" x14ac:dyDescent="0.2">
      <c r="B88" s="62" t="s">
        <v>516</v>
      </c>
      <c r="C88" s="14" t="s">
        <v>517</v>
      </c>
      <c r="D88" s="14" t="s">
        <v>161</v>
      </c>
      <c r="E88" s="14" t="s">
        <v>226</v>
      </c>
      <c r="F88" s="22">
        <v>1110</v>
      </c>
      <c r="G88" s="14" t="s">
        <v>282</v>
      </c>
      <c r="H88" s="14" t="s">
        <v>49</v>
      </c>
      <c r="I88" s="24">
        <v>16045</v>
      </c>
      <c r="J88" s="26">
        <v>19210</v>
      </c>
      <c r="K88" s="24">
        <v>0</v>
      </c>
      <c r="L88" s="24">
        <v>3082.2444999999998</v>
      </c>
      <c r="M88" s="13">
        <v>6.8179568899999997E-4</v>
      </c>
      <c r="N88" s="13">
        <v>1.899447192E-3</v>
      </c>
      <c r="O88" s="66">
        <v>5.6517354999999995E-4</v>
      </c>
    </row>
    <row r="89" spans="2:15" x14ac:dyDescent="0.2">
      <c r="B89" s="62" t="s">
        <v>518</v>
      </c>
      <c r="C89" s="14" t="s">
        <v>519</v>
      </c>
      <c r="D89" s="14" t="s">
        <v>161</v>
      </c>
      <c r="E89" s="14" t="s">
        <v>226</v>
      </c>
      <c r="F89" s="22">
        <v>445</v>
      </c>
      <c r="G89" s="14" t="s">
        <v>282</v>
      </c>
      <c r="H89" s="14" t="s">
        <v>49</v>
      </c>
      <c r="I89" s="24">
        <v>93600</v>
      </c>
      <c r="J89" s="26">
        <v>6799</v>
      </c>
      <c r="K89" s="24">
        <v>0</v>
      </c>
      <c r="L89" s="24">
        <v>6363.8639999999996</v>
      </c>
      <c r="M89" s="13">
        <v>1.473503479E-3</v>
      </c>
      <c r="N89" s="13">
        <v>3.9217601349999997E-3</v>
      </c>
      <c r="O89" s="66">
        <v>1.1669053530000001E-3</v>
      </c>
    </row>
    <row r="90" spans="2:15" x14ac:dyDescent="0.2">
      <c r="B90" s="62" t="s">
        <v>520</v>
      </c>
      <c r="C90" s="14" t="s">
        <v>521</v>
      </c>
      <c r="D90" s="14" t="s">
        <v>161</v>
      </c>
      <c r="E90" s="14" t="s">
        <v>226</v>
      </c>
      <c r="F90" s="22">
        <v>256</v>
      </c>
      <c r="G90" s="14" t="s">
        <v>282</v>
      </c>
      <c r="H90" s="14" t="s">
        <v>49</v>
      </c>
      <c r="I90" s="24">
        <v>35666</v>
      </c>
      <c r="J90" s="26">
        <v>24050</v>
      </c>
      <c r="K90" s="24">
        <v>0</v>
      </c>
      <c r="L90" s="24">
        <v>8577.6730000000007</v>
      </c>
      <c r="M90" s="13">
        <v>2.326144564E-3</v>
      </c>
      <c r="N90" s="13">
        <v>5.2860299999999997E-3</v>
      </c>
      <c r="O90" s="66">
        <v>1.5728388510000001E-3</v>
      </c>
    </row>
    <row r="91" spans="2:15" x14ac:dyDescent="0.2">
      <c r="B91" s="62" t="s">
        <v>522</v>
      </c>
      <c r="C91" s="14" t="s">
        <v>523</v>
      </c>
      <c r="D91" s="14" t="s">
        <v>161</v>
      </c>
      <c r="E91" s="14" t="s">
        <v>226</v>
      </c>
      <c r="F91" s="22">
        <v>2367</v>
      </c>
      <c r="G91" s="14" t="s">
        <v>266</v>
      </c>
      <c r="H91" s="14" t="s">
        <v>49</v>
      </c>
      <c r="I91" s="24">
        <v>148747</v>
      </c>
      <c r="J91" s="25">
        <v>509.6</v>
      </c>
      <c r="K91" s="24">
        <v>0</v>
      </c>
      <c r="L91" s="24">
        <v>758.01471000000004</v>
      </c>
      <c r="M91" s="13">
        <v>7.5291419100000003E-4</v>
      </c>
      <c r="N91" s="13">
        <v>4.6713001200000001E-4</v>
      </c>
      <c r="O91" s="66">
        <v>1.3899282299999999E-4</v>
      </c>
    </row>
    <row r="92" spans="2:15" x14ac:dyDescent="0.2">
      <c r="B92" s="62" t="s">
        <v>524</v>
      </c>
      <c r="C92" s="14" t="s">
        <v>525</v>
      </c>
      <c r="D92" s="14" t="s">
        <v>161</v>
      </c>
      <c r="E92" s="14" t="s">
        <v>226</v>
      </c>
      <c r="F92" s="22">
        <v>1773</v>
      </c>
      <c r="G92" s="14" t="s">
        <v>266</v>
      </c>
      <c r="H92" s="14" t="s">
        <v>49</v>
      </c>
      <c r="I92" s="24">
        <v>70000</v>
      </c>
      <c r="J92" s="26">
        <v>1320</v>
      </c>
      <c r="K92" s="24">
        <v>0</v>
      </c>
      <c r="L92" s="24">
        <v>924</v>
      </c>
      <c r="M92" s="13">
        <v>3.4940587299999999E-4</v>
      </c>
      <c r="N92" s="13">
        <v>5.69419202E-4</v>
      </c>
      <c r="O92" s="66">
        <v>1.6942859600000001E-4</v>
      </c>
    </row>
    <row r="93" spans="2:15" x14ac:dyDescent="0.2">
      <c r="B93" s="62" t="s">
        <v>526</v>
      </c>
      <c r="C93" s="14" t="s">
        <v>527</v>
      </c>
      <c r="D93" s="14" t="s">
        <v>161</v>
      </c>
      <c r="E93" s="14" t="s">
        <v>226</v>
      </c>
      <c r="F93" s="22">
        <v>2026</v>
      </c>
      <c r="G93" s="14" t="s">
        <v>421</v>
      </c>
      <c r="H93" s="14" t="s">
        <v>49</v>
      </c>
      <c r="I93" s="24">
        <v>13000</v>
      </c>
      <c r="J93" s="26">
        <v>3514</v>
      </c>
      <c r="K93" s="24">
        <v>0</v>
      </c>
      <c r="L93" s="24">
        <v>456.82</v>
      </c>
      <c r="M93" s="13">
        <v>2.64803239E-4</v>
      </c>
      <c r="N93" s="13">
        <v>2.8151740199999997E-4</v>
      </c>
      <c r="O93" s="66">
        <v>8.3764471361624394E-5</v>
      </c>
    </row>
    <row r="94" spans="2:15" x14ac:dyDescent="0.2">
      <c r="B94" s="62" t="s">
        <v>528</v>
      </c>
      <c r="C94" s="14" t="s">
        <v>529</v>
      </c>
      <c r="D94" s="14" t="s">
        <v>161</v>
      </c>
      <c r="E94" s="14" t="s">
        <v>226</v>
      </c>
      <c r="F94" s="22">
        <v>2066</v>
      </c>
      <c r="G94" s="14" t="s">
        <v>278</v>
      </c>
      <c r="H94" s="14" t="s">
        <v>49</v>
      </c>
      <c r="I94" s="24">
        <v>1807440</v>
      </c>
      <c r="J94" s="26">
        <v>1494</v>
      </c>
      <c r="K94" s="24">
        <v>0</v>
      </c>
      <c r="L94" s="24">
        <v>27003.153600000001</v>
      </c>
      <c r="M94" s="13">
        <v>1.0931840977E-2</v>
      </c>
      <c r="N94" s="13">
        <v>1.6640816225999999E-2</v>
      </c>
      <c r="O94" s="66">
        <v>4.9514138750000004E-3</v>
      </c>
    </row>
    <row r="95" spans="2:15" x14ac:dyDescent="0.2">
      <c r="B95" s="62" t="s">
        <v>530</v>
      </c>
      <c r="C95" s="14" t="s">
        <v>531</v>
      </c>
      <c r="D95" s="14" t="s">
        <v>161</v>
      </c>
      <c r="E95" s="14" t="s">
        <v>226</v>
      </c>
      <c r="F95" s="22">
        <v>2095</v>
      </c>
      <c r="G95" s="14" t="s">
        <v>278</v>
      </c>
      <c r="H95" s="14" t="s">
        <v>49</v>
      </c>
      <c r="I95" s="24">
        <v>797680</v>
      </c>
      <c r="J95" s="26">
        <v>1798</v>
      </c>
      <c r="K95" s="24">
        <v>0</v>
      </c>
      <c r="L95" s="24">
        <v>14342.286400000001</v>
      </c>
      <c r="M95" s="13">
        <v>4.2827449440000004E-3</v>
      </c>
      <c r="N95" s="13">
        <v>8.8384992280000005E-3</v>
      </c>
      <c r="O95" s="66">
        <v>2.6298630489999999E-3</v>
      </c>
    </row>
    <row r="96" spans="2:15" x14ac:dyDescent="0.2">
      <c r="B96" s="61" t="s">
        <v>532</v>
      </c>
      <c r="C96" s="58" t="s">
        <v>1395</v>
      </c>
      <c r="D96" s="58" t="s">
        <v>1395</v>
      </c>
      <c r="E96" s="58" t="s">
        <v>1395</v>
      </c>
      <c r="F96" s="58" t="s">
        <v>1395</v>
      </c>
      <c r="G96" s="58" t="s">
        <v>1395</v>
      </c>
      <c r="H96" s="58" t="s">
        <v>1395</v>
      </c>
      <c r="I96" s="58" t="s">
        <v>1395</v>
      </c>
      <c r="J96" s="58" t="s">
        <v>1395</v>
      </c>
      <c r="K96" s="58" t="s">
        <v>1395</v>
      </c>
      <c r="L96" s="23">
        <v>234480.99169</v>
      </c>
      <c r="M96" s="58" t="s">
        <v>1395</v>
      </c>
      <c r="N96" s="20">
        <v>0.144499977636</v>
      </c>
      <c r="O96" s="65">
        <v>4.2995438713000003E-2</v>
      </c>
    </row>
    <row r="97" spans="2:15" x14ac:dyDescent="0.2">
      <c r="B97" s="62" t="s">
        <v>533</v>
      </c>
      <c r="C97" s="14" t="s">
        <v>534</v>
      </c>
      <c r="D97" s="14" t="s">
        <v>161</v>
      </c>
      <c r="E97" s="14" t="s">
        <v>226</v>
      </c>
      <c r="F97" s="22">
        <v>424</v>
      </c>
      <c r="G97" s="14" t="s">
        <v>427</v>
      </c>
      <c r="H97" s="14" t="s">
        <v>49</v>
      </c>
      <c r="I97" s="24">
        <v>34363.9</v>
      </c>
      <c r="J97" s="25">
        <v>775.4</v>
      </c>
      <c r="K97" s="24">
        <v>0</v>
      </c>
      <c r="L97" s="24">
        <v>266.45767999999998</v>
      </c>
      <c r="M97" s="13">
        <v>2.1289609915999999E-2</v>
      </c>
      <c r="N97" s="13">
        <v>1.6420575699999999E-4</v>
      </c>
      <c r="O97" s="66">
        <v>4.88588212106407E-5</v>
      </c>
    </row>
    <row r="98" spans="2:15" x14ac:dyDescent="0.2">
      <c r="B98" s="62" t="s">
        <v>535</v>
      </c>
      <c r="C98" s="14" t="s">
        <v>536</v>
      </c>
      <c r="D98" s="14" t="s">
        <v>161</v>
      </c>
      <c r="E98" s="14" t="s">
        <v>226</v>
      </c>
      <c r="F98" s="22">
        <v>1893</v>
      </c>
      <c r="G98" s="14" t="s">
        <v>427</v>
      </c>
      <c r="H98" s="14" t="s">
        <v>49</v>
      </c>
      <c r="I98" s="24">
        <v>86307</v>
      </c>
      <c r="J98" s="26">
        <v>1057</v>
      </c>
      <c r="K98" s="24">
        <v>0</v>
      </c>
      <c r="L98" s="24">
        <v>912.26499000000001</v>
      </c>
      <c r="M98" s="13">
        <v>1.6982620101E-2</v>
      </c>
      <c r="N98" s="13">
        <v>5.6218744899999996E-4</v>
      </c>
      <c r="O98" s="66">
        <v>1.67276815E-4</v>
      </c>
    </row>
    <row r="99" spans="2:15" x14ac:dyDescent="0.2">
      <c r="B99" s="62" t="s">
        <v>537</v>
      </c>
      <c r="C99" s="14" t="s">
        <v>538</v>
      </c>
      <c r="D99" s="14" t="s">
        <v>161</v>
      </c>
      <c r="E99" s="14" t="s">
        <v>226</v>
      </c>
      <c r="F99" s="22">
        <v>2304</v>
      </c>
      <c r="G99" s="14" t="s">
        <v>427</v>
      </c>
      <c r="H99" s="14" t="s">
        <v>49</v>
      </c>
      <c r="I99" s="24">
        <v>416968</v>
      </c>
      <c r="J99" s="25">
        <v>123.9</v>
      </c>
      <c r="K99" s="24">
        <v>0</v>
      </c>
      <c r="L99" s="24">
        <v>516.62334999999996</v>
      </c>
      <c r="M99" s="13">
        <v>2.5322330330999999E-2</v>
      </c>
      <c r="N99" s="13">
        <v>3.1837148900000002E-4</v>
      </c>
      <c r="O99" s="66">
        <v>9.4730269703212301E-5</v>
      </c>
    </row>
    <row r="100" spans="2:15" x14ac:dyDescent="0.2">
      <c r="B100" s="62" t="s">
        <v>539</v>
      </c>
      <c r="C100" s="14" t="s">
        <v>540</v>
      </c>
      <c r="D100" s="14" t="s">
        <v>161</v>
      </c>
      <c r="E100" s="14" t="s">
        <v>226</v>
      </c>
      <c r="F100" s="22">
        <v>1848</v>
      </c>
      <c r="G100" s="14" t="s">
        <v>304</v>
      </c>
      <c r="H100" s="14" t="s">
        <v>49</v>
      </c>
      <c r="I100" s="24">
        <v>9000</v>
      </c>
      <c r="J100" s="26">
        <v>3289</v>
      </c>
      <c r="K100" s="24">
        <v>0</v>
      </c>
      <c r="L100" s="24">
        <v>296.01</v>
      </c>
      <c r="M100" s="13">
        <v>5.4837582599999999E-4</v>
      </c>
      <c r="N100" s="13">
        <v>1.8241750799999999E-4</v>
      </c>
      <c r="O100" s="66">
        <v>5.4277661152651902E-5</v>
      </c>
    </row>
    <row r="101" spans="2:15" x14ac:dyDescent="0.2">
      <c r="B101" s="62" t="s">
        <v>539</v>
      </c>
      <c r="C101" s="14" t="s">
        <v>541</v>
      </c>
      <c r="D101" s="14" t="s">
        <v>161</v>
      </c>
      <c r="E101" s="14" t="s">
        <v>226</v>
      </c>
      <c r="F101" s="22">
        <v>1848</v>
      </c>
      <c r="G101" s="14" t="s">
        <v>304</v>
      </c>
      <c r="H101" s="14" t="s">
        <v>49</v>
      </c>
      <c r="I101" s="24">
        <v>150000</v>
      </c>
      <c r="J101" s="25">
        <v>3037.1154000000001</v>
      </c>
      <c r="K101" s="24">
        <v>0</v>
      </c>
      <c r="L101" s="24">
        <v>4555.6731</v>
      </c>
      <c r="M101" s="13">
        <v>9.1395971089999993E-3</v>
      </c>
      <c r="N101" s="13">
        <v>2.8074542679999998E-3</v>
      </c>
      <c r="O101" s="66">
        <v>8.3534772699999998E-4</v>
      </c>
    </row>
    <row r="102" spans="2:15" x14ac:dyDescent="0.2">
      <c r="B102" s="62" t="s">
        <v>542</v>
      </c>
      <c r="C102" s="14" t="s">
        <v>543</v>
      </c>
      <c r="D102" s="14" t="s">
        <v>161</v>
      </c>
      <c r="E102" s="14" t="s">
        <v>226</v>
      </c>
      <c r="F102" s="22">
        <v>1944</v>
      </c>
      <c r="G102" s="14" t="s">
        <v>307</v>
      </c>
      <c r="H102" s="14" t="s">
        <v>49</v>
      </c>
      <c r="I102" s="24">
        <v>243355</v>
      </c>
      <c r="J102" s="25">
        <v>535.79999999999995</v>
      </c>
      <c r="K102" s="24">
        <v>0</v>
      </c>
      <c r="L102" s="24">
        <v>1303.89609</v>
      </c>
      <c r="M102" s="13">
        <v>5.5913059649999996E-3</v>
      </c>
      <c r="N102" s="13">
        <v>8.0353189600000001E-4</v>
      </c>
      <c r="O102" s="66">
        <v>2.3908797E-4</v>
      </c>
    </row>
    <row r="103" spans="2:15" x14ac:dyDescent="0.2">
      <c r="B103" s="62" t="s">
        <v>544</v>
      </c>
      <c r="C103" s="14" t="s">
        <v>545</v>
      </c>
      <c r="D103" s="14" t="s">
        <v>161</v>
      </c>
      <c r="E103" s="14" t="s">
        <v>226</v>
      </c>
      <c r="F103" s="22">
        <v>1550</v>
      </c>
      <c r="G103" s="14" t="s">
        <v>307</v>
      </c>
      <c r="H103" s="14" t="s">
        <v>49</v>
      </c>
      <c r="I103" s="24">
        <v>15157</v>
      </c>
      <c r="J103" s="25">
        <v>463.8</v>
      </c>
      <c r="K103" s="24">
        <v>0</v>
      </c>
      <c r="L103" s="24">
        <v>70.298169999999999</v>
      </c>
      <c r="M103" s="13">
        <v>5.9744710300000002E-3</v>
      </c>
      <c r="N103" s="13">
        <v>4.3321567005007298E-5</v>
      </c>
      <c r="O103" s="66">
        <v>1.28901734769485E-5</v>
      </c>
    </row>
    <row r="104" spans="2:15" x14ac:dyDescent="0.2">
      <c r="B104" s="62" t="s">
        <v>546</v>
      </c>
      <c r="C104" s="14" t="s">
        <v>547</v>
      </c>
      <c r="D104" s="14" t="s">
        <v>161</v>
      </c>
      <c r="E104" s="14" t="s">
        <v>226</v>
      </c>
      <c r="F104" s="22">
        <v>265</v>
      </c>
      <c r="G104" s="14" t="s">
        <v>258</v>
      </c>
      <c r="H104" s="14" t="s">
        <v>49</v>
      </c>
      <c r="I104" s="24">
        <v>33000</v>
      </c>
      <c r="J104" s="26">
        <v>2481</v>
      </c>
      <c r="K104" s="24">
        <v>0</v>
      </c>
      <c r="L104" s="24">
        <v>818.73</v>
      </c>
      <c r="M104" s="13">
        <v>1.3306550869999999E-3</v>
      </c>
      <c r="N104" s="13">
        <v>5.0454608600000001E-4</v>
      </c>
      <c r="O104" s="66">
        <v>1.5012583799999999E-4</v>
      </c>
    </row>
    <row r="105" spans="2:15" x14ac:dyDescent="0.2">
      <c r="B105" s="62" t="s">
        <v>548</v>
      </c>
      <c r="C105" s="14" t="s">
        <v>549</v>
      </c>
      <c r="D105" s="14" t="s">
        <v>161</v>
      </c>
      <c r="E105" s="14" t="s">
        <v>226</v>
      </c>
      <c r="F105" s="22">
        <v>2357</v>
      </c>
      <c r="G105" s="14" t="s">
        <v>258</v>
      </c>
      <c r="H105" s="14" t="s">
        <v>49</v>
      </c>
      <c r="I105" s="24">
        <v>115658</v>
      </c>
      <c r="J105" s="26">
        <v>1042</v>
      </c>
      <c r="K105" s="24">
        <v>0</v>
      </c>
      <c r="L105" s="24">
        <v>1205.1563599999999</v>
      </c>
      <c r="M105" s="13">
        <v>1.8908967699999999E-3</v>
      </c>
      <c r="N105" s="13">
        <v>7.4268308800000003E-4</v>
      </c>
      <c r="O105" s="66">
        <v>2.2098263E-4</v>
      </c>
    </row>
    <row r="106" spans="2:15" x14ac:dyDescent="0.2">
      <c r="B106" s="62" t="s">
        <v>550</v>
      </c>
      <c r="C106" s="14" t="s">
        <v>551</v>
      </c>
      <c r="D106" s="14" t="s">
        <v>161</v>
      </c>
      <c r="E106" s="14" t="s">
        <v>226</v>
      </c>
      <c r="F106" s="22">
        <v>2404</v>
      </c>
      <c r="G106" s="14" t="s">
        <v>258</v>
      </c>
      <c r="H106" s="14" t="s">
        <v>49</v>
      </c>
      <c r="I106" s="24">
        <v>80899</v>
      </c>
      <c r="J106" s="26">
        <v>7039</v>
      </c>
      <c r="K106" s="24">
        <v>0</v>
      </c>
      <c r="L106" s="24">
        <v>5694.4806099999996</v>
      </c>
      <c r="M106" s="13">
        <v>3.1092606100000002E-4</v>
      </c>
      <c r="N106" s="13">
        <v>3.5092495760000002E-3</v>
      </c>
      <c r="O106" s="66">
        <v>1.0441643489999999E-3</v>
      </c>
    </row>
    <row r="107" spans="2:15" x14ac:dyDescent="0.2">
      <c r="B107" s="62" t="s">
        <v>552</v>
      </c>
      <c r="C107" s="14" t="s">
        <v>553</v>
      </c>
      <c r="D107" s="14" t="s">
        <v>161</v>
      </c>
      <c r="E107" s="14" t="s">
        <v>226</v>
      </c>
      <c r="F107" s="22">
        <v>1532</v>
      </c>
      <c r="G107" s="14" t="s">
        <v>236</v>
      </c>
      <c r="H107" s="14" t="s">
        <v>49</v>
      </c>
      <c r="I107" s="24">
        <v>4000000</v>
      </c>
      <c r="J107" s="25">
        <v>46.7</v>
      </c>
      <c r="K107" s="24">
        <v>0</v>
      </c>
      <c r="L107" s="24">
        <v>1868</v>
      </c>
      <c r="M107" s="13">
        <v>1.8549816093999999E-2</v>
      </c>
      <c r="N107" s="13">
        <v>1.1511634959999999E-3</v>
      </c>
      <c r="O107" s="66">
        <v>3.4252447900000001E-4</v>
      </c>
    </row>
    <row r="108" spans="2:15" x14ac:dyDescent="0.2">
      <c r="B108" s="62" t="s">
        <v>554</v>
      </c>
      <c r="C108" s="14" t="s">
        <v>555</v>
      </c>
      <c r="D108" s="14" t="s">
        <v>161</v>
      </c>
      <c r="E108" s="14" t="s">
        <v>226</v>
      </c>
      <c r="F108" s="22">
        <v>473</v>
      </c>
      <c r="G108" s="14" t="s">
        <v>236</v>
      </c>
      <c r="H108" s="14" t="s">
        <v>49</v>
      </c>
      <c r="I108" s="24">
        <v>7615603</v>
      </c>
      <c r="J108" s="26">
        <v>171</v>
      </c>
      <c r="K108" s="24">
        <v>0</v>
      </c>
      <c r="L108" s="24">
        <v>13022.681130000001</v>
      </c>
      <c r="M108" s="13">
        <v>1.9135532146999999E-2</v>
      </c>
      <c r="N108" s="13">
        <v>8.0252864780000002E-3</v>
      </c>
      <c r="O108" s="66">
        <v>2.3878945760000001E-3</v>
      </c>
    </row>
    <row r="109" spans="2:15" x14ac:dyDescent="0.2">
      <c r="B109" s="62" t="s">
        <v>556</v>
      </c>
      <c r="C109" s="14" t="s">
        <v>557</v>
      </c>
      <c r="D109" s="14" t="s">
        <v>161</v>
      </c>
      <c r="E109" s="14" t="s">
        <v>226</v>
      </c>
      <c r="F109" s="22">
        <v>1083</v>
      </c>
      <c r="G109" s="14" t="s">
        <v>236</v>
      </c>
      <c r="H109" s="14" t="s">
        <v>49</v>
      </c>
      <c r="I109" s="24">
        <v>1368618</v>
      </c>
      <c r="J109" s="26">
        <v>420</v>
      </c>
      <c r="K109" s="24">
        <v>0</v>
      </c>
      <c r="L109" s="24">
        <v>5748.1956</v>
      </c>
      <c r="M109" s="13">
        <v>7.4076522929999999E-3</v>
      </c>
      <c r="N109" s="13">
        <v>3.5423516829999999E-3</v>
      </c>
      <c r="O109" s="66">
        <v>1.0540137589999999E-3</v>
      </c>
    </row>
    <row r="110" spans="2:15" x14ac:dyDescent="0.2">
      <c r="B110" s="62" t="s">
        <v>558</v>
      </c>
      <c r="C110" s="14" t="s">
        <v>559</v>
      </c>
      <c r="D110" s="14" t="s">
        <v>161</v>
      </c>
      <c r="E110" s="14" t="s">
        <v>226</v>
      </c>
      <c r="F110" s="22">
        <v>1769</v>
      </c>
      <c r="G110" s="14" t="s">
        <v>328</v>
      </c>
      <c r="H110" s="14" t="s">
        <v>49</v>
      </c>
      <c r="I110" s="24">
        <v>835856</v>
      </c>
      <c r="J110" s="25">
        <v>65.599999999999994</v>
      </c>
      <c r="K110" s="24">
        <v>0</v>
      </c>
      <c r="L110" s="24">
        <v>548.32154000000003</v>
      </c>
      <c r="M110" s="13">
        <v>6.6077891800000001E-4</v>
      </c>
      <c r="N110" s="13">
        <v>3.3790564199999998E-4</v>
      </c>
      <c r="O110" s="66">
        <v>1.0054258499999999E-4</v>
      </c>
    </row>
    <row r="111" spans="2:15" x14ac:dyDescent="0.2">
      <c r="B111" s="62" t="s">
        <v>560</v>
      </c>
      <c r="C111" s="14" t="s">
        <v>561</v>
      </c>
      <c r="D111" s="14" t="s">
        <v>161</v>
      </c>
      <c r="E111" s="14" t="s">
        <v>226</v>
      </c>
      <c r="F111" s="22">
        <v>136</v>
      </c>
      <c r="G111" s="14" t="s">
        <v>328</v>
      </c>
      <c r="H111" s="14" t="s">
        <v>49</v>
      </c>
      <c r="I111" s="24">
        <v>2174500</v>
      </c>
      <c r="J111" s="25">
        <v>359.1</v>
      </c>
      <c r="K111" s="24">
        <v>0</v>
      </c>
      <c r="L111" s="24">
        <v>7808.6295</v>
      </c>
      <c r="M111" s="13">
        <v>8.7376644529999995E-3</v>
      </c>
      <c r="N111" s="13">
        <v>4.8121034450000003E-3</v>
      </c>
      <c r="O111" s="66">
        <v>1.4318237420000001E-3</v>
      </c>
    </row>
    <row r="112" spans="2:15" x14ac:dyDescent="0.2">
      <c r="B112" s="62" t="s">
        <v>562</v>
      </c>
      <c r="C112" s="14" t="s">
        <v>563</v>
      </c>
      <c r="D112" s="14" t="s">
        <v>161</v>
      </c>
      <c r="E112" s="14" t="s">
        <v>226</v>
      </c>
      <c r="F112" s="22">
        <v>1832</v>
      </c>
      <c r="G112" s="14" t="s">
        <v>564</v>
      </c>
      <c r="H112" s="14" t="s">
        <v>49</v>
      </c>
      <c r="I112" s="24">
        <v>156</v>
      </c>
      <c r="J112" s="25">
        <v>163.30000000000001</v>
      </c>
      <c r="K112" s="24">
        <v>0</v>
      </c>
      <c r="L112" s="24">
        <v>0.25474999999999998</v>
      </c>
      <c r="M112" s="13">
        <v>1.4700896132703099E-5</v>
      </c>
      <c r="N112" s="13">
        <v>1.56990846198779E-7</v>
      </c>
      <c r="O112" s="66">
        <v>4.67120508720586E-8</v>
      </c>
    </row>
    <row r="113" spans="2:15" x14ac:dyDescent="0.2">
      <c r="B113" s="62" t="s">
        <v>565</v>
      </c>
      <c r="C113" s="14" t="s">
        <v>566</v>
      </c>
      <c r="D113" s="14" t="s">
        <v>161</v>
      </c>
      <c r="E113" s="14" t="s">
        <v>226</v>
      </c>
      <c r="F113" s="22">
        <v>1914</v>
      </c>
      <c r="G113" s="14" t="s">
        <v>564</v>
      </c>
      <c r="H113" s="14" t="s">
        <v>49</v>
      </c>
      <c r="I113" s="24">
        <v>126972</v>
      </c>
      <c r="J113" s="25">
        <v>498.8</v>
      </c>
      <c r="K113" s="24">
        <v>0</v>
      </c>
      <c r="L113" s="24">
        <v>633.33633999999995</v>
      </c>
      <c r="M113" s="13">
        <v>2.7630840205999999E-2</v>
      </c>
      <c r="N113" s="13">
        <v>3.9029640000000002E-4</v>
      </c>
      <c r="O113" s="66">
        <v>1.16131263E-4</v>
      </c>
    </row>
    <row r="114" spans="2:15" x14ac:dyDescent="0.2">
      <c r="B114" s="62" t="s">
        <v>567</v>
      </c>
      <c r="C114" s="14" t="s">
        <v>568</v>
      </c>
      <c r="D114" s="14" t="s">
        <v>161</v>
      </c>
      <c r="E114" s="14" t="s">
        <v>226</v>
      </c>
      <c r="F114" s="22">
        <v>1814</v>
      </c>
      <c r="G114" s="14" t="s">
        <v>569</v>
      </c>
      <c r="H114" s="14" t="s">
        <v>49</v>
      </c>
      <c r="I114" s="24">
        <v>141304</v>
      </c>
      <c r="J114" s="26">
        <v>205</v>
      </c>
      <c r="K114" s="24">
        <v>0</v>
      </c>
      <c r="L114" s="24">
        <v>289.67320000000001</v>
      </c>
      <c r="M114" s="13">
        <v>1.1423294988E-2</v>
      </c>
      <c r="N114" s="13">
        <v>1.78512427E-4</v>
      </c>
      <c r="O114" s="66">
        <v>5.3115718369664402E-5</v>
      </c>
    </row>
    <row r="115" spans="2:15" x14ac:dyDescent="0.2">
      <c r="B115" s="62" t="s">
        <v>570</v>
      </c>
      <c r="C115" s="14" t="s">
        <v>571</v>
      </c>
      <c r="D115" s="14" t="s">
        <v>161</v>
      </c>
      <c r="E115" s="14" t="s">
        <v>226</v>
      </c>
      <c r="F115" s="22">
        <v>1991</v>
      </c>
      <c r="G115" s="14" t="s">
        <v>572</v>
      </c>
      <c r="H115" s="14" t="s">
        <v>49</v>
      </c>
      <c r="I115" s="24">
        <v>99884</v>
      </c>
      <c r="J115" s="25">
        <v>66.099999999999994</v>
      </c>
      <c r="K115" s="24">
        <v>0</v>
      </c>
      <c r="L115" s="24">
        <v>66.023319999999998</v>
      </c>
      <c r="M115" s="13">
        <v>1.3149510849E-2</v>
      </c>
      <c r="N115" s="13">
        <v>4.06871712488822E-5</v>
      </c>
      <c r="O115" s="66">
        <v>1.21063186754944E-5</v>
      </c>
    </row>
    <row r="116" spans="2:15" x14ac:dyDescent="0.2">
      <c r="B116" s="62" t="s">
        <v>573</v>
      </c>
      <c r="C116" s="14" t="s">
        <v>574</v>
      </c>
      <c r="D116" s="14" t="s">
        <v>161</v>
      </c>
      <c r="E116" s="14" t="s">
        <v>226</v>
      </c>
      <c r="F116" s="22">
        <v>813</v>
      </c>
      <c r="G116" s="14" t="s">
        <v>261</v>
      </c>
      <c r="H116" s="14" t="s">
        <v>49</v>
      </c>
      <c r="I116" s="24">
        <v>15324</v>
      </c>
      <c r="J116" s="26">
        <v>24970</v>
      </c>
      <c r="K116" s="24">
        <v>0</v>
      </c>
      <c r="L116" s="24">
        <v>3826.4027999999998</v>
      </c>
      <c r="M116" s="13">
        <v>1.2470703119999999E-3</v>
      </c>
      <c r="N116" s="13">
        <v>2.3580381290000002E-3</v>
      </c>
      <c r="O116" s="66">
        <v>7.0162560199999997E-4</v>
      </c>
    </row>
    <row r="117" spans="2:15" x14ac:dyDescent="0.2">
      <c r="B117" s="62" t="s">
        <v>575</v>
      </c>
      <c r="C117" s="14" t="s">
        <v>576</v>
      </c>
      <c r="D117" s="14" t="s">
        <v>161</v>
      </c>
      <c r="E117" s="14" t="s">
        <v>226</v>
      </c>
      <c r="F117" s="22">
        <v>1822</v>
      </c>
      <c r="G117" s="14" t="s">
        <v>261</v>
      </c>
      <c r="H117" s="14" t="s">
        <v>49</v>
      </c>
      <c r="I117" s="24">
        <v>1353408</v>
      </c>
      <c r="J117" s="26">
        <v>1100</v>
      </c>
      <c r="K117" s="24">
        <v>227.96642</v>
      </c>
      <c r="L117" s="24">
        <v>15115.45442</v>
      </c>
      <c r="M117" s="13">
        <v>1.2664808216999999E-2</v>
      </c>
      <c r="N117" s="13">
        <v>9.3149675370000004E-3</v>
      </c>
      <c r="O117" s="66">
        <v>2.7716344480000002E-3</v>
      </c>
    </row>
    <row r="118" spans="2:15" x14ac:dyDescent="0.2">
      <c r="B118" s="62" t="s">
        <v>577</v>
      </c>
      <c r="C118" s="14" t="s">
        <v>578</v>
      </c>
      <c r="D118" s="14" t="s">
        <v>161</v>
      </c>
      <c r="E118" s="14" t="s">
        <v>226</v>
      </c>
      <c r="F118" s="22">
        <v>1998</v>
      </c>
      <c r="G118" s="14" t="s">
        <v>579</v>
      </c>
      <c r="H118" s="14" t="s">
        <v>49</v>
      </c>
      <c r="I118" s="24">
        <v>147109</v>
      </c>
      <c r="J118" s="25">
        <v>371.2</v>
      </c>
      <c r="K118" s="24">
        <v>0</v>
      </c>
      <c r="L118" s="24">
        <v>546.06861000000004</v>
      </c>
      <c r="M118" s="13">
        <v>4.9439853169999997E-3</v>
      </c>
      <c r="N118" s="13">
        <v>3.3651726400000002E-4</v>
      </c>
      <c r="O118" s="66">
        <v>1.00129478E-4</v>
      </c>
    </row>
    <row r="119" spans="2:15" x14ac:dyDescent="0.2">
      <c r="B119" s="62" t="s">
        <v>580</v>
      </c>
      <c r="C119" s="14" t="s">
        <v>581</v>
      </c>
      <c r="D119" s="14" t="s">
        <v>161</v>
      </c>
      <c r="E119" s="14" t="s">
        <v>226</v>
      </c>
      <c r="F119" s="22">
        <v>1032</v>
      </c>
      <c r="G119" s="14" t="s">
        <v>310</v>
      </c>
      <c r="H119" s="14" t="s">
        <v>49</v>
      </c>
      <c r="I119" s="24">
        <v>36000</v>
      </c>
      <c r="J119" s="26">
        <v>7000</v>
      </c>
      <c r="K119" s="24">
        <v>0</v>
      </c>
      <c r="L119" s="24">
        <v>2520</v>
      </c>
      <c r="M119" s="13">
        <v>6.0670526600000005E-4</v>
      </c>
      <c r="N119" s="13">
        <v>1.5529614609999999E-3</v>
      </c>
      <c r="O119" s="66">
        <v>4.6207798999999998E-4</v>
      </c>
    </row>
    <row r="120" spans="2:15" x14ac:dyDescent="0.2">
      <c r="B120" s="62" t="s">
        <v>582</v>
      </c>
      <c r="C120" s="14" t="s">
        <v>583</v>
      </c>
      <c r="D120" s="14" t="s">
        <v>161</v>
      </c>
      <c r="E120" s="14" t="s">
        <v>226</v>
      </c>
      <c r="F120" s="22">
        <v>1790</v>
      </c>
      <c r="G120" s="14" t="s">
        <v>287</v>
      </c>
      <c r="H120" s="14" t="s">
        <v>49</v>
      </c>
      <c r="I120" s="24">
        <v>1685713</v>
      </c>
      <c r="J120" s="25">
        <v>230.2</v>
      </c>
      <c r="K120" s="24">
        <v>0</v>
      </c>
      <c r="L120" s="24">
        <v>3880.5113299999998</v>
      </c>
      <c r="M120" s="13">
        <v>1.125735701E-2</v>
      </c>
      <c r="N120" s="13">
        <v>2.3913827570000001E-3</v>
      </c>
      <c r="O120" s="66">
        <v>7.1154717400000005E-4</v>
      </c>
    </row>
    <row r="121" spans="2:15" x14ac:dyDescent="0.2">
      <c r="B121" s="62" t="s">
        <v>584</v>
      </c>
      <c r="C121" s="14" t="s">
        <v>585</v>
      </c>
      <c r="D121" s="14" t="s">
        <v>161</v>
      </c>
      <c r="E121" s="14" t="s">
        <v>226</v>
      </c>
      <c r="F121" s="22">
        <v>1741</v>
      </c>
      <c r="G121" s="14" t="s">
        <v>287</v>
      </c>
      <c r="H121" s="14" t="s">
        <v>49</v>
      </c>
      <c r="I121" s="24">
        <v>9826</v>
      </c>
      <c r="J121" s="26">
        <v>42370</v>
      </c>
      <c r="K121" s="24">
        <v>0</v>
      </c>
      <c r="L121" s="24">
        <v>4163.2762000000002</v>
      </c>
      <c r="M121" s="13">
        <v>7.9951179819999999E-3</v>
      </c>
      <c r="N121" s="13">
        <v>2.5656378939999998E-3</v>
      </c>
      <c r="O121" s="66">
        <v>7.63396151E-4</v>
      </c>
    </row>
    <row r="122" spans="2:15" x14ac:dyDescent="0.2">
      <c r="B122" s="62" t="s">
        <v>586</v>
      </c>
      <c r="C122" s="14" t="s">
        <v>587</v>
      </c>
      <c r="D122" s="14" t="s">
        <v>161</v>
      </c>
      <c r="E122" s="14" t="s">
        <v>226</v>
      </c>
      <c r="F122" s="22">
        <v>1867</v>
      </c>
      <c r="G122" s="14" t="s">
        <v>287</v>
      </c>
      <c r="H122" s="14" t="s">
        <v>49</v>
      </c>
      <c r="I122" s="24">
        <v>124888</v>
      </c>
      <c r="J122" s="26">
        <v>2990</v>
      </c>
      <c r="K122" s="24">
        <v>0</v>
      </c>
      <c r="L122" s="24">
        <v>3734.1511999999998</v>
      </c>
      <c r="M122" s="13">
        <v>4.5517906870000003E-3</v>
      </c>
      <c r="N122" s="13">
        <v>2.3011876610000001E-3</v>
      </c>
      <c r="O122" s="66">
        <v>6.8470995400000002E-4</v>
      </c>
    </row>
    <row r="123" spans="2:15" x14ac:dyDescent="0.2">
      <c r="B123" s="62" t="s">
        <v>588</v>
      </c>
      <c r="C123" s="14" t="s">
        <v>589</v>
      </c>
      <c r="D123" s="14" t="s">
        <v>161</v>
      </c>
      <c r="E123" s="14" t="s">
        <v>226</v>
      </c>
      <c r="F123" s="22">
        <v>1463</v>
      </c>
      <c r="G123" s="14" t="s">
        <v>287</v>
      </c>
      <c r="H123" s="14" t="s">
        <v>49</v>
      </c>
      <c r="I123" s="24">
        <v>193811</v>
      </c>
      <c r="J123" s="26">
        <v>4870</v>
      </c>
      <c r="K123" s="24">
        <v>0</v>
      </c>
      <c r="L123" s="24">
        <v>9438.5956999999999</v>
      </c>
      <c r="M123" s="13">
        <v>9.2840239440000003E-3</v>
      </c>
      <c r="N123" s="13">
        <v>5.8165775300000003E-3</v>
      </c>
      <c r="O123" s="66">
        <v>1.7307013240000001E-3</v>
      </c>
    </row>
    <row r="124" spans="2:15" x14ac:dyDescent="0.2">
      <c r="B124" s="62" t="s">
        <v>590</v>
      </c>
      <c r="C124" s="14" t="s">
        <v>591</v>
      </c>
      <c r="D124" s="14" t="s">
        <v>161</v>
      </c>
      <c r="E124" s="14" t="s">
        <v>226</v>
      </c>
      <c r="F124" s="22">
        <v>1872</v>
      </c>
      <c r="G124" s="14" t="s">
        <v>287</v>
      </c>
      <c r="H124" s="14" t="s">
        <v>49</v>
      </c>
      <c r="I124" s="24">
        <v>167486</v>
      </c>
      <c r="J124" s="25">
        <v>879.8</v>
      </c>
      <c r="K124" s="24">
        <v>0</v>
      </c>
      <c r="L124" s="24">
        <v>1473.5418299999999</v>
      </c>
      <c r="M124" s="13">
        <v>1.1509217489000001E-2</v>
      </c>
      <c r="N124" s="13">
        <v>9.0807685400000001E-4</v>
      </c>
      <c r="O124" s="66">
        <v>2.7019493900000001E-4</v>
      </c>
    </row>
    <row r="125" spans="2:15" x14ac:dyDescent="0.2">
      <c r="B125" s="62" t="s">
        <v>592</v>
      </c>
      <c r="C125" s="14" t="s">
        <v>593</v>
      </c>
      <c r="D125" s="14" t="s">
        <v>161</v>
      </c>
      <c r="E125" s="14" t="s">
        <v>226</v>
      </c>
      <c r="F125" s="22">
        <v>1054</v>
      </c>
      <c r="G125" s="14" t="s">
        <v>320</v>
      </c>
      <c r="H125" s="14" t="s">
        <v>49</v>
      </c>
      <c r="I125" s="24">
        <v>82860</v>
      </c>
      <c r="J125" s="26">
        <v>11590</v>
      </c>
      <c r="K125" s="24">
        <v>0</v>
      </c>
      <c r="L125" s="24">
        <v>9603.4740000000002</v>
      </c>
      <c r="M125" s="13">
        <v>9.3255298699999999E-3</v>
      </c>
      <c r="N125" s="13">
        <v>5.9181845320000004E-3</v>
      </c>
      <c r="O125" s="66">
        <v>1.760934115E-3</v>
      </c>
    </row>
    <row r="126" spans="2:15" x14ac:dyDescent="0.2">
      <c r="B126" s="62" t="s">
        <v>594</v>
      </c>
      <c r="C126" s="14" t="s">
        <v>595</v>
      </c>
      <c r="D126" s="14" t="s">
        <v>161</v>
      </c>
      <c r="E126" s="14" t="s">
        <v>226</v>
      </c>
      <c r="F126" s="22">
        <v>384</v>
      </c>
      <c r="G126" s="14" t="s">
        <v>320</v>
      </c>
      <c r="H126" s="14" t="s">
        <v>49</v>
      </c>
      <c r="I126" s="24">
        <v>578493</v>
      </c>
      <c r="J126" s="26">
        <v>1263</v>
      </c>
      <c r="K126" s="24">
        <v>0</v>
      </c>
      <c r="L126" s="24">
        <v>7306.3665899999996</v>
      </c>
      <c r="M126" s="13">
        <v>1.5786910748E-2</v>
      </c>
      <c r="N126" s="13">
        <v>4.5025816429999999E-3</v>
      </c>
      <c r="O126" s="66">
        <v>1.339726664E-3</v>
      </c>
    </row>
    <row r="127" spans="2:15" x14ac:dyDescent="0.2">
      <c r="B127" s="62" t="s">
        <v>596</v>
      </c>
      <c r="C127" s="14" t="s">
        <v>597</v>
      </c>
      <c r="D127" s="14" t="s">
        <v>161</v>
      </c>
      <c r="E127" s="14" t="s">
        <v>226</v>
      </c>
      <c r="F127" s="22">
        <v>1185</v>
      </c>
      <c r="G127" s="14" t="s">
        <v>320</v>
      </c>
      <c r="H127" s="14" t="s">
        <v>49</v>
      </c>
      <c r="I127" s="24">
        <v>1121950</v>
      </c>
      <c r="J127" s="25">
        <v>233.7</v>
      </c>
      <c r="K127" s="24">
        <v>0</v>
      </c>
      <c r="L127" s="24">
        <v>2621.9971500000001</v>
      </c>
      <c r="M127" s="13">
        <v>1.5226646244000001E-2</v>
      </c>
      <c r="N127" s="13">
        <v>1.615817669E-3</v>
      </c>
      <c r="O127" s="66">
        <v>4.8078062499999998E-4</v>
      </c>
    </row>
    <row r="128" spans="2:15" x14ac:dyDescent="0.2">
      <c r="B128" s="62" t="s">
        <v>598</v>
      </c>
      <c r="C128" s="14" t="s">
        <v>599</v>
      </c>
      <c r="D128" s="14" t="s">
        <v>161</v>
      </c>
      <c r="E128" s="14" t="s">
        <v>226</v>
      </c>
      <c r="F128" s="22">
        <v>797</v>
      </c>
      <c r="G128" s="14" t="s">
        <v>320</v>
      </c>
      <c r="H128" s="14" t="s">
        <v>49</v>
      </c>
      <c r="I128" s="24">
        <v>4927</v>
      </c>
      <c r="J128" s="26">
        <v>19800</v>
      </c>
      <c r="K128" s="24">
        <v>0</v>
      </c>
      <c r="L128" s="24">
        <v>975.54600000000005</v>
      </c>
      <c r="M128" s="13">
        <v>2.1982768040000001E-3</v>
      </c>
      <c r="N128" s="13">
        <v>6.0118465900000002E-4</v>
      </c>
      <c r="O128" s="66">
        <v>1.78880291E-4</v>
      </c>
    </row>
    <row r="129" spans="2:15" x14ac:dyDescent="0.2">
      <c r="B129" s="62" t="s">
        <v>600</v>
      </c>
      <c r="C129" s="14" t="s">
        <v>601</v>
      </c>
      <c r="D129" s="14" t="s">
        <v>161</v>
      </c>
      <c r="E129" s="14" t="s">
        <v>226</v>
      </c>
      <c r="F129" s="22">
        <v>387</v>
      </c>
      <c r="G129" s="14" t="s">
        <v>297</v>
      </c>
      <c r="H129" s="14" t="s">
        <v>49</v>
      </c>
      <c r="I129" s="24">
        <v>183900</v>
      </c>
      <c r="J129" s="26">
        <v>12750</v>
      </c>
      <c r="K129" s="24">
        <v>0</v>
      </c>
      <c r="L129" s="24">
        <v>23447.25</v>
      </c>
      <c r="M129" s="13">
        <v>8.8158682940000007E-3</v>
      </c>
      <c r="N129" s="13">
        <v>1.4449474459E-2</v>
      </c>
      <c r="O129" s="66">
        <v>4.2993881639999997E-3</v>
      </c>
    </row>
    <row r="130" spans="2:15" x14ac:dyDescent="0.2">
      <c r="B130" s="62" t="s">
        <v>602</v>
      </c>
      <c r="C130" s="14" t="s">
        <v>603</v>
      </c>
      <c r="D130" s="14" t="s">
        <v>161</v>
      </c>
      <c r="E130" s="14" t="s">
        <v>226</v>
      </c>
      <c r="F130" s="22">
        <v>366</v>
      </c>
      <c r="G130" s="14" t="s">
        <v>227</v>
      </c>
      <c r="H130" s="14" t="s">
        <v>49</v>
      </c>
      <c r="I130" s="24">
        <v>3961138</v>
      </c>
      <c r="J130" s="25">
        <v>254.5</v>
      </c>
      <c r="K130" s="24">
        <v>0</v>
      </c>
      <c r="L130" s="24">
        <v>10081.09621</v>
      </c>
      <c r="M130" s="13">
        <v>1.2617154367E-2</v>
      </c>
      <c r="N130" s="13">
        <v>6.2125213919999997E-3</v>
      </c>
      <c r="O130" s="66">
        <v>1.8485129690000001E-3</v>
      </c>
    </row>
    <row r="131" spans="2:15" x14ac:dyDescent="0.2">
      <c r="B131" s="62" t="s">
        <v>604</v>
      </c>
      <c r="C131" s="14" t="s">
        <v>605</v>
      </c>
      <c r="D131" s="14" t="s">
        <v>161</v>
      </c>
      <c r="E131" s="14" t="s">
        <v>226</v>
      </c>
      <c r="F131" s="22">
        <v>1802</v>
      </c>
      <c r="G131" s="14" t="s">
        <v>227</v>
      </c>
      <c r="H131" s="14" t="s">
        <v>49</v>
      </c>
      <c r="I131" s="24">
        <v>727742</v>
      </c>
      <c r="J131" s="25">
        <v>963.7</v>
      </c>
      <c r="K131" s="24">
        <v>0</v>
      </c>
      <c r="L131" s="24">
        <v>7013.2496499999997</v>
      </c>
      <c r="M131" s="13">
        <v>1.0406188122000001E-2</v>
      </c>
      <c r="N131" s="13">
        <v>4.321946995E-3</v>
      </c>
      <c r="O131" s="66">
        <v>1.285979487E-3</v>
      </c>
    </row>
    <row r="132" spans="2:15" x14ac:dyDescent="0.2">
      <c r="B132" s="62" t="s">
        <v>606</v>
      </c>
      <c r="C132" s="14" t="s">
        <v>607</v>
      </c>
      <c r="D132" s="14" t="s">
        <v>161</v>
      </c>
      <c r="E132" s="14" t="s">
        <v>226</v>
      </c>
      <c r="F132" s="22">
        <v>1668</v>
      </c>
      <c r="G132" s="14" t="s">
        <v>227</v>
      </c>
      <c r="H132" s="14" t="s">
        <v>49</v>
      </c>
      <c r="I132" s="24">
        <v>1662654.71</v>
      </c>
      <c r="J132" s="26">
        <v>380</v>
      </c>
      <c r="K132" s="24">
        <v>0</v>
      </c>
      <c r="L132" s="24">
        <v>6318.0879000000004</v>
      </c>
      <c r="M132" s="13">
        <v>1.2710883443E-2</v>
      </c>
      <c r="N132" s="13">
        <v>3.8935504050000001E-3</v>
      </c>
      <c r="O132" s="66">
        <v>1.1585116520000001E-3</v>
      </c>
    </row>
    <row r="133" spans="2:15" x14ac:dyDescent="0.2">
      <c r="B133" s="62" t="s">
        <v>608</v>
      </c>
      <c r="C133" s="14" t="s">
        <v>609</v>
      </c>
      <c r="D133" s="14" t="s">
        <v>161</v>
      </c>
      <c r="E133" s="14" t="s">
        <v>226</v>
      </c>
      <c r="F133" s="22">
        <v>1588</v>
      </c>
      <c r="G133" s="14" t="s">
        <v>227</v>
      </c>
      <c r="H133" s="14" t="s">
        <v>49</v>
      </c>
      <c r="I133" s="24">
        <v>550479</v>
      </c>
      <c r="J133" s="26">
        <v>309</v>
      </c>
      <c r="K133" s="24">
        <v>0</v>
      </c>
      <c r="L133" s="24">
        <v>1700.98011</v>
      </c>
      <c r="M133" s="13">
        <v>3.7867045230000002E-3</v>
      </c>
      <c r="N133" s="13">
        <v>1.048236729E-3</v>
      </c>
      <c r="O133" s="66">
        <v>3.1189899599999999E-4</v>
      </c>
    </row>
    <row r="134" spans="2:15" x14ac:dyDescent="0.2">
      <c r="B134" s="62" t="s">
        <v>610</v>
      </c>
      <c r="C134" s="14" t="s">
        <v>611</v>
      </c>
      <c r="D134" s="14" t="s">
        <v>161</v>
      </c>
      <c r="E134" s="14" t="s">
        <v>226</v>
      </c>
      <c r="F134" s="22">
        <v>1943</v>
      </c>
      <c r="G134" s="14" t="s">
        <v>612</v>
      </c>
      <c r="H134" s="14" t="s">
        <v>49</v>
      </c>
      <c r="I134" s="24">
        <v>1199540</v>
      </c>
      <c r="J134" s="25">
        <v>592.4</v>
      </c>
      <c r="K134" s="24">
        <v>0</v>
      </c>
      <c r="L134" s="24">
        <v>7106.0749599999999</v>
      </c>
      <c r="M134" s="13">
        <v>1.1167693237000001E-2</v>
      </c>
      <c r="N134" s="13">
        <v>4.3791510149999999E-3</v>
      </c>
      <c r="O134" s="66">
        <v>1.3030003330000001E-3</v>
      </c>
    </row>
    <row r="135" spans="2:15" x14ac:dyDescent="0.2">
      <c r="B135" s="62" t="s">
        <v>613</v>
      </c>
      <c r="C135" s="14" t="s">
        <v>614</v>
      </c>
      <c r="D135" s="14" t="s">
        <v>161</v>
      </c>
      <c r="E135" s="14" t="s">
        <v>226</v>
      </c>
      <c r="F135" s="22">
        <v>1821</v>
      </c>
      <c r="G135" s="14" t="s">
        <v>612</v>
      </c>
      <c r="H135" s="14" t="s">
        <v>49</v>
      </c>
      <c r="I135" s="24">
        <v>55211</v>
      </c>
      <c r="J135" s="25">
        <v>658.3</v>
      </c>
      <c r="K135" s="24">
        <v>0</v>
      </c>
      <c r="L135" s="24">
        <v>363.45400999999998</v>
      </c>
      <c r="M135" s="13">
        <v>2.5172685782E-2</v>
      </c>
      <c r="N135" s="13">
        <v>2.23980186E-4</v>
      </c>
      <c r="O135" s="66">
        <v>6.6644483630122503E-5</v>
      </c>
    </row>
    <row r="136" spans="2:15" x14ac:dyDescent="0.2">
      <c r="B136" s="62" t="s">
        <v>615</v>
      </c>
      <c r="C136" s="14" t="s">
        <v>616</v>
      </c>
      <c r="D136" s="14" t="s">
        <v>161</v>
      </c>
      <c r="E136" s="14" t="s">
        <v>226</v>
      </c>
      <c r="F136" s="22">
        <v>1800</v>
      </c>
      <c r="G136" s="14" t="s">
        <v>617</v>
      </c>
      <c r="H136" s="14" t="s">
        <v>49</v>
      </c>
      <c r="I136" s="24">
        <v>55421.13</v>
      </c>
      <c r="J136" s="25">
        <v>48.4</v>
      </c>
      <c r="K136" s="24">
        <v>0</v>
      </c>
      <c r="L136" s="24">
        <v>26.823830000000001</v>
      </c>
      <c r="M136" s="13">
        <v>7.9651828800000001E-4</v>
      </c>
      <c r="N136" s="13">
        <v>1.65303072423638E-5</v>
      </c>
      <c r="O136" s="66">
        <v>4.9185323318683096E-6</v>
      </c>
    </row>
    <row r="137" spans="2:15" x14ac:dyDescent="0.2">
      <c r="B137" s="62" t="s">
        <v>618</v>
      </c>
      <c r="C137" s="14" t="s">
        <v>619</v>
      </c>
      <c r="D137" s="14" t="s">
        <v>161</v>
      </c>
      <c r="E137" s="14" t="s">
        <v>226</v>
      </c>
      <c r="F137" s="22">
        <v>1074</v>
      </c>
      <c r="G137" s="14" t="s">
        <v>620</v>
      </c>
      <c r="H137" s="14" t="s">
        <v>49</v>
      </c>
      <c r="I137" s="24">
        <v>433500</v>
      </c>
      <c r="J137" s="26">
        <v>645</v>
      </c>
      <c r="K137" s="24">
        <v>0</v>
      </c>
      <c r="L137" s="24">
        <v>2796.0749999999998</v>
      </c>
      <c r="M137" s="13">
        <v>9.1742191189999999E-3</v>
      </c>
      <c r="N137" s="13">
        <v>1.7230939359999999E-3</v>
      </c>
      <c r="O137" s="66">
        <v>5.1270028499999999E-4</v>
      </c>
    </row>
    <row r="138" spans="2:15" x14ac:dyDescent="0.2">
      <c r="B138" s="62" t="s">
        <v>621</v>
      </c>
      <c r="C138" s="14" t="s">
        <v>622</v>
      </c>
      <c r="D138" s="14" t="s">
        <v>161</v>
      </c>
      <c r="E138" s="14" t="s">
        <v>226</v>
      </c>
      <c r="F138" s="22">
        <v>1866</v>
      </c>
      <c r="G138" s="14" t="s">
        <v>620</v>
      </c>
      <c r="H138" s="14" t="s">
        <v>49</v>
      </c>
      <c r="I138" s="24">
        <v>1512338</v>
      </c>
      <c r="J138" s="25">
        <v>64.599999999999994</v>
      </c>
      <c r="K138" s="24">
        <v>0</v>
      </c>
      <c r="L138" s="24">
        <v>976.97035000000005</v>
      </c>
      <c r="M138" s="13">
        <v>2.2365473864E-2</v>
      </c>
      <c r="N138" s="13">
        <v>6.0206242100000005E-4</v>
      </c>
      <c r="O138" s="66">
        <v>1.7914146599999999E-4</v>
      </c>
    </row>
    <row r="139" spans="2:15" x14ac:dyDescent="0.2">
      <c r="B139" s="62" t="s">
        <v>623</v>
      </c>
      <c r="C139" s="14" t="s">
        <v>624</v>
      </c>
      <c r="D139" s="14" t="s">
        <v>161</v>
      </c>
      <c r="E139" s="14" t="s">
        <v>226</v>
      </c>
      <c r="F139" s="22">
        <v>1864</v>
      </c>
      <c r="G139" s="14" t="s">
        <v>504</v>
      </c>
      <c r="H139" s="14" t="s">
        <v>49</v>
      </c>
      <c r="I139" s="24">
        <v>393448</v>
      </c>
      <c r="J139" s="25">
        <v>565.20000000000005</v>
      </c>
      <c r="K139" s="24">
        <v>0</v>
      </c>
      <c r="L139" s="24">
        <v>2223.7680999999998</v>
      </c>
      <c r="M139" s="13">
        <v>1.7988214721000002E-2</v>
      </c>
      <c r="N139" s="13">
        <v>1.370407206E-3</v>
      </c>
      <c r="O139" s="66">
        <v>4.0775964099999998E-4</v>
      </c>
    </row>
    <row r="140" spans="2:15" x14ac:dyDescent="0.2">
      <c r="B140" s="62" t="s">
        <v>625</v>
      </c>
      <c r="C140" s="14" t="s">
        <v>626</v>
      </c>
      <c r="D140" s="14" t="s">
        <v>161</v>
      </c>
      <c r="E140" s="14" t="s">
        <v>226</v>
      </c>
      <c r="F140" s="22">
        <v>2391</v>
      </c>
      <c r="G140" s="14" t="s">
        <v>504</v>
      </c>
      <c r="H140" s="14" t="s">
        <v>49</v>
      </c>
      <c r="I140" s="24">
        <v>303450</v>
      </c>
      <c r="J140" s="26">
        <v>425</v>
      </c>
      <c r="K140" s="24">
        <v>0</v>
      </c>
      <c r="L140" s="24">
        <v>1289.6624999999999</v>
      </c>
      <c r="M140" s="13">
        <v>1.9540183329E-2</v>
      </c>
      <c r="N140" s="13">
        <v>7.9476038100000004E-4</v>
      </c>
      <c r="O140" s="66">
        <v>2.3647803799999999E-4</v>
      </c>
    </row>
    <row r="141" spans="2:15" x14ac:dyDescent="0.2">
      <c r="B141" s="62" t="s">
        <v>627</v>
      </c>
      <c r="C141" s="14" t="s">
        <v>628</v>
      </c>
      <c r="D141" s="14" t="s">
        <v>161</v>
      </c>
      <c r="E141" s="14" t="s">
        <v>226</v>
      </c>
      <c r="F141" s="22">
        <v>1924</v>
      </c>
      <c r="G141" s="14" t="s">
        <v>504</v>
      </c>
      <c r="H141" s="14" t="s">
        <v>49</v>
      </c>
      <c r="I141" s="24">
        <v>259000</v>
      </c>
      <c r="J141" s="25">
        <v>152.6</v>
      </c>
      <c r="K141" s="24">
        <v>0</v>
      </c>
      <c r="L141" s="24">
        <v>395.23399999999998</v>
      </c>
      <c r="M141" s="13">
        <v>3.0292525208E-2</v>
      </c>
      <c r="N141" s="13">
        <v>2.4356475E-4</v>
      </c>
      <c r="O141" s="66">
        <v>7.2471798682501297E-5</v>
      </c>
    </row>
    <row r="142" spans="2:15" x14ac:dyDescent="0.2">
      <c r="B142" s="62" t="s">
        <v>629</v>
      </c>
      <c r="C142" s="14" t="s">
        <v>630</v>
      </c>
      <c r="D142" s="14" t="s">
        <v>161</v>
      </c>
      <c r="E142" s="14" t="s">
        <v>226</v>
      </c>
      <c r="F142" s="22">
        <v>1858</v>
      </c>
      <c r="G142" s="14" t="s">
        <v>507</v>
      </c>
      <c r="H142" s="14" t="s">
        <v>49</v>
      </c>
      <c r="I142" s="24">
        <v>25000</v>
      </c>
      <c r="J142" s="26">
        <v>4297</v>
      </c>
      <c r="K142" s="24">
        <v>0</v>
      </c>
      <c r="L142" s="24">
        <v>1074.25</v>
      </c>
      <c r="M142" s="13">
        <v>1E-3</v>
      </c>
      <c r="N142" s="13">
        <v>6.6201144799999995E-4</v>
      </c>
      <c r="O142" s="66">
        <v>1.9697907999999999E-4</v>
      </c>
    </row>
    <row r="143" spans="2:15" x14ac:dyDescent="0.2">
      <c r="B143" s="62" t="s">
        <v>631</v>
      </c>
      <c r="C143" s="14" t="s">
        <v>632</v>
      </c>
      <c r="D143" s="14" t="s">
        <v>161</v>
      </c>
      <c r="E143" s="14" t="s">
        <v>226</v>
      </c>
      <c r="F143" s="22">
        <v>1583</v>
      </c>
      <c r="G143" s="14" t="s">
        <v>507</v>
      </c>
      <c r="H143" s="14" t="s">
        <v>49</v>
      </c>
      <c r="I143" s="24">
        <v>117945</v>
      </c>
      <c r="J143" s="26">
        <v>3555</v>
      </c>
      <c r="K143" s="24">
        <v>0</v>
      </c>
      <c r="L143" s="24">
        <v>4192.9447499999997</v>
      </c>
      <c r="M143" s="13">
        <v>8.2123758190000007E-3</v>
      </c>
      <c r="N143" s="13">
        <v>2.5839212730000001E-3</v>
      </c>
      <c r="O143" s="66">
        <v>7.6883630400000004E-4</v>
      </c>
    </row>
    <row r="144" spans="2:15" x14ac:dyDescent="0.2">
      <c r="B144" s="62" t="s">
        <v>633</v>
      </c>
      <c r="C144" s="14" t="s">
        <v>634</v>
      </c>
      <c r="D144" s="14" t="s">
        <v>161</v>
      </c>
      <c r="E144" s="14" t="s">
        <v>226</v>
      </c>
      <c r="F144" s="22">
        <v>1948</v>
      </c>
      <c r="G144" s="14" t="s">
        <v>507</v>
      </c>
      <c r="H144" s="14" t="s">
        <v>49</v>
      </c>
      <c r="I144" s="24">
        <v>936358</v>
      </c>
      <c r="J144" s="25">
        <v>293.60000000000002</v>
      </c>
      <c r="K144" s="24">
        <v>0</v>
      </c>
      <c r="L144" s="24">
        <v>2749.1470899999999</v>
      </c>
      <c r="M144" s="13">
        <v>7.4983098810000003E-3</v>
      </c>
      <c r="N144" s="13">
        <v>1.694174398E-3</v>
      </c>
      <c r="O144" s="66">
        <v>5.0409538199999997E-4</v>
      </c>
    </row>
    <row r="145" spans="2:15" x14ac:dyDescent="0.2">
      <c r="B145" s="62" t="s">
        <v>635</v>
      </c>
      <c r="C145" s="14" t="s">
        <v>636</v>
      </c>
      <c r="D145" s="14" t="s">
        <v>161</v>
      </c>
      <c r="E145" s="14" t="s">
        <v>226</v>
      </c>
      <c r="F145" s="22">
        <v>1738</v>
      </c>
      <c r="G145" s="14" t="s">
        <v>507</v>
      </c>
      <c r="H145" s="14" t="s">
        <v>49</v>
      </c>
      <c r="I145" s="24">
        <v>236787</v>
      </c>
      <c r="J145" s="25">
        <v>206.5</v>
      </c>
      <c r="K145" s="24">
        <v>0</v>
      </c>
      <c r="L145" s="24">
        <v>488.96514999999999</v>
      </c>
      <c r="M145" s="13">
        <v>8.9773753170000001E-3</v>
      </c>
      <c r="N145" s="13">
        <v>3.0132699700000001E-4</v>
      </c>
      <c r="O145" s="66">
        <v>8.9658743715265006E-5</v>
      </c>
    </row>
    <row r="146" spans="2:15" x14ac:dyDescent="0.2">
      <c r="B146" s="62" t="s">
        <v>637</v>
      </c>
      <c r="C146" s="14" t="s">
        <v>638</v>
      </c>
      <c r="D146" s="14" t="s">
        <v>161</v>
      </c>
      <c r="E146" s="14" t="s">
        <v>226</v>
      </c>
      <c r="F146" s="22">
        <v>1815</v>
      </c>
      <c r="G146" s="14" t="s">
        <v>507</v>
      </c>
      <c r="H146" s="14" t="s">
        <v>49</v>
      </c>
      <c r="I146" s="24">
        <v>2123757</v>
      </c>
      <c r="J146" s="26">
        <v>705</v>
      </c>
      <c r="K146" s="24">
        <v>0</v>
      </c>
      <c r="L146" s="24">
        <v>14972.486849999999</v>
      </c>
      <c r="M146" s="13">
        <v>1.5242921703E-2</v>
      </c>
      <c r="N146" s="13">
        <v>9.226863121E-3</v>
      </c>
      <c r="O146" s="66">
        <v>2.7454193019999999E-3</v>
      </c>
    </row>
    <row r="147" spans="2:15" x14ac:dyDescent="0.2">
      <c r="B147" s="62" t="s">
        <v>639</v>
      </c>
      <c r="C147" s="14" t="s">
        <v>640</v>
      </c>
      <c r="D147" s="14" t="s">
        <v>161</v>
      </c>
      <c r="E147" s="14" t="s">
        <v>226</v>
      </c>
      <c r="F147" s="22">
        <v>2369</v>
      </c>
      <c r="G147" s="14" t="s">
        <v>282</v>
      </c>
      <c r="H147" s="14" t="s">
        <v>49</v>
      </c>
      <c r="I147" s="24">
        <v>40751</v>
      </c>
      <c r="J147" s="26">
        <v>1477</v>
      </c>
      <c r="K147" s="24">
        <v>0</v>
      </c>
      <c r="L147" s="24">
        <v>601.89227000000005</v>
      </c>
      <c r="M147" s="13">
        <v>8.7035666700000002E-4</v>
      </c>
      <c r="N147" s="13">
        <v>3.70918849E-4</v>
      </c>
      <c r="O147" s="66">
        <v>1.10365544E-4</v>
      </c>
    </row>
    <row r="148" spans="2:15" x14ac:dyDescent="0.2">
      <c r="B148" s="62" t="s">
        <v>641</v>
      </c>
      <c r="C148" s="14" t="s">
        <v>642</v>
      </c>
      <c r="D148" s="14" t="s">
        <v>161</v>
      </c>
      <c r="E148" s="14" t="s">
        <v>226</v>
      </c>
      <c r="F148" s="22">
        <v>1999</v>
      </c>
      <c r="G148" s="14" t="s">
        <v>266</v>
      </c>
      <c r="H148" s="14" t="s">
        <v>49</v>
      </c>
      <c r="I148" s="24">
        <v>1055093</v>
      </c>
      <c r="J148" s="25">
        <v>50.5</v>
      </c>
      <c r="K148" s="24">
        <v>0</v>
      </c>
      <c r="L148" s="24">
        <v>532.82195999999999</v>
      </c>
      <c r="M148" s="13">
        <v>8.766871624E-3</v>
      </c>
      <c r="N148" s="13">
        <v>3.2835395600000001E-4</v>
      </c>
      <c r="O148" s="66">
        <v>9.7700516197330597E-5</v>
      </c>
    </row>
    <row r="149" spans="2:15" x14ac:dyDescent="0.2">
      <c r="B149" s="62" t="s">
        <v>643</v>
      </c>
      <c r="C149" s="14" t="s">
        <v>644</v>
      </c>
      <c r="D149" s="14" t="s">
        <v>161</v>
      </c>
      <c r="E149" s="14" t="s">
        <v>226</v>
      </c>
      <c r="F149" s="22">
        <v>1425</v>
      </c>
      <c r="G149" s="14" t="s">
        <v>275</v>
      </c>
      <c r="H149" s="14" t="s">
        <v>49</v>
      </c>
      <c r="I149" s="24">
        <v>121862</v>
      </c>
      <c r="J149" s="26">
        <v>1999</v>
      </c>
      <c r="K149" s="24">
        <v>0</v>
      </c>
      <c r="L149" s="24">
        <v>2436.0213800000001</v>
      </c>
      <c r="M149" s="13">
        <v>7.2119005170000004E-3</v>
      </c>
      <c r="N149" s="13">
        <v>1.5012092549999999E-3</v>
      </c>
      <c r="O149" s="66">
        <v>4.4667931100000001E-4</v>
      </c>
    </row>
    <row r="150" spans="2:15" x14ac:dyDescent="0.2">
      <c r="B150" s="62" t="s">
        <v>645</v>
      </c>
      <c r="C150" s="14" t="s">
        <v>646</v>
      </c>
      <c r="D150" s="14" t="s">
        <v>161</v>
      </c>
      <c r="E150" s="14" t="s">
        <v>226</v>
      </c>
      <c r="F150" s="22">
        <v>1912</v>
      </c>
      <c r="G150" s="14" t="s">
        <v>275</v>
      </c>
      <c r="H150" s="14" t="s">
        <v>49</v>
      </c>
      <c r="I150" s="24">
        <v>203311</v>
      </c>
      <c r="J150" s="26">
        <v>1319</v>
      </c>
      <c r="K150" s="24">
        <v>0</v>
      </c>
      <c r="L150" s="24">
        <v>2681.67209</v>
      </c>
      <c r="M150" s="13">
        <v>9.1805959879999992E-3</v>
      </c>
      <c r="N150" s="13">
        <v>1.6525926219999999E-3</v>
      </c>
      <c r="O150" s="66">
        <v>4.9172287699999996E-4</v>
      </c>
    </row>
    <row r="151" spans="2:15" x14ac:dyDescent="0.2">
      <c r="B151" s="62" t="s">
        <v>647</v>
      </c>
      <c r="C151" s="14" t="s">
        <v>648</v>
      </c>
      <c r="D151" s="14" t="s">
        <v>161</v>
      </c>
      <c r="E151" s="14" t="s">
        <v>226</v>
      </c>
      <c r="F151" s="22">
        <v>1939</v>
      </c>
      <c r="G151" s="14" t="s">
        <v>275</v>
      </c>
      <c r="H151" s="14" t="s">
        <v>49</v>
      </c>
      <c r="I151" s="24">
        <v>34845.699999999997</v>
      </c>
      <c r="J151" s="25">
        <v>323.2</v>
      </c>
      <c r="K151" s="24">
        <v>0</v>
      </c>
      <c r="L151" s="24">
        <v>112.62130000000001</v>
      </c>
      <c r="M151" s="13">
        <v>6.4700974970000004E-3</v>
      </c>
      <c r="N151" s="13">
        <v>6.9403388369014804E-5</v>
      </c>
      <c r="O151" s="66">
        <v>2.06507238268003E-5</v>
      </c>
    </row>
    <row r="152" spans="2:15" x14ac:dyDescent="0.2">
      <c r="B152" s="62" t="s">
        <v>647</v>
      </c>
      <c r="C152" s="14" t="s">
        <v>649</v>
      </c>
      <c r="D152" s="14" t="s">
        <v>161</v>
      </c>
      <c r="E152" s="14" t="s">
        <v>226</v>
      </c>
      <c r="F152" s="22">
        <v>1939</v>
      </c>
      <c r="G152" s="14" t="s">
        <v>275</v>
      </c>
      <c r="H152" s="14" t="s">
        <v>49</v>
      </c>
      <c r="I152" s="24">
        <v>931058.22</v>
      </c>
      <c r="J152" s="25">
        <v>323.2</v>
      </c>
      <c r="K152" s="24">
        <v>0</v>
      </c>
      <c r="L152" s="24">
        <v>3009.1801700000001</v>
      </c>
      <c r="M152" s="13">
        <v>0.17287749879100001</v>
      </c>
      <c r="N152" s="13">
        <v>1.8544209659999999E-3</v>
      </c>
      <c r="O152" s="66">
        <v>5.5177616100000003E-4</v>
      </c>
    </row>
    <row r="153" spans="2:15" x14ac:dyDescent="0.2">
      <c r="B153" s="62" t="s">
        <v>650</v>
      </c>
      <c r="C153" s="14" t="s">
        <v>651</v>
      </c>
      <c r="D153" s="14" t="s">
        <v>161</v>
      </c>
      <c r="E153" s="14" t="s">
        <v>226</v>
      </c>
      <c r="F153" s="22">
        <v>1706</v>
      </c>
      <c r="G153" s="14" t="s">
        <v>275</v>
      </c>
      <c r="H153" s="14" t="s">
        <v>49</v>
      </c>
      <c r="I153" s="24">
        <v>2445994</v>
      </c>
      <c r="J153" s="25">
        <v>449.6</v>
      </c>
      <c r="K153" s="24">
        <v>0</v>
      </c>
      <c r="L153" s="24">
        <v>10997.18902</v>
      </c>
      <c r="M153" s="13">
        <v>2.6718432827999999E-2</v>
      </c>
      <c r="N153" s="13">
        <v>6.7770677519999999E-3</v>
      </c>
      <c r="O153" s="66">
        <v>2.01649167E-3</v>
      </c>
    </row>
    <row r="154" spans="2:15" x14ac:dyDescent="0.2">
      <c r="B154" s="62" t="s">
        <v>652</v>
      </c>
      <c r="C154" s="14" t="s">
        <v>653</v>
      </c>
      <c r="D154" s="14" t="s">
        <v>161</v>
      </c>
      <c r="E154" s="14" t="s">
        <v>226</v>
      </c>
      <c r="F154" s="22">
        <v>1664</v>
      </c>
      <c r="G154" s="14" t="s">
        <v>275</v>
      </c>
      <c r="H154" s="14" t="s">
        <v>49</v>
      </c>
      <c r="I154" s="24">
        <v>216395</v>
      </c>
      <c r="J154" s="25">
        <v>660.1</v>
      </c>
      <c r="K154" s="24">
        <v>0</v>
      </c>
      <c r="L154" s="24">
        <v>1428.4233899999999</v>
      </c>
      <c r="M154" s="13">
        <v>2.0810118951999999E-2</v>
      </c>
      <c r="N154" s="13">
        <v>8.8027241099999996E-4</v>
      </c>
      <c r="O154" s="66">
        <v>2.6192182900000002E-4</v>
      </c>
    </row>
    <row r="155" spans="2:15" x14ac:dyDescent="0.2">
      <c r="B155" s="62" t="s">
        <v>654</v>
      </c>
      <c r="C155" s="14" t="s">
        <v>655</v>
      </c>
      <c r="D155" s="14" t="s">
        <v>161</v>
      </c>
      <c r="E155" s="14" t="s">
        <v>226</v>
      </c>
      <c r="F155" s="22">
        <v>1921</v>
      </c>
      <c r="G155" s="14" t="s">
        <v>421</v>
      </c>
      <c r="H155" s="14" t="s">
        <v>49</v>
      </c>
      <c r="I155" s="24">
        <v>131100</v>
      </c>
      <c r="J155" s="25">
        <v>361.1</v>
      </c>
      <c r="K155" s="24">
        <v>0</v>
      </c>
      <c r="L155" s="24">
        <v>473.40210000000002</v>
      </c>
      <c r="M155" s="13">
        <v>1.0402285169999999E-2</v>
      </c>
      <c r="N155" s="13">
        <v>2.9173619699999999E-4</v>
      </c>
      <c r="O155" s="66">
        <v>8.6805036224295895E-5</v>
      </c>
    </row>
    <row r="156" spans="2:15" x14ac:dyDescent="0.2">
      <c r="B156" s="62" t="s">
        <v>656</v>
      </c>
      <c r="C156" s="14" t="s">
        <v>657</v>
      </c>
      <c r="D156" s="14" t="s">
        <v>161</v>
      </c>
      <c r="E156" s="14" t="s">
        <v>226</v>
      </c>
      <c r="F156" s="22">
        <v>1839</v>
      </c>
      <c r="G156" s="14" t="s">
        <v>421</v>
      </c>
      <c r="H156" s="14" t="s">
        <v>49</v>
      </c>
      <c r="I156" s="24">
        <v>83333</v>
      </c>
      <c r="J156" s="25">
        <v>175.1</v>
      </c>
      <c r="K156" s="24">
        <v>0</v>
      </c>
      <c r="L156" s="24">
        <v>145.91607999999999</v>
      </c>
      <c r="M156" s="13">
        <v>6.6128379500000004E-3</v>
      </c>
      <c r="N156" s="13">
        <v>8.9921447981192095E-5</v>
      </c>
      <c r="O156" s="66">
        <v>2.67557972601035E-5</v>
      </c>
    </row>
    <row r="157" spans="2:15" x14ac:dyDescent="0.2">
      <c r="B157" s="62" t="s">
        <v>658</v>
      </c>
      <c r="C157" s="14" t="s">
        <v>659</v>
      </c>
      <c r="D157" s="14" t="s">
        <v>161</v>
      </c>
      <c r="E157" s="14" t="s">
        <v>226</v>
      </c>
      <c r="F157" s="22">
        <v>383</v>
      </c>
      <c r="G157" s="14" t="s">
        <v>421</v>
      </c>
      <c r="H157" s="14" t="s">
        <v>49</v>
      </c>
      <c r="I157" s="24">
        <v>159633</v>
      </c>
      <c r="J157" s="25">
        <v>65.8</v>
      </c>
      <c r="K157" s="24">
        <v>0</v>
      </c>
      <c r="L157" s="24">
        <v>105.03851</v>
      </c>
      <c r="M157" s="13">
        <v>6.6312012279999997E-3</v>
      </c>
      <c r="N157" s="13">
        <v>6.4730459542135002E-5</v>
      </c>
      <c r="O157" s="66">
        <v>1.9260310981924401E-5</v>
      </c>
    </row>
    <row r="158" spans="2:15" x14ac:dyDescent="0.2">
      <c r="B158" s="62" t="s">
        <v>660</v>
      </c>
      <c r="C158" s="14" t="s">
        <v>661</v>
      </c>
      <c r="D158" s="14" t="s">
        <v>161</v>
      </c>
      <c r="E158" s="14" t="s">
        <v>226</v>
      </c>
      <c r="F158" s="22">
        <v>1960</v>
      </c>
      <c r="G158" s="14" t="s">
        <v>421</v>
      </c>
      <c r="H158" s="14" t="s">
        <v>49</v>
      </c>
      <c r="I158" s="24">
        <v>30810</v>
      </c>
      <c r="J158" s="25">
        <v>41.9</v>
      </c>
      <c r="K158" s="24">
        <v>0</v>
      </c>
      <c r="L158" s="24">
        <v>12.90939</v>
      </c>
      <c r="M158" s="13">
        <v>1.6271891530000001E-3</v>
      </c>
      <c r="N158" s="13">
        <v>7.9554703042592795E-6</v>
      </c>
      <c r="O158" s="66">
        <v>2.3671210300578799E-6</v>
      </c>
    </row>
    <row r="159" spans="2:15" x14ac:dyDescent="0.2">
      <c r="B159" s="62" t="s">
        <v>662</v>
      </c>
      <c r="C159" s="14" t="s">
        <v>663</v>
      </c>
      <c r="D159" s="14" t="s">
        <v>161</v>
      </c>
      <c r="E159" s="14" t="s">
        <v>226</v>
      </c>
      <c r="F159" s="22">
        <v>1081</v>
      </c>
      <c r="G159" s="14" t="s">
        <v>421</v>
      </c>
      <c r="H159" s="14" t="s">
        <v>49</v>
      </c>
      <c r="I159" s="24">
        <v>261640</v>
      </c>
      <c r="J159" s="25">
        <v>701.5</v>
      </c>
      <c r="K159" s="24">
        <v>0</v>
      </c>
      <c r="L159" s="24">
        <v>1835.4046000000001</v>
      </c>
      <c r="M159" s="13">
        <v>1.2348721203E-2</v>
      </c>
      <c r="N159" s="13">
        <v>1.131076432E-3</v>
      </c>
      <c r="O159" s="66">
        <v>3.36547646E-4</v>
      </c>
    </row>
    <row r="160" spans="2:15" x14ac:dyDescent="0.2">
      <c r="B160" s="62" t="s">
        <v>664</v>
      </c>
      <c r="C160" s="14" t="s">
        <v>665</v>
      </c>
      <c r="D160" s="14" t="s">
        <v>161</v>
      </c>
      <c r="E160" s="14" t="s">
        <v>226</v>
      </c>
      <c r="F160" s="22">
        <v>2353</v>
      </c>
      <c r="G160" s="14" t="s">
        <v>421</v>
      </c>
      <c r="H160" s="14" t="s">
        <v>49</v>
      </c>
      <c r="I160" s="24">
        <v>79231</v>
      </c>
      <c r="J160" s="26">
        <v>7007</v>
      </c>
      <c r="K160" s="24">
        <v>0</v>
      </c>
      <c r="L160" s="24">
        <v>5551.7161699999997</v>
      </c>
      <c r="M160" s="13">
        <v>2.1748116998E-2</v>
      </c>
      <c r="N160" s="13">
        <v>3.4212703410000001E-3</v>
      </c>
      <c r="O160" s="66">
        <v>1.01798645E-3</v>
      </c>
    </row>
    <row r="161" spans="2:15" x14ac:dyDescent="0.2">
      <c r="B161" s="62" t="s">
        <v>666</v>
      </c>
      <c r="C161" s="14" t="s">
        <v>667</v>
      </c>
      <c r="D161" s="14" t="s">
        <v>161</v>
      </c>
      <c r="E161" s="14" t="s">
        <v>226</v>
      </c>
      <c r="F161" s="22">
        <v>1861</v>
      </c>
      <c r="G161" s="14" t="s">
        <v>421</v>
      </c>
      <c r="H161" s="14" t="s">
        <v>49</v>
      </c>
      <c r="I161" s="24">
        <v>498312</v>
      </c>
      <c r="J161" s="25">
        <v>405.1</v>
      </c>
      <c r="K161" s="24">
        <v>0</v>
      </c>
      <c r="L161" s="24">
        <v>2018.66191</v>
      </c>
      <c r="M161" s="13">
        <v>3.5176416457000002E-2</v>
      </c>
      <c r="N161" s="13">
        <v>1.244009583E-3</v>
      </c>
      <c r="O161" s="66">
        <v>3.7015049100000002E-4</v>
      </c>
    </row>
    <row r="162" spans="2:15" x14ac:dyDescent="0.2">
      <c r="B162" s="62" t="s">
        <v>668</v>
      </c>
      <c r="C162" s="14" t="s">
        <v>669</v>
      </c>
      <c r="D162" s="14" t="s">
        <v>161</v>
      </c>
      <c r="E162" s="14" t="s">
        <v>226</v>
      </c>
      <c r="F162" s="22">
        <v>1977</v>
      </c>
      <c r="G162" s="14" t="s">
        <v>421</v>
      </c>
      <c r="H162" s="14" t="s">
        <v>49</v>
      </c>
      <c r="I162" s="24">
        <v>601624</v>
      </c>
      <c r="J162" s="25">
        <v>409.2</v>
      </c>
      <c r="K162" s="24">
        <v>0</v>
      </c>
      <c r="L162" s="24">
        <v>2461.8454099999999</v>
      </c>
      <c r="M162" s="13">
        <v>1.6250654180000001E-2</v>
      </c>
      <c r="N162" s="13">
        <v>1.517123431E-3</v>
      </c>
      <c r="O162" s="66">
        <v>4.5141451600000002E-4</v>
      </c>
    </row>
    <row r="163" spans="2:15" x14ac:dyDescent="0.2">
      <c r="B163" s="62" t="s">
        <v>670</v>
      </c>
      <c r="C163" s="14" t="s">
        <v>671</v>
      </c>
      <c r="D163" s="14" t="s">
        <v>161</v>
      </c>
      <c r="E163" s="14" t="s">
        <v>226</v>
      </c>
      <c r="F163" s="22">
        <v>1860</v>
      </c>
      <c r="G163" s="14" t="s">
        <v>421</v>
      </c>
      <c r="H163" s="14" t="s">
        <v>49</v>
      </c>
      <c r="I163" s="24">
        <v>83388</v>
      </c>
      <c r="J163" s="26">
        <v>2434</v>
      </c>
      <c r="K163" s="24">
        <v>0</v>
      </c>
      <c r="L163" s="24">
        <v>2029.66392</v>
      </c>
      <c r="M163" s="13">
        <v>2.5547590613E-2</v>
      </c>
      <c r="N163" s="13">
        <v>1.2507896220000001E-3</v>
      </c>
      <c r="O163" s="66">
        <v>3.7216786700000002E-4</v>
      </c>
    </row>
    <row r="164" spans="2:15" x14ac:dyDescent="0.2">
      <c r="B164" s="61" t="s">
        <v>672</v>
      </c>
      <c r="C164" s="58" t="s">
        <v>1395</v>
      </c>
      <c r="D164" s="58" t="s">
        <v>1395</v>
      </c>
      <c r="E164" s="58" t="s">
        <v>1395</v>
      </c>
      <c r="F164" s="58" t="s">
        <v>1395</v>
      </c>
      <c r="G164" s="58" t="s">
        <v>1395</v>
      </c>
      <c r="H164" s="58" t="s">
        <v>1395</v>
      </c>
      <c r="I164" s="58" t="s">
        <v>1395</v>
      </c>
      <c r="J164" s="58" t="s">
        <v>1395</v>
      </c>
      <c r="K164" s="58" t="s">
        <v>1395</v>
      </c>
      <c r="L164" s="23">
        <v>2558.79</v>
      </c>
      <c r="M164" s="58" t="s">
        <v>1395</v>
      </c>
      <c r="N164" s="20">
        <v>1.576865975E-3</v>
      </c>
      <c r="O164" s="65">
        <v>4.6919069099999998E-4</v>
      </c>
    </row>
    <row r="165" spans="2:15" x14ac:dyDescent="0.2">
      <c r="B165" s="62" t="s">
        <v>673</v>
      </c>
      <c r="C165" s="14" t="s">
        <v>674</v>
      </c>
      <c r="D165" s="14" t="s">
        <v>161</v>
      </c>
      <c r="E165" s="14" t="s">
        <v>226</v>
      </c>
      <c r="F165" s="22">
        <v>1146</v>
      </c>
      <c r="G165" s="14" t="s">
        <v>421</v>
      </c>
      <c r="H165" s="14" t="s">
        <v>49</v>
      </c>
      <c r="I165" s="24">
        <v>24300</v>
      </c>
      <c r="J165" s="26">
        <v>10530</v>
      </c>
      <c r="K165" s="24">
        <v>0</v>
      </c>
      <c r="L165" s="24">
        <v>2558.79</v>
      </c>
      <c r="M165" s="13">
        <v>4.3601129599999999E-4</v>
      </c>
      <c r="N165" s="13">
        <v>1.576865975E-3</v>
      </c>
      <c r="O165" s="66">
        <v>4.6919069099999998E-4</v>
      </c>
    </row>
    <row r="166" spans="2:15" x14ac:dyDescent="0.2">
      <c r="B166" s="61" t="s">
        <v>675</v>
      </c>
      <c r="C166" s="58" t="s">
        <v>1395</v>
      </c>
      <c r="D166" s="58" t="s">
        <v>1395</v>
      </c>
      <c r="E166" s="58" t="s">
        <v>1395</v>
      </c>
      <c r="F166" s="58" t="s">
        <v>1395</v>
      </c>
      <c r="G166" s="58" t="s">
        <v>1395</v>
      </c>
      <c r="H166" s="58" t="s">
        <v>1395</v>
      </c>
      <c r="I166" s="58" t="s">
        <v>1395</v>
      </c>
      <c r="J166" s="58" t="s">
        <v>1395</v>
      </c>
      <c r="K166" s="58" t="s">
        <v>1395</v>
      </c>
      <c r="L166" s="58" t="s">
        <v>1395</v>
      </c>
      <c r="M166" s="58" t="s">
        <v>1395</v>
      </c>
      <c r="N166" s="58" t="s">
        <v>1395</v>
      </c>
      <c r="O166" s="72" t="s">
        <v>1395</v>
      </c>
    </row>
    <row r="167" spans="2:15" x14ac:dyDescent="0.2">
      <c r="B167" s="61" t="s">
        <v>676</v>
      </c>
      <c r="C167" s="58" t="s">
        <v>1395</v>
      </c>
      <c r="D167" s="58" t="s">
        <v>1395</v>
      </c>
      <c r="E167" s="58" t="s">
        <v>1395</v>
      </c>
      <c r="F167" s="58" t="s">
        <v>1395</v>
      </c>
      <c r="G167" s="58" t="s">
        <v>1395</v>
      </c>
      <c r="H167" s="58" t="s">
        <v>1395</v>
      </c>
      <c r="I167" s="58" t="s">
        <v>1395</v>
      </c>
      <c r="J167" s="58" t="s">
        <v>1395</v>
      </c>
      <c r="K167" s="58" t="s">
        <v>1395</v>
      </c>
      <c r="L167" s="23">
        <v>156956.45861999999</v>
      </c>
      <c r="M167" s="58" t="s">
        <v>1395</v>
      </c>
      <c r="N167" s="20">
        <v>9.6725131520999999E-2</v>
      </c>
      <c r="O167" s="65">
        <v>2.878020836E-2</v>
      </c>
    </row>
    <row r="168" spans="2:15" x14ac:dyDescent="0.2">
      <c r="B168" s="61" t="s">
        <v>677</v>
      </c>
      <c r="C168" s="58" t="s">
        <v>1395</v>
      </c>
      <c r="D168" s="58" t="s">
        <v>1395</v>
      </c>
      <c r="E168" s="58" t="s">
        <v>1395</v>
      </c>
      <c r="F168" s="58" t="s">
        <v>1395</v>
      </c>
      <c r="G168" s="58" t="s">
        <v>1395</v>
      </c>
      <c r="H168" s="58" t="s">
        <v>1395</v>
      </c>
      <c r="I168" s="58" t="s">
        <v>1395</v>
      </c>
      <c r="J168" s="58" t="s">
        <v>1395</v>
      </c>
      <c r="K168" s="58" t="s">
        <v>1395</v>
      </c>
      <c r="L168" s="23">
        <v>41061.722370000003</v>
      </c>
      <c r="M168" s="58" t="s">
        <v>1395</v>
      </c>
      <c r="N168" s="20">
        <v>2.5304473173999999E-2</v>
      </c>
      <c r="O168" s="65">
        <v>7.529253245E-3</v>
      </c>
    </row>
    <row r="169" spans="2:15" x14ac:dyDescent="0.2">
      <c r="B169" s="62" t="s">
        <v>678</v>
      </c>
      <c r="C169" s="14" t="s">
        <v>679</v>
      </c>
      <c r="D169" s="14" t="s">
        <v>200</v>
      </c>
      <c r="E169" s="14" t="s">
        <v>340</v>
      </c>
      <c r="F169" s="22">
        <v>993</v>
      </c>
      <c r="G169" s="14" t="s">
        <v>680</v>
      </c>
      <c r="H169" s="14" t="s">
        <v>50</v>
      </c>
      <c r="I169" s="24">
        <v>13583.33</v>
      </c>
      <c r="J169" s="26">
        <v>514</v>
      </c>
      <c r="K169" s="24">
        <v>0</v>
      </c>
      <c r="L169" s="24">
        <v>253.23103</v>
      </c>
      <c r="M169" s="13">
        <v>1.609924803E-3</v>
      </c>
      <c r="N169" s="13">
        <v>1.56054774E-4</v>
      </c>
      <c r="O169" s="66">
        <v>4.6433526028434902E-5</v>
      </c>
    </row>
    <row r="170" spans="2:15" x14ac:dyDescent="0.2">
      <c r="B170" s="62" t="s">
        <v>681</v>
      </c>
      <c r="C170" s="14" t="s">
        <v>682</v>
      </c>
      <c r="D170" s="14" t="s">
        <v>200</v>
      </c>
      <c r="E170" s="14" t="s">
        <v>340</v>
      </c>
      <c r="F170" s="22">
        <v>993</v>
      </c>
      <c r="G170" s="14" t="s">
        <v>683</v>
      </c>
      <c r="H170" s="14" t="s">
        <v>50</v>
      </c>
      <c r="I170" s="24">
        <v>23600</v>
      </c>
      <c r="J170" s="26">
        <v>1916</v>
      </c>
      <c r="K170" s="24">
        <v>0</v>
      </c>
      <c r="L170" s="24">
        <v>1640.0423499999999</v>
      </c>
      <c r="M170" s="13">
        <v>4.7090962699999998E-4</v>
      </c>
      <c r="N170" s="13">
        <v>1.010683557E-3</v>
      </c>
      <c r="O170" s="66">
        <v>3.0072518800000001E-4</v>
      </c>
    </row>
    <row r="171" spans="2:15" x14ac:dyDescent="0.2">
      <c r="B171" s="62" t="s">
        <v>684</v>
      </c>
      <c r="C171" s="14" t="s">
        <v>685</v>
      </c>
      <c r="D171" s="14" t="s">
        <v>200</v>
      </c>
      <c r="E171" s="14" t="s">
        <v>340</v>
      </c>
      <c r="F171" s="22">
        <v>993</v>
      </c>
      <c r="G171" s="14" t="s">
        <v>686</v>
      </c>
      <c r="H171" s="14" t="s">
        <v>50</v>
      </c>
      <c r="I171" s="24">
        <v>32070</v>
      </c>
      <c r="J171" s="26">
        <v>2224</v>
      </c>
      <c r="K171" s="24">
        <v>0</v>
      </c>
      <c r="L171" s="24">
        <v>2586.90987</v>
      </c>
      <c r="M171" s="13">
        <v>3.8600846300000001E-4</v>
      </c>
      <c r="N171" s="13">
        <v>1.594194973E-3</v>
      </c>
      <c r="O171" s="66">
        <v>4.7434687099999999E-4</v>
      </c>
    </row>
    <row r="172" spans="2:15" x14ac:dyDescent="0.2">
      <c r="B172" s="62" t="s">
        <v>687</v>
      </c>
      <c r="C172" s="14" t="s">
        <v>688</v>
      </c>
      <c r="D172" s="14" t="s">
        <v>689</v>
      </c>
      <c r="E172" s="14" t="s">
        <v>340</v>
      </c>
      <c r="F172" s="22">
        <v>993</v>
      </c>
      <c r="G172" s="14" t="s">
        <v>690</v>
      </c>
      <c r="H172" s="14" t="s">
        <v>61</v>
      </c>
      <c r="I172" s="24">
        <v>279910.01</v>
      </c>
      <c r="J172" s="26">
        <v>695</v>
      </c>
      <c r="K172" s="24">
        <v>0</v>
      </c>
      <c r="L172" s="24">
        <v>8391.3732099999997</v>
      </c>
      <c r="M172" s="13">
        <v>1.7075227871999998E-2</v>
      </c>
      <c r="N172" s="13">
        <v>5.1712219070000004E-3</v>
      </c>
      <c r="O172" s="66">
        <v>1.5386781240000001E-3</v>
      </c>
    </row>
    <row r="173" spans="2:15" x14ac:dyDescent="0.2">
      <c r="B173" s="62" t="s">
        <v>691</v>
      </c>
      <c r="C173" s="14" t="s">
        <v>692</v>
      </c>
      <c r="D173" s="14" t="s">
        <v>200</v>
      </c>
      <c r="E173" s="14" t="s">
        <v>340</v>
      </c>
      <c r="F173" s="22">
        <v>993</v>
      </c>
      <c r="G173" s="14" t="s">
        <v>693</v>
      </c>
      <c r="H173" s="14" t="s">
        <v>50</v>
      </c>
      <c r="I173" s="24">
        <v>270271</v>
      </c>
      <c r="J173" s="26">
        <v>643</v>
      </c>
      <c r="K173" s="24">
        <v>0</v>
      </c>
      <c r="L173" s="24">
        <v>6303.1548599999996</v>
      </c>
      <c r="M173" s="13">
        <v>3.8405054919999999E-3</v>
      </c>
      <c r="N173" s="13">
        <v>3.8843478509999999E-3</v>
      </c>
      <c r="O173" s="66">
        <v>1.155773466E-3</v>
      </c>
    </row>
    <row r="174" spans="2:15" x14ac:dyDescent="0.2">
      <c r="B174" s="62" t="s">
        <v>694</v>
      </c>
      <c r="C174" s="14" t="s">
        <v>695</v>
      </c>
      <c r="D174" s="14" t="s">
        <v>339</v>
      </c>
      <c r="E174" s="14" t="s">
        <v>340</v>
      </c>
      <c r="F174" s="22">
        <v>993</v>
      </c>
      <c r="G174" s="14" t="s">
        <v>693</v>
      </c>
      <c r="H174" s="14" t="s">
        <v>50</v>
      </c>
      <c r="I174" s="24">
        <v>270513</v>
      </c>
      <c r="J174" s="26">
        <v>533</v>
      </c>
      <c r="K174" s="24">
        <v>0</v>
      </c>
      <c r="L174" s="24">
        <v>5229.5329700000002</v>
      </c>
      <c r="M174" s="13">
        <v>3.4560721250000001E-3</v>
      </c>
      <c r="N174" s="13">
        <v>3.2227234780000001E-3</v>
      </c>
      <c r="O174" s="66">
        <v>9.5890955800000002E-4</v>
      </c>
    </row>
    <row r="175" spans="2:15" x14ac:dyDescent="0.2">
      <c r="B175" s="62" t="s">
        <v>696</v>
      </c>
      <c r="C175" s="14" t="s">
        <v>697</v>
      </c>
      <c r="D175" s="14" t="s">
        <v>200</v>
      </c>
      <c r="E175" s="14" t="s">
        <v>340</v>
      </c>
      <c r="F175" s="22">
        <v>993</v>
      </c>
      <c r="G175" s="14" t="s">
        <v>693</v>
      </c>
      <c r="H175" s="14" t="s">
        <v>50</v>
      </c>
      <c r="I175" s="24">
        <v>40000</v>
      </c>
      <c r="J175" s="26">
        <v>433</v>
      </c>
      <c r="K175" s="24">
        <v>0</v>
      </c>
      <c r="L175" s="24">
        <v>628.19640000000004</v>
      </c>
      <c r="M175" s="13">
        <v>1.3412039600000001E-4</v>
      </c>
      <c r="N175" s="13">
        <v>3.8712888800000001E-4</v>
      </c>
      <c r="O175" s="66">
        <v>1.1518878100000001E-4</v>
      </c>
    </row>
    <row r="176" spans="2:15" x14ac:dyDescent="0.2">
      <c r="B176" s="62" t="s">
        <v>698</v>
      </c>
      <c r="C176" s="14" t="s">
        <v>699</v>
      </c>
      <c r="D176" s="14" t="s">
        <v>200</v>
      </c>
      <c r="E176" s="14" t="s">
        <v>340</v>
      </c>
      <c r="F176" s="22">
        <v>993</v>
      </c>
      <c r="G176" s="14" t="s">
        <v>700</v>
      </c>
      <c r="H176" s="14" t="s">
        <v>50</v>
      </c>
      <c r="I176" s="24">
        <v>245921.45</v>
      </c>
      <c r="J176" s="26">
        <v>218</v>
      </c>
      <c r="K176" s="24">
        <v>0</v>
      </c>
      <c r="L176" s="24">
        <v>1944.46648</v>
      </c>
      <c r="M176" s="13">
        <v>3.1730195060000002E-3</v>
      </c>
      <c r="N176" s="13">
        <v>1.1982863120000001E-3</v>
      </c>
      <c r="O176" s="66">
        <v>3.5654570000000002E-4</v>
      </c>
    </row>
    <row r="177" spans="2:15" x14ac:dyDescent="0.2">
      <c r="B177" s="62" t="s">
        <v>701</v>
      </c>
      <c r="C177" s="14" t="s">
        <v>702</v>
      </c>
      <c r="D177" s="14" t="s">
        <v>200</v>
      </c>
      <c r="E177" s="14" t="s">
        <v>340</v>
      </c>
      <c r="F177" s="22">
        <v>994</v>
      </c>
      <c r="G177" s="14" t="s">
        <v>700</v>
      </c>
      <c r="H177" s="14" t="s">
        <v>50</v>
      </c>
      <c r="I177" s="24">
        <v>8000</v>
      </c>
      <c r="J177" s="26">
        <v>4653</v>
      </c>
      <c r="K177" s="24">
        <v>0</v>
      </c>
      <c r="L177" s="24">
        <v>1350.11448</v>
      </c>
      <c r="M177" s="13">
        <v>1.76982015E-4</v>
      </c>
      <c r="N177" s="13">
        <v>8.3201418899999996E-4</v>
      </c>
      <c r="O177" s="66">
        <v>2.47562772E-4</v>
      </c>
    </row>
    <row r="178" spans="2:15" x14ac:dyDescent="0.2">
      <c r="B178" s="62" t="s">
        <v>703</v>
      </c>
      <c r="C178" s="14" t="s">
        <v>704</v>
      </c>
      <c r="D178" s="14" t="s">
        <v>705</v>
      </c>
      <c r="E178" s="14" t="s">
        <v>340</v>
      </c>
      <c r="F178" s="22">
        <v>993</v>
      </c>
      <c r="G178" s="14" t="s">
        <v>700</v>
      </c>
      <c r="H178" s="14" t="s">
        <v>51</v>
      </c>
      <c r="I178" s="24">
        <v>2760</v>
      </c>
      <c r="J178" s="26">
        <v>750</v>
      </c>
      <c r="K178" s="24">
        <v>0</v>
      </c>
      <c r="L178" s="24">
        <v>83.040120000000002</v>
      </c>
      <c r="M178" s="13">
        <v>1.5619009299999999E-4</v>
      </c>
      <c r="N178" s="13">
        <v>5.1173851647686502E-5</v>
      </c>
      <c r="O178" s="66">
        <v>1.52265919916069E-5</v>
      </c>
    </row>
    <row r="179" spans="2:15" x14ac:dyDescent="0.2">
      <c r="B179" s="62" t="s">
        <v>706</v>
      </c>
      <c r="C179" s="14" t="s">
        <v>707</v>
      </c>
      <c r="D179" s="14" t="s">
        <v>200</v>
      </c>
      <c r="E179" s="14" t="s">
        <v>340</v>
      </c>
      <c r="F179" s="22">
        <v>993</v>
      </c>
      <c r="G179" s="14" t="s">
        <v>708</v>
      </c>
      <c r="H179" s="14" t="s">
        <v>50</v>
      </c>
      <c r="I179" s="24">
        <v>127269</v>
      </c>
      <c r="J179" s="26">
        <v>2724</v>
      </c>
      <c r="K179" s="24">
        <v>77.549580000000006</v>
      </c>
      <c r="L179" s="24">
        <v>12651.660599999999</v>
      </c>
      <c r="M179" s="13">
        <v>6.3974910490000002E-3</v>
      </c>
      <c r="N179" s="13">
        <v>7.7966433890000004E-3</v>
      </c>
      <c r="O179" s="66">
        <v>2.3198626630000002E-3</v>
      </c>
    </row>
    <row r="180" spans="2:15" x14ac:dyDescent="0.2">
      <c r="B180" s="61" t="s">
        <v>709</v>
      </c>
      <c r="C180" s="58" t="s">
        <v>1395</v>
      </c>
      <c r="D180" s="58" t="s">
        <v>1395</v>
      </c>
      <c r="E180" s="58" t="s">
        <v>1395</v>
      </c>
      <c r="F180" s="58" t="s">
        <v>1395</v>
      </c>
      <c r="G180" s="58" t="s">
        <v>1395</v>
      </c>
      <c r="H180" s="58" t="s">
        <v>1395</v>
      </c>
      <c r="I180" s="58" t="s">
        <v>1395</v>
      </c>
      <c r="J180" s="58" t="s">
        <v>1395</v>
      </c>
      <c r="K180" s="58" t="s">
        <v>1395</v>
      </c>
      <c r="L180" s="23">
        <v>115894.73625</v>
      </c>
      <c r="M180" s="58" t="s">
        <v>1395</v>
      </c>
      <c r="N180" s="20">
        <v>7.1420658346000004E-2</v>
      </c>
      <c r="O180" s="65">
        <v>2.1250955113999999E-2</v>
      </c>
    </row>
    <row r="181" spans="2:15" x14ac:dyDescent="0.2">
      <c r="B181" s="62" t="s">
        <v>710</v>
      </c>
      <c r="C181" s="14" t="s">
        <v>711</v>
      </c>
      <c r="D181" s="14" t="s">
        <v>200</v>
      </c>
      <c r="E181" s="14" t="s">
        <v>340</v>
      </c>
      <c r="F181" s="22">
        <v>994</v>
      </c>
      <c r="G181" s="14" t="s">
        <v>683</v>
      </c>
      <c r="H181" s="14" t="s">
        <v>50</v>
      </c>
      <c r="I181" s="24">
        <v>1482.03</v>
      </c>
      <c r="J181" s="26">
        <v>921</v>
      </c>
      <c r="K181" s="24">
        <v>0</v>
      </c>
      <c r="L181" s="24">
        <v>49.506720000000001</v>
      </c>
      <c r="M181" s="13">
        <v>7.6039363560537098E-6</v>
      </c>
      <c r="N181" s="13">
        <v>3.0508741375175701E-5</v>
      </c>
      <c r="O181" s="66">
        <v>9.0777641733023002E-6</v>
      </c>
    </row>
    <row r="182" spans="2:15" x14ac:dyDescent="0.2">
      <c r="B182" s="62" t="s">
        <v>712</v>
      </c>
      <c r="C182" s="14" t="s">
        <v>713</v>
      </c>
      <c r="D182" s="14" t="s">
        <v>714</v>
      </c>
      <c r="E182" s="14" t="s">
        <v>340</v>
      </c>
      <c r="F182" s="22">
        <v>994</v>
      </c>
      <c r="G182" s="14" t="s">
        <v>683</v>
      </c>
      <c r="H182" s="14" t="s">
        <v>51</v>
      </c>
      <c r="I182" s="24">
        <v>26080</v>
      </c>
      <c r="J182" s="26">
        <v>28700</v>
      </c>
      <c r="K182" s="24">
        <v>0</v>
      </c>
      <c r="L182" s="24">
        <v>30026.665540000002</v>
      </c>
      <c r="M182" s="13">
        <v>5.9873022299999999E-4</v>
      </c>
      <c r="N182" s="13">
        <v>1.8504069211E-2</v>
      </c>
      <c r="O182" s="66">
        <v>5.5058179709999997E-3</v>
      </c>
    </row>
    <row r="183" spans="2:15" x14ac:dyDescent="0.2">
      <c r="B183" s="62" t="s">
        <v>715</v>
      </c>
      <c r="C183" s="14" t="s">
        <v>716</v>
      </c>
      <c r="D183" s="14" t="s">
        <v>717</v>
      </c>
      <c r="E183" s="14" t="s">
        <v>340</v>
      </c>
      <c r="F183" s="22">
        <v>994</v>
      </c>
      <c r="G183" s="14" t="s">
        <v>718</v>
      </c>
      <c r="H183" s="14" t="s">
        <v>52</v>
      </c>
      <c r="I183" s="24">
        <v>208483</v>
      </c>
      <c r="J183" s="26">
        <v>1200</v>
      </c>
      <c r="K183" s="24">
        <v>0</v>
      </c>
      <c r="L183" s="24">
        <v>11560.549139999999</v>
      </c>
      <c r="M183" s="13">
        <v>4.92183942E-3</v>
      </c>
      <c r="N183" s="13">
        <v>7.1242409890000004E-3</v>
      </c>
      <c r="O183" s="66">
        <v>2.1197917940000001E-3</v>
      </c>
    </row>
    <row r="184" spans="2:15" x14ac:dyDescent="0.2">
      <c r="B184" s="62" t="s">
        <v>719</v>
      </c>
      <c r="C184" s="14" t="s">
        <v>720</v>
      </c>
      <c r="D184" s="14" t="s">
        <v>717</v>
      </c>
      <c r="E184" s="14" t="s">
        <v>340</v>
      </c>
      <c r="F184" s="22">
        <v>994</v>
      </c>
      <c r="G184" s="14" t="s">
        <v>721</v>
      </c>
      <c r="H184" s="14" t="s">
        <v>52</v>
      </c>
      <c r="I184" s="24">
        <v>36000</v>
      </c>
      <c r="J184" s="25">
        <v>144.19999999999999</v>
      </c>
      <c r="K184" s="24">
        <v>0</v>
      </c>
      <c r="L184" s="24">
        <v>239.88015999999999</v>
      </c>
      <c r="M184" s="13">
        <v>3.5489928771032703E-5</v>
      </c>
      <c r="N184" s="13">
        <v>1.47827239E-4</v>
      </c>
      <c r="O184" s="66">
        <v>4.3985453335103302E-5</v>
      </c>
    </row>
    <row r="185" spans="2:15" x14ac:dyDescent="0.2">
      <c r="B185" s="62" t="s">
        <v>722</v>
      </c>
      <c r="C185" s="14" t="s">
        <v>723</v>
      </c>
      <c r="D185" s="14" t="s">
        <v>200</v>
      </c>
      <c r="E185" s="14" t="s">
        <v>340</v>
      </c>
      <c r="F185" s="22">
        <v>994</v>
      </c>
      <c r="G185" s="14" t="s">
        <v>686</v>
      </c>
      <c r="H185" s="14" t="s">
        <v>50</v>
      </c>
      <c r="I185" s="24">
        <v>224600</v>
      </c>
      <c r="J185" s="26">
        <v>172</v>
      </c>
      <c r="K185" s="24">
        <v>0</v>
      </c>
      <c r="L185" s="24">
        <v>1401.15362</v>
      </c>
      <c r="M185" s="13">
        <v>8.2529018349999997E-3</v>
      </c>
      <c r="N185" s="13">
        <v>8.6346729099999995E-4</v>
      </c>
      <c r="O185" s="66">
        <v>2.5692152700000002E-4</v>
      </c>
    </row>
    <row r="186" spans="2:15" x14ac:dyDescent="0.2">
      <c r="B186" s="62" t="s">
        <v>724</v>
      </c>
      <c r="C186" s="14" t="s">
        <v>725</v>
      </c>
      <c r="D186" s="14" t="s">
        <v>726</v>
      </c>
      <c r="E186" s="14" t="s">
        <v>340</v>
      </c>
      <c r="F186" s="22">
        <v>994</v>
      </c>
      <c r="G186" s="14" t="s">
        <v>727</v>
      </c>
      <c r="H186" s="14" t="s">
        <v>53</v>
      </c>
      <c r="I186" s="24">
        <v>422.22</v>
      </c>
      <c r="J186" s="26">
        <v>376</v>
      </c>
      <c r="K186" s="24">
        <v>0</v>
      </c>
      <c r="L186" s="24">
        <v>4.3484499999999997</v>
      </c>
      <c r="M186" s="13">
        <v>2.4936996E-4</v>
      </c>
      <c r="N186" s="13">
        <v>2.6797520908854902E-6</v>
      </c>
      <c r="O186" s="66">
        <v>7.9735041261865898E-7</v>
      </c>
    </row>
    <row r="187" spans="2:15" x14ac:dyDescent="0.2">
      <c r="B187" s="62" t="s">
        <v>728</v>
      </c>
      <c r="C187" s="14" t="s">
        <v>729</v>
      </c>
      <c r="D187" s="14" t="s">
        <v>339</v>
      </c>
      <c r="E187" s="14" t="s">
        <v>340</v>
      </c>
      <c r="F187" s="22">
        <v>994</v>
      </c>
      <c r="G187" s="14" t="s">
        <v>730</v>
      </c>
      <c r="H187" s="14" t="s">
        <v>50</v>
      </c>
      <c r="I187" s="24">
        <v>6505</v>
      </c>
      <c r="J187" s="26">
        <v>10097</v>
      </c>
      <c r="K187" s="24">
        <v>0</v>
      </c>
      <c r="L187" s="24">
        <v>2382.2493300000001</v>
      </c>
      <c r="M187" s="13">
        <v>2.8562298772348201E-6</v>
      </c>
      <c r="N187" s="13">
        <v>1.468071984E-3</v>
      </c>
      <c r="O187" s="66">
        <v>4.36819438E-4</v>
      </c>
    </row>
    <row r="188" spans="2:15" x14ac:dyDescent="0.2">
      <c r="B188" s="62" t="s">
        <v>731</v>
      </c>
      <c r="C188" s="14" t="s">
        <v>732</v>
      </c>
      <c r="D188" s="14" t="s">
        <v>339</v>
      </c>
      <c r="E188" s="14" t="s">
        <v>340</v>
      </c>
      <c r="F188" s="22">
        <v>994</v>
      </c>
      <c r="G188" s="14" t="s">
        <v>730</v>
      </c>
      <c r="H188" s="14" t="s">
        <v>50</v>
      </c>
      <c r="I188" s="24">
        <v>132700</v>
      </c>
      <c r="J188" s="26">
        <v>2879</v>
      </c>
      <c r="K188" s="24">
        <v>0</v>
      </c>
      <c r="L188" s="24">
        <v>13856.710489999999</v>
      </c>
      <c r="M188" s="13">
        <v>2.35016448739261E-5</v>
      </c>
      <c r="N188" s="13">
        <v>8.5392608639999999E-3</v>
      </c>
      <c r="O188" s="66">
        <v>2.540825771E-3</v>
      </c>
    </row>
    <row r="189" spans="2:15" x14ac:dyDescent="0.2">
      <c r="B189" s="62" t="s">
        <v>733</v>
      </c>
      <c r="C189" s="14" t="s">
        <v>734</v>
      </c>
      <c r="D189" s="14" t="s">
        <v>339</v>
      </c>
      <c r="E189" s="14" t="s">
        <v>340</v>
      </c>
      <c r="F189" s="22">
        <v>994</v>
      </c>
      <c r="G189" s="14" t="s">
        <v>730</v>
      </c>
      <c r="H189" s="14" t="s">
        <v>50</v>
      </c>
      <c r="I189" s="24">
        <v>194310</v>
      </c>
      <c r="J189" s="26">
        <v>1427</v>
      </c>
      <c r="K189" s="24">
        <v>0</v>
      </c>
      <c r="L189" s="24">
        <v>10056.95902</v>
      </c>
      <c r="M189" s="13">
        <v>6.1397530843522495E-5</v>
      </c>
      <c r="N189" s="13">
        <v>6.1976467379999999E-3</v>
      </c>
      <c r="O189" s="66">
        <v>1.844087071E-3</v>
      </c>
    </row>
    <row r="190" spans="2:15" x14ac:dyDescent="0.2">
      <c r="B190" s="62" t="s">
        <v>735</v>
      </c>
      <c r="C190" s="14" t="s">
        <v>736</v>
      </c>
      <c r="D190" s="14" t="s">
        <v>200</v>
      </c>
      <c r="E190" s="14" t="s">
        <v>340</v>
      </c>
      <c r="F190" s="22">
        <v>994</v>
      </c>
      <c r="G190" s="14" t="s">
        <v>349</v>
      </c>
      <c r="H190" s="14" t="s">
        <v>50</v>
      </c>
      <c r="I190" s="24">
        <v>130183</v>
      </c>
      <c r="J190" s="25">
        <v>369.01</v>
      </c>
      <c r="K190" s="24">
        <v>28.094339999999999</v>
      </c>
      <c r="L190" s="24">
        <v>1770.4626599999999</v>
      </c>
      <c r="M190" s="13">
        <v>5.7131030709999999E-3</v>
      </c>
      <c r="N190" s="13">
        <v>1.091055666E-3</v>
      </c>
      <c r="O190" s="66">
        <v>3.2463961399999998E-4</v>
      </c>
    </row>
    <row r="191" spans="2:15" x14ac:dyDescent="0.2">
      <c r="B191" s="62" t="s">
        <v>737</v>
      </c>
      <c r="C191" s="14" t="s">
        <v>738</v>
      </c>
      <c r="D191" s="14" t="s">
        <v>195</v>
      </c>
      <c r="E191" s="14" t="s">
        <v>340</v>
      </c>
      <c r="F191" s="22">
        <v>994</v>
      </c>
      <c r="G191" s="14" t="s">
        <v>690</v>
      </c>
      <c r="H191" s="14" t="s">
        <v>51</v>
      </c>
      <c r="I191" s="24">
        <v>114413</v>
      </c>
      <c r="J191" s="26">
        <v>2512</v>
      </c>
      <c r="K191" s="24">
        <v>0</v>
      </c>
      <c r="L191" s="24">
        <v>11529.557269999999</v>
      </c>
      <c r="M191" s="13">
        <v>8.4090256199999996E-4</v>
      </c>
      <c r="N191" s="13">
        <v>7.1051421079999996E-3</v>
      </c>
      <c r="O191" s="66">
        <v>2.1141089919999999E-3</v>
      </c>
    </row>
    <row r="192" spans="2:15" x14ac:dyDescent="0.2">
      <c r="B192" s="62" t="s">
        <v>739</v>
      </c>
      <c r="C192" s="14" t="s">
        <v>740</v>
      </c>
      <c r="D192" s="14" t="s">
        <v>705</v>
      </c>
      <c r="E192" s="14" t="s">
        <v>340</v>
      </c>
      <c r="F192" s="22">
        <v>994</v>
      </c>
      <c r="G192" s="14" t="s">
        <v>741</v>
      </c>
      <c r="H192" s="14" t="s">
        <v>51</v>
      </c>
      <c r="I192" s="24">
        <v>6500</v>
      </c>
      <c r="J192" s="26">
        <v>16180</v>
      </c>
      <c r="K192" s="24">
        <v>0</v>
      </c>
      <c r="L192" s="24">
        <v>4218.9997199999998</v>
      </c>
      <c r="M192" s="13">
        <v>1.82010109E-4</v>
      </c>
      <c r="N192" s="13">
        <v>2.5999777669999998E-3</v>
      </c>
      <c r="O192" s="66">
        <v>7.7361385399999998E-4</v>
      </c>
    </row>
    <row r="193" spans="2:15" x14ac:dyDescent="0.2">
      <c r="B193" s="62" t="s">
        <v>742</v>
      </c>
      <c r="C193" s="14" t="s">
        <v>743</v>
      </c>
      <c r="D193" s="14" t="s">
        <v>200</v>
      </c>
      <c r="E193" s="14" t="s">
        <v>340</v>
      </c>
      <c r="F193" s="22">
        <v>994</v>
      </c>
      <c r="G193" s="14" t="s">
        <v>741</v>
      </c>
      <c r="H193" s="14" t="s">
        <v>50</v>
      </c>
      <c r="I193" s="24">
        <v>16850</v>
      </c>
      <c r="J193" s="26">
        <v>9360</v>
      </c>
      <c r="K193" s="24">
        <v>0</v>
      </c>
      <c r="L193" s="24">
        <v>5720.3593199999996</v>
      </c>
      <c r="M193" s="13">
        <v>2.9659629400000001E-4</v>
      </c>
      <c r="N193" s="13">
        <v>3.5251974489999998E-3</v>
      </c>
      <c r="O193" s="66">
        <v>1.0489095800000001E-3</v>
      </c>
    </row>
    <row r="194" spans="2:15" x14ac:dyDescent="0.2">
      <c r="B194" s="62" t="s">
        <v>744</v>
      </c>
      <c r="C194" s="14" t="s">
        <v>745</v>
      </c>
      <c r="D194" s="14" t="s">
        <v>339</v>
      </c>
      <c r="E194" s="14" t="s">
        <v>340</v>
      </c>
      <c r="F194" s="22">
        <v>994</v>
      </c>
      <c r="G194" s="14" t="s">
        <v>741</v>
      </c>
      <c r="H194" s="14" t="s">
        <v>50</v>
      </c>
      <c r="I194" s="24">
        <v>14290</v>
      </c>
      <c r="J194" s="26">
        <v>10400</v>
      </c>
      <c r="K194" s="24">
        <v>18.606660000000002</v>
      </c>
      <c r="L194" s="24">
        <v>5408.9089800000002</v>
      </c>
      <c r="M194" s="13">
        <v>2.7552755052827401E-6</v>
      </c>
      <c r="N194" s="13">
        <v>3.3332647599999998E-3</v>
      </c>
      <c r="O194" s="66">
        <v>9.918007119999999E-4</v>
      </c>
    </row>
    <row r="195" spans="2:15" x14ac:dyDescent="0.2">
      <c r="B195" s="62" t="s">
        <v>746</v>
      </c>
      <c r="C195" s="14" t="s">
        <v>747</v>
      </c>
      <c r="D195" s="14" t="s">
        <v>339</v>
      </c>
      <c r="E195" s="14" t="s">
        <v>340</v>
      </c>
      <c r="F195" s="22">
        <v>994</v>
      </c>
      <c r="G195" s="14" t="s">
        <v>693</v>
      </c>
      <c r="H195" s="14" t="s">
        <v>50</v>
      </c>
      <c r="I195" s="24">
        <v>0.04</v>
      </c>
      <c r="J195" s="26">
        <v>8159</v>
      </c>
      <c r="K195" s="24">
        <v>0</v>
      </c>
      <c r="L195" s="24">
        <v>1.184E-2</v>
      </c>
      <c r="M195" s="13">
        <v>3.74687274291899E-10</v>
      </c>
      <c r="N195" s="13">
        <v>7.2964538527714996E-9</v>
      </c>
      <c r="O195" s="66">
        <v>2.17103310039322E-9</v>
      </c>
    </row>
    <row r="196" spans="2:15" x14ac:dyDescent="0.2">
      <c r="B196" s="62" t="s">
        <v>748</v>
      </c>
      <c r="C196" s="14" t="s">
        <v>749</v>
      </c>
      <c r="D196" s="14" t="s">
        <v>195</v>
      </c>
      <c r="E196" s="14" t="s">
        <v>340</v>
      </c>
      <c r="F196" s="22">
        <v>994</v>
      </c>
      <c r="G196" s="14" t="s">
        <v>750</v>
      </c>
      <c r="H196" s="14" t="s">
        <v>50</v>
      </c>
      <c r="I196" s="24">
        <v>1575000</v>
      </c>
      <c r="J196" s="25">
        <v>9.99</v>
      </c>
      <c r="K196" s="24">
        <v>0</v>
      </c>
      <c r="L196" s="24">
        <v>570.68124999999998</v>
      </c>
      <c r="M196" s="13">
        <v>2.9048957600000001E-2</v>
      </c>
      <c r="N196" s="13">
        <v>3.5168491499999998E-4</v>
      </c>
      <c r="O196" s="66">
        <v>1.04642557E-4</v>
      </c>
    </row>
    <row r="197" spans="2:15" x14ac:dyDescent="0.2">
      <c r="B197" s="62" t="s">
        <v>751</v>
      </c>
      <c r="C197" s="14" t="s">
        <v>752</v>
      </c>
      <c r="D197" s="14" t="s">
        <v>195</v>
      </c>
      <c r="E197" s="14" t="s">
        <v>340</v>
      </c>
      <c r="F197" s="22">
        <v>994</v>
      </c>
      <c r="G197" s="14" t="s">
        <v>700</v>
      </c>
      <c r="H197" s="14" t="s">
        <v>50</v>
      </c>
      <c r="I197" s="24">
        <v>74035</v>
      </c>
      <c r="J197" s="26">
        <v>305</v>
      </c>
      <c r="K197" s="24">
        <v>0</v>
      </c>
      <c r="L197" s="24">
        <v>819.00108</v>
      </c>
      <c r="M197" s="13">
        <v>7.0908977709999996E-3</v>
      </c>
      <c r="N197" s="13">
        <v>5.0471314000000004E-4</v>
      </c>
      <c r="O197" s="66">
        <v>1.50175545E-4</v>
      </c>
    </row>
    <row r="198" spans="2:15" x14ac:dyDescent="0.2">
      <c r="B198" s="62" t="s">
        <v>753</v>
      </c>
      <c r="C198" s="14" t="s">
        <v>754</v>
      </c>
      <c r="D198" s="14" t="s">
        <v>200</v>
      </c>
      <c r="E198" s="14" t="s">
        <v>340</v>
      </c>
      <c r="F198" s="22">
        <v>994</v>
      </c>
      <c r="G198" s="14" t="s">
        <v>700</v>
      </c>
      <c r="H198" s="14" t="s">
        <v>50</v>
      </c>
      <c r="I198" s="24">
        <v>28</v>
      </c>
      <c r="J198" s="25">
        <v>12.94</v>
      </c>
      <c r="K198" s="24">
        <v>0</v>
      </c>
      <c r="L198" s="24">
        <v>1.3140000000000001E-2</v>
      </c>
      <c r="M198" s="13">
        <v>6.2404504392786805E-7</v>
      </c>
      <c r="N198" s="13">
        <v>8.0975847656602693E-9</v>
      </c>
      <c r="O198" s="66">
        <v>2.4094066671593701E-9</v>
      </c>
    </row>
    <row r="199" spans="2:15" ht="13.5" thickBot="1" x14ac:dyDescent="0.25">
      <c r="B199" s="62" t="s">
        <v>755</v>
      </c>
      <c r="C199" s="14" t="s">
        <v>756</v>
      </c>
      <c r="D199" s="14" t="s">
        <v>190</v>
      </c>
      <c r="E199" s="14" t="s">
        <v>340</v>
      </c>
      <c r="F199" s="22">
        <v>994</v>
      </c>
      <c r="G199" s="14" t="s">
        <v>757</v>
      </c>
      <c r="H199" s="14" t="s">
        <v>51</v>
      </c>
      <c r="I199" s="24">
        <v>95250</v>
      </c>
      <c r="J199" s="26">
        <v>4118</v>
      </c>
      <c r="K199" s="24">
        <v>0</v>
      </c>
      <c r="L199" s="24">
        <v>15735.07978</v>
      </c>
      <c r="M199" s="13">
        <v>1.2805152200000001E-4</v>
      </c>
      <c r="N199" s="13">
        <v>9.6968144829999992E-3</v>
      </c>
      <c r="O199" s="66">
        <v>2.8852516079999999E-3</v>
      </c>
    </row>
    <row r="200" spans="2:15" x14ac:dyDescent="0.2">
      <c r="B200" s="76" t="s">
        <v>758</v>
      </c>
      <c r="C200" s="77" t="s">
        <v>759</v>
      </c>
      <c r="D200" s="77" t="s">
        <v>200</v>
      </c>
      <c r="E200" s="77" t="s">
        <v>340</v>
      </c>
      <c r="F200" s="83">
        <v>994</v>
      </c>
      <c r="G200" s="77" t="s">
        <v>757</v>
      </c>
      <c r="H200" s="77" t="s">
        <v>50</v>
      </c>
      <c r="I200" s="78">
        <v>841586.81</v>
      </c>
      <c r="J200" s="82">
        <v>17.809999999999999</v>
      </c>
      <c r="K200" s="78">
        <v>0</v>
      </c>
      <c r="L200" s="78">
        <v>543.63873999999998</v>
      </c>
      <c r="M200" s="79">
        <v>8.4417258659999998E-3</v>
      </c>
      <c r="N200" s="79">
        <v>3.3501984600000002E-4</v>
      </c>
      <c r="O200" s="80">
        <v>9.9683927296965005E-5</v>
      </c>
    </row>
    <row r="201" spans="2:15" ht="12.75" hidden="1" customHeight="1" x14ac:dyDescent="0.2"/>
    <row r="202" spans="2:15" ht="12.75" hidden="1" customHeight="1" x14ac:dyDescent="0.2"/>
    <row r="203" spans="2:15" ht="12.75" hidden="1" customHeight="1" x14ac:dyDescent="0.2"/>
    <row r="204" spans="2:15" ht="12.75" hidden="1" customHeight="1" x14ac:dyDescent="0.2"/>
    <row r="205" spans="2:15" ht="12.75" hidden="1" customHeight="1" x14ac:dyDescent="0.2"/>
    <row r="206" spans="2:15" ht="12.75" hidden="1" customHeight="1" x14ac:dyDescent="0.2"/>
    <row r="207" spans="2:15" ht="12.75" hidden="1" customHeight="1" x14ac:dyDescent="0.2"/>
    <row r="208" spans="2:15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N23"/>
  <sheetViews>
    <sheetView rightToLeft="1" workbookViewId="0">
      <selection activeCell="C25" sqref="C25"/>
    </sheetView>
  </sheetViews>
  <sheetFormatPr defaultRowHeight="12.75" customHeight="1" x14ac:dyDescent="0.2"/>
  <cols>
    <col min="2" max="2" width="51.7109375" bestFit="1" customWidth="1"/>
    <col min="3" max="3" width="29" bestFit="1" customWidth="1"/>
    <col min="4" max="4" width="15" bestFit="1" customWidth="1"/>
    <col min="5" max="5" width="16.28515625" bestFit="1" customWidth="1"/>
    <col min="6" max="7" width="13.7109375" bestFit="1" customWidth="1"/>
    <col min="8" max="8" width="12.42578125" bestFit="1" customWidth="1"/>
    <col min="9" max="9" width="10" bestFit="1" customWidth="1"/>
    <col min="10" max="10" width="23.85546875" bestFit="1" customWidth="1"/>
    <col min="11" max="11" width="13.7109375" bestFit="1" customWidth="1"/>
    <col min="12" max="12" width="29" bestFit="1" customWidth="1"/>
    <col min="13" max="13" width="34" bestFit="1" customWidth="1"/>
    <col min="14" max="14" width="30.140625" bestFit="1" customWidth="1"/>
  </cols>
  <sheetData>
    <row r="1" spans="2:14" ht="12.75" customHeight="1" x14ac:dyDescent="0.2">
      <c r="B1" s="1" t="s">
        <v>69</v>
      </c>
      <c r="C1" s="1" t="s">
        <v>1</v>
      </c>
    </row>
    <row r="2" spans="2:14" ht="12.75" customHeight="1" x14ac:dyDescent="0.2">
      <c r="B2" s="1" t="s">
        <v>2</v>
      </c>
      <c r="C2" s="1" t="s">
        <v>3</v>
      </c>
    </row>
    <row r="3" spans="2:14" ht="12.75" customHeight="1" x14ac:dyDescent="0.2">
      <c r="B3" s="1" t="s">
        <v>4</v>
      </c>
      <c r="C3" s="1" t="s">
        <v>5</v>
      </c>
    </row>
    <row r="4" spans="2:14" ht="12.75" customHeight="1" x14ac:dyDescent="0.2">
      <c r="B4" s="1" t="s">
        <v>6</v>
      </c>
      <c r="C4" s="2">
        <v>12536</v>
      </c>
    </row>
    <row r="6" spans="2:14" ht="12.75" customHeight="1" x14ac:dyDescent="0.2">
      <c r="B6" s="48" t="s">
        <v>760</v>
      </c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50"/>
    </row>
    <row r="7" spans="2:14" ht="12.75" customHeight="1" x14ac:dyDescent="0.2">
      <c r="B7" s="51" t="s">
        <v>761</v>
      </c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3"/>
    </row>
    <row r="8" spans="2:14" ht="12.75" customHeight="1" x14ac:dyDescent="0.2">
      <c r="B8" s="4" t="s">
        <v>71</v>
      </c>
      <c r="C8" s="4" t="s">
        <v>72</v>
      </c>
      <c r="D8" s="4" t="s">
        <v>135</v>
      </c>
      <c r="E8" s="4" t="s">
        <v>73</v>
      </c>
      <c r="F8" s="4" t="s">
        <v>204</v>
      </c>
      <c r="G8" s="4" t="s">
        <v>76</v>
      </c>
      <c r="H8" s="4" t="s">
        <v>138</v>
      </c>
      <c r="I8" s="4" t="s">
        <v>139</v>
      </c>
      <c r="J8" s="4" t="s">
        <v>140</v>
      </c>
      <c r="K8" s="4" t="s">
        <v>79</v>
      </c>
      <c r="L8" s="4" t="s">
        <v>141</v>
      </c>
      <c r="M8" s="4" t="s">
        <v>80</v>
      </c>
      <c r="N8" s="4" t="s">
        <v>206</v>
      </c>
    </row>
    <row r="9" spans="2:14" ht="12.75" customHeight="1" x14ac:dyDescent="0.2">
      <c r="B9" s="5"/>
      <c r="C9" s="5"/>
      <c r="D9" s="5"/>
      <c r="E9" s="5"/>
      <c r="F9" s="5"/>
      <c r="G9" s="5"/>
      <c r="H9" s="6" t="s">
        <v>145</v>
      </c>
      <c r="I9" s="6" t="s">
        <v>146</v>
      </c>
      <c r="J9" s="6" t="s">
        <v>11</v>
      </c>
      <c r="K9" s="6" t="s">
        <v>11</v>
      </c>
      <c r="L9" s="6" t="s">
        <v>12</v>
      </c>
      <c r="M9" s="6" t="s">
        <v>12</v>
      </c>
      <c r="N9" s="6" t="s">
        <v>12</v>
      </c>
    </row>
    <row r="10" spans="2:14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147</v>
      </c>
      <c r="N10" s="6" t="s">
        <v>148</v>
      </c>
    </row>
    <row r="11" spans="2:14" ht="12.75" customHeight="1" x14ac:dyDescent="0.2">
      <c r="B11" s="18" t="s">
        <v>762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</row>
    <row r="12" spans="2:14" ht="12.75" customHeight="1" x14ac:dyDescent="0.2">
      <c r="B12" s="18" t="s">
        <v>763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</row>
    <row r="13" spans="2:14" ht="12.75" customHeight="1" x14ac:dyDescent="0.2">
      <c r="B13" s="18" t="s">
        <v>764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spans="2:14" ht="12.75" customHeight="1" x14ac:dyDescent="0.2">
      <c r="B14" s="18" t="s">
        <v>765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</row>
    <row r="15" spans="2:14" ht="12.75" customHeight="1" x14ac:dyDescent="0.2">
      <c r="B15" s="18" t="s">
        <v>766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</row>
    <row r="16" spans="2:14" ht="12.75" customHeight="1" x14ac:dyDescent="0.2">
      <c r="B16" s="18" t="s">
        <v>767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</row>
    <row r="17" spans="2:14" ht="12.75" customHeight="1" x14ac:dyDescent="0.2">
      <c r="B17" s="18" t="s">
        <v>768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</row>
    <row r="18" spans="2:14" ht="12.75" customHeight="1" x14ac:dyDescent="0.2">
      <c r="B18" s="18" t="s">
        <v>769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</row>
    <row r="19" spans="2:14" ht="12.75" customHeight="1" x14ac:dyDescent="0.2">
      <c r="B19" s="18" t="s">
        <v>770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</row>
    <row r="20" spans="2:14" ht="12.75" customHeight="1" x14ac:dyDescent="0.2">
      <c r="B20" s="18" t="s">
        <v>771</v>
      </c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</row>
    <row r="21" spans="2:14" ht="12.75" customHeight="1" x14ac:dyDescent="0.2">
      <c r="B21" s="18" t="s">
        <v>772</v>
      </c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</row>
    <row r="22" spans="2:14" ht="12.75" customHeight="1" x14ac:dyDescent="0.2">
      <c r="B22" s="18" t="s">
        <v>773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</row>
    <row r="23" spans="2:14" ht="12.75" customHeight="1" x14ac:dyDescent="0.2">
      <c r="B23" s="18" t="s">
        <v>774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</row>
  </sheetData>
  <mergeCells count="2">
    <mergeCell ref="B6:N6"/>
    <mergeCell ref="B7:N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topLeftCell="J1" workbookViewId="0">
      <selection activeCell="P1" sqref="P1:XFD1048576"/>
    </sheetView>
  </sheetViews>
  <sheetFormatPr defaultColWidth="0" defaultRowHeight="12.75" customHeight="1" zeroHeight="1" x14ac:dyDescent="0.2"/>
  <cols>
    <col min="1" max="1" width="9.140625" customWidth="1"/>
    <col min="2" max="2" width="49.140625" bestFit="1" customWidth="1"/>
    <col min="3" max="3" width="29" bestFit="1" customWidth="1"/>
    <col min="4" max="4" width="15" bestFit="1" customWidth="1"/>
    <col min="5" max="5" width="16.28515625" bestFit="1" customWidth="1"/>
    <col min="6" max="6" width="13.7109375" bestFit="1" customWidth="1"/>
    <col min="7" max="7" width="10.85546875" customWidth="1"/>
    <col min="8" max="8" width="12.42578125" bestFit="1" customWidth="1"/>
    <col min="9" max="9" width="15" bestFit="1" customWidth="1"/>
    <col min="10" max="11" width="12.42578125" bestFit="1" customWidth="1"/>
    <col min="12" max="12" width="13.7109375" bestFit="1" customWidth="1"/>
    <col min="13" max="13" width="29" bestFit="1" customWidth="1"/>
    <col min="14" max="14" width="34" bestFit="1" customWidth="1"/>
    <col min="15" max="15" width="30.140625" bestFit="1" customWidth="1"/>
    <col min="53" max="16384" width="9.140625" hidden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12536</v>
      </c>
    </row>
    <row r="5" spans="2:15" ht="12.75" customHeight="1" x14ac:dyDescent="0.2"/>
    <row r="6" spans="2:15" ht="12.75" customHeight="1" thickBot="1" x14ac:dyDescent="0.25">
      <c r="B6" s="67" t="s">
        <v>775</v>
      </c>
      <c r="C6" s="69" t="s">
        <v>1395</v>
      </c>
      <c r="D6" s="69" t="s">
        <v>1396</v>
      </c>
      <c r="E6" s="69" t="s">
        <v>1397</v>
      </c>
      <c r="F6" s="69" t="s">
        <v>1398</v>
      </c>
      <c r="G6" s="69" t="s">
        <v>1399</v>
      </c>
      <c r="H6" s="69" t="s">
        <v>1400</v>
      </c>
      <c r="I6" s="69" t="s">
        <v>1401</v>
      </c>
      <c r="J6" s="69" t="s">
        <v>1402</v>
      </c>
      <c r="K6" s="69" t="s">
        <v>1403</v>
      </c>
      <c r="L6" s="69" t="s">
        <v>1404</v>
      </c>
      <c r="M6" s="69" t="s">
        <v>1405</v>
      </c>
      <c r="N6" s="69" t="s">
        <v>1406</v>
      </c>
      <c r="O6" s="69" t="s">
        <v>1407</v>
      </c>
    </row>
    <row r="7" spans="2:15" ht="12.75" customHeight="1" thickBot="1" x14ac:dyDescent="0.25">
      <c r="B7" s="75" t="s">
        <v>776</v>
      </c>
      <c r="C7" s="81" t="s">
        <v>1395</v>
      </c>
      <c r="D7" s="81" t="s">
        <v>1395</v>
      </c>
      <c r="E7" s="81" t="s">
        <v>1395</v>
      </c>
      <c r="F7" s="81" t="s">
        <v>1395</v>
      </c>
      <c r="G7" s="81" t="s">
        <v>1395</v>
      </c>
      <c r="H7" s="81" t="s">
        <v>1395</v>
      </c>
      <c r="I7" s="81" t="s">
        <v>1395</v>
      </c>
      <c r="J7" s="81" t="s">
        <v>1395</v>
      </c>
      <c r="K7" s="81" t="s">
        <v>1395</v>
      </c>
      <c r="L7" s="81" t="s">
        <v>1395</v>
      </c>
      <c r="M7" s="81" t="s">
        <v>1395</v>
      </c>
      <c r="N7" s="81" t="s">
        <v>1395</v>
      </c>
      <c r="O7" s="81" t="s">
        <v>1395</v>
      </c>
    </row>
    <row r="8" spans="2:15" ht="12.75" customHeight="1" x14ac:dyDescent="0.2">
      <c r="B8" s="60" t="s">
        <v>71</v>
      </c>
      <c r="C8" s="4" t="s">
        <v>72</v>
      </c>
      <c r="D8" s="4" t="s">
        <v>135</v>
      </c>
      <c r="E8" s="4" t="s">
        <v>73</v>
      </c>
      <c r="F8" s="4" t="s">
        <v>204</v>
      </c>
      <c r="G8" s="4" t="s">
        <v>74</v>
      </c>
      <c r="H8" s="4" t="s">
        <v>75</v>
      </c>
      <c r="I8" s="4" t="s">
        <v>76</v>
      </c>
      <c r="J8" s="4" t="s">
        <v>138</v>
      </c>
      <c r="K8" s="4" t="s">
        <v>139</v>
      </c>
      <c r="L8" s="4" t="s">
        <v>79</v>
      </c>
      <c r="M8" s="4" t="s">
        <v>141</v>
      </c>
      <c r="N8" s="4" t="s">
        <v>80</v>
      </c>
      <c r="O8" s="63" t="s">
        <v>206</v>
      </c>
    </row>
    <row r="9" spans="2:15" ht="12.75" customHeight="1" x14ac:dyDescent="0.2">
      <c r="B9" s="71" t="s">
        <v>1395</v>
      </c>
      <c r="C9" s="57" t="s">
        <v>1395</v>
      </c>
      <c r="D9" s="57" t="s">
        <v>1395</v>
      </c>
      <c r="E9" s="57" t="s">
        <v>1395</v>
      </c>
      <c r="F9" s="57" t="s">
        <v>1395</v>
      </c>
      <c r="G9" s="57" t="s">
        <v>1395</v>
      </c>
      <c r="H9" s="57" t="s">
        <v>1395</v>
      </c>
      <c r="I9" s="57" t="s">
        <v>1395</v>
      </c>
      <c r="J9" s="6" t="s">
        <v>145</v>
      </c>
      <c r="K9" s="6" t="s">
        <v>146</v>
      </c>
      <c r="L9" s="6" t="s">
        <v>11</v>
      </c>
      <c r="M9" s="6" t="s">
        <v>12</v>
      </c>
      <c r="N9" s="6" t="s">
        <v>12</v>
      </c>
      <c r="O9" s="64" t="s">
        <v>12</v>
      </c>
    </row>
    <row r="10" spans="2:15" ht="12.75" customHeight="1" x14ac:dyDescent="0.2">
      <c r="B10" s="71" t="s">
        <v>1395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147</v>
      </c>
      <c r="N10" s="6" t="s">
        <v>148</v>
      </c>
      <c r="O10" s="64" t="s">
        <v>149</v>
      </c>
    </row>
    <row r="11" spans="2:15" ht="12.75" customHeight="1" x14ac:dyDescent="0.2">
      <c r="B11" s="61" t="s">
        <v>777</v>
      </c>
      <c r="C11" s="58" t="s">
        <v>1395</v>
      </c>
      <c r="D11" s="58" t="s">
        <v>1395</v>
      </c>
      <c r="E11" s="58" t="s">
        <v>1395</v>
      </c>
      <c r="F11" s="58" t="s">
        <v>1395</v>
      </c>
      <c r="G11" s="58" t="s">
        <v>1395</v>
      </c>
      <c r="H11" s="58" t="s">
        <v>1395</v>
      </c>
      <c r="I11" s="58" t="s">
        <v>1395</v>
      </c>
      <c r="J11" s="58" t="s">
        <v>1395</v>
      </c>
      <c r="K11" s="58" t="s">
        <v>1395</v>
      </c>
      <c r="L11" s="23">
        <v>8745.3788800000002</v>
      </c>
      <c r="M11" s="58" t="s">
        <v>1395</v>
      </c>
      <c r="N11" s="20">
        <v>1</v>
      </c>
      <c r="O11" s="65">
        <v>1.60359012E-3</v>
      </c>
    </row>
    <row r="12" spans="2:15" ht="12.75" customHeight="1" x14ac:dyDescent="0.2">
      <c r="B12" s="61" t="s">
        <v>778</v>
      </c>
      <c r="C12" s="58" t="s">
        <v>1395</v>
      </c>
      <c r="D12" s="58" t="s">
        <v>1395</v>
      </c>
      <c r="E12" s="58" t="s">
        <v>1395</v>
      </c>
      <c r="F12" s="58" t="s">
        <v>1395</v>
      </c>
      <c r="G12" s="58" t="s">
        <v>1395</v>
      </c>
      <c r="H12" s="58" t="s">
        <v>1395</v>
      </c>
      <c r="I12" s="58" t="s">
        <v>1395</v>
      </c>
      <c r="J12" s="58" t="s">
        <v>1395</v>
      </c>
      <c r="K12" s="58" t="s">
        <v>1395</v>
      </c>
      <c r="L12" s="58" t="s">
        <v>1395</v>
      </c>
      <c r="M12" s="58" t="s">
        <v>1395</v>
      </c>
      <c r="N12" s="58" t="s">
        <v>1395</v>
      </c>
      <c r="O12" s="72" t="s">
        <v>1395</v>
      </c>
    </row>
    <row r="13" spans="2:15" ht="12.75" customHeight="1" x14ac:dyDescent="0.2">
      <c r="B13" s="61" t="s">
        <v>779</v>
      </c>
      <c r="C13" s="58" t="s">
        <v>1395</v>
      </c>
      <c r="D13" s="58" t="s">
        <v>1395</v>
      </c>
      <c r="E13" s="58" t="s">
        <v>1395</v>
      </c>
      <c r="F13" s="58" t="s">
        <v>1395</v>
      </c>
      <c r="G13" s="58" t="s">
        <v>1395</v>
      </c>
      <c r="H13" s="58" t="s">
        <v>1395</v>
      </c>
      <c r="I13" s="58" t="s">
        <v>1395</v>
      </c>
      <c r="J13" s="58" t="s">
        <v>1395</v>
      </c>
      <c r="K13" s="58" t="s">
        <v>1395</v>
      </c>
      <c r="L13" s="58" t="s">
        <v>1395</v>
      </c>
      <c r="M13" s="58" t="s">
        <v>1395</v>
      </c>
      <c r="N13" s="58" t="s">
        <v>1395</v>
      </c>
      <c r="O13" s="72" t="s">
        <v>1395</v>
      </c>
    </row>
    <row r="14" spans="2:15" ht="12.75" customHeight="1" x14ac:dyDescent="0.2">
      <c r="B14" s="61" t="s">
        <v>780</v>
      </c>
      <c r="C14" s="58" t="s">
        <v>1395</v>
      </c>
      <c r="D14" s="58" t="s">
        <v>1395</v>
      </c>
      <c r="E14" s="58" t="s">
        <v>1395</v>
      </c>
      <c r="F14" s="58" t="s">
        <v>1395</v>
      </c>
      <c r="G14" s="58" t="s">
        <v>1395</v>
      </c>
      <c r="H14" s="58" t="s">
        <v>1395</v>
      </c>
      <c r="I14" s="58" t="s">
        <v>1395</v>
      </c>
      <c r="J14" s="58" t="s">
        <v>1395</v>
      </c>
      <c r="K14" s="58" t="s">
        <v>1395</v>
      </c>
      <c r="L14" s="58" t="s">
        <v>1395</v>
      </c>
      <c r="M14" s="58" t="s">
        <v>1395</v>
      </c>
      <c r="N14" s="58" t="s">
        <v>1395</v>
      </c>
      <c r="O14" s="72" t="s">
        <v>1395</v>
      </c>
    </row>
    <row r="15" spans="2:15" ht="12.75" customHeight="1" x14ac:dyDescent="0.2">
      <c r="B15" s="61" t="s">
        <v>781</v>
      </c>
      <c r="C15" s="58" t="s">
        <v>1395</v>
      </c>
      <c r="D15" s="58" t="s">
        <v>1395</v>
      </c>
      <c r="E15" s="58" t="s">
        <v>1395</v>
      </c>
      <c r="F15" s="58" t="s">
        <v>1395</v>
      </c>
      <c r="G15" s="58" t="s">
        <v>1395</v>
      </c>
      <c r="H15" s="58" t="s">
        <v>1395</v>
      </c>
      <c r="I15" s="58" t="s">
        <v>1395</v>
      </c>
      <c r="J15" s="58" t="s">
        <v>1395</v>
      </c>
      <c r="K15" s="58" t="s">
        <v>1395</v>
      </c>
      <c r="L15" s="58" t="s">
        <v>1395</v>
      </c>
      <c r="M15" s="58" t="s">
        <v>1395</v>
      </c>
      <c r="N15" s="58" t="s">
        <v>1395</v>
      </c>
      <c r="O15" s="72" t="s">
        <v>1395</v>
      </c>
    </row>
    <row r="16" spans="2:15" ht="12.75" customHeight="1" x14ac:dyDescent="0.2">
      <c r="B16" s="61" t="s">
        <v>782</v>
      </c>
      <c r="C16" s="58" t="s">
        <v>1395</v>
      </c>
      <c r="D16" s="58" t="s">
        <v>1395</v>
      </c>
      <c r="E16" s="58" t="s">
        <v>1395</v>
      </c>
      <c r="F16" s="58" t="s">
        <v>1395</v>
      </c>
      <c r="G16" s="58" t="s">
        <v>1395</v>
      </c>
      <c r="H16" s="58" t="s">
        <v>1395</v>
      </c>
      <c r="I16" s="58" t="s">
        <v>1395</v>
      </c>
      <c r="J16" s="58" t="s">
        <v>1395</v>
      </c>
      <c r="K16" s="58" t="s">
        <v>1395</v>
      </c>
      <c r="L16" s="58" t="s">
        <v>1395</v>
      </c>
      <c r="M16" s="58" t="s">
        <v>1395</v>
      </c>
      <c r="N16" s="58" t="s">
        <v>1395</v>
      </c>
      <c r="O16" s="72" t="s">
        <v>1395</v>
      </c>
    </row>
    <row r="17" spans="2:15" ht="12.75" customHeight="1" x14ac:dyDescent="0.2">
      <c r="B17" s="61" t="s">
        <v>783</v>
      </c>
      <c r="C17" s="58" t="s">
        <v>1395</v>
      </c>
      <c r="D17" s="58" t="s">
        <v>1395</v>
      </c>
      <c r="E17" s="58" t="s">
        <v>1395</v>
      </c>
      <c r="F17" s="58" t="s">
        <v>1395</v>
      </c>
      <c r="G17" s="58" t="s">
        <v>1395</v>
      </c>
      <c r="H17" s="58" t="s">
        <v>1395</v>
      </c>
      <c r="I17" s="58" t="s">
        <v>1395</v>
      </c>
      <c r="J17" s="58" t="s">
        <v>1395</v>
      </c>
      <c r="K17" s="58" t="s">
        <v>1395</v>
      </c>
      <c r="L17" s="23">
        <v>8745.3788800000002</v>
      </c>
      <c r="M17" s="58" t="s">
        <v>1395</v>
      </c>
      <c r="N17" s="20">
        <v>1</v>
      </c>
      <c r="O17" s="65">
        <v>1.60359012E-3</v>
      </c>
    </row>
    <row r="18" spans="2:15" ht="12.75" customHeight="1" x14ac:dyDescent="0.2">
      <c r="B18" s="61" t="s">
        <v>784</v>
      </c>
      <c r="C18" s="58" t="s">
        <v>1395</v>
      </c>
      <c r="D18" s="58" t="s">
        <v>1395</v>
      </c>
      <c r="E18" s="58" t="s">
        <v>1395</v>
      </c>
      <c r="F18" s="58" t="s">
        <v>1395</v>
      </c>
      <c r="G18" s="58" t="s">
        <v>1395</v>
      </c>
      <c r="H18" s="58" t="s">
        <v>1395</v>
      </c>
      <c r="I18" s="58" t="s">
        <v>1395</v>
      </c>
      <c r="J18" s="58" t="s">
        <v>1395</v>
      </c>
      <c r="K18" s="58" t="s">
        <v>1395</v>
      </c>
      <c r="L18" s="58" t="s">
        <v>1395</v>
      </c>
      <c r="M18" s="58" t="s">
        <v>1395</v>
      </c>
      <c r="N18" s="58" t="s">
        <v>1395</v>
      </c>
      <c r="O18" s="72" t="s">
        <v>1395</v>
      </c>
    </row>
    <row r="19" spans="2:15" ht="12.75" customHeight="1" x14ac:dyDescent="0.2">
      <c r="B19" s="61" t="s">
        <v>785</v>
      </c>
      <c r="C19" s="58" t="s">
        <v>1395</v>
      </c>
      <c r="D19" s="58" t="s">
        <v>1395</v>
      </c>
      <c r="E19" s="58" t="s">
        <v>1395</v>
      </c>
      <c r="F19" s="58" t="s">
        <v>1395</v>
      </c>
      <c r="G19" s="58" t="s">
        <v>1395</v>
      </c>
      <c r="H19" s="58" t="s">
        <v>1395</v>
      </c>
      <c r="I19" s="58" t="s">
        <v>1395</v>
      </c>
      <c r="J19" s="58" t="s">
        <v>1395</v>
      </c>
      <c r="K19" s="58" t="s">
        <v>1395</v>
      </c>
      <c r="L19" s="58" t="s">
        <v>1395</v>
      </c>
      <c r="M19" s="58" t="s">
        <v>1395</v>
      </c>
      <c r="N19" s="58" t="s">
        <v>1395</v>
      </c>
      <c r="O19" s="72" t="s">
        <v>1395</v>
      </c>
    </row>
    <row r="20" spans="2:15" ht="12.75" customHeight="1" x14ac:dyDescent="0.2">
      <c r="B20" s="61" t="s">
        <v>786</v>
      </c>
      <c r="C20" s="58" t="s">
        <v>1395</v>
      </c>
      <c r="D20" s="58" t="s">
        <v>1395</v>
      </c>
      <c r="E20" s="58" t="s">
        <v>1395</v>
      </c>
      <c r="F20" s="58" t="s">
        <v>1395</v>
      </c>
      <c r="G20" s="58" t="s">
        <v>1395</v>
      </c>
      <c r="H20" s="58" t="s">
        <v>1395</v>
      </c>
      <c r="I20" s="58" t="s">
        <v>1395</v>
      </c>
      <c r="J20" s="58" t="s">
        <v>1395</v>
      </c>
      <c r="K20" s="58" t="s">
        <v>1395</v>
      </c>
      <c r="L20" s="58" t="s">
        <v>1395</v>
      </c>
      <c r="M20" s="58" t="s">
        <v>1395</v>
      </c>
      <c r="N20" s="58" t="s">
        <v>1395</v>
      </c>
      <c r="O20" s="72" t="s">
        <v>1395</v>
      </c>
    </row>
    <row r="21" spans="2:15" ht="12.75" customHeight="1" thickBot="1" x14ac:dyDescent="0.25">
      <c r="B21" s="61" t="s">
        <v>787</v>
      </c>
      <c r="C21" s="58" t="s">
        <v>1395</v>
      </c>
      <c r="D21" s="58" t="s">
        <v>1395</v>
      </c>
      <c r="E21" s="58" t="s">
        <v>1395</v>
      </c>
      <c r="F21" s="58" t="s">
        <v>1395</v>
      </c>
      <c r="G21" s="58" t="s">
        <v>1395</v>
      </c>
      <c r="H21" s="58" t="s">
        <v>1395</v>
      </c>
      <c r="I21" s="58" t="s">
        <v>1395</v>
      </c>
      <c r="J21" s="58" t="s">
        <v>1395</v>
      </c>
      <c r="K21" s="58" t="s">
        <v>1395</v>
      </c>
      <c r="L21" s="23">
        <v>8745.3788800000002</v>
      </c>
      <c r="M21" s="58" t="s">
        <v>1395</v>
      </c>
      <c r="N21" s="20">
        <v>1</v>
      </c>
      <c r="O21" s="65">
        <v>1.60359012E-3</v>
      </c>
    </row>
    <row r="22" spans="2:15" ht="12.75" customHeight="1" x14ac:dyDescent="0.2">
      <c r="B22" s="76" t="s">
        <v>788</v>
      </c>
      <c r="C22" s="77" t="s">
        <v>789</v>
      </c>
      <c r="D22" s="77" t="s">
        <v>195</v>
      </c>
      <c r="E22" s="83">
        <v>994</v>
      </c>
      <c r="F22" s="77" t="s">
        <v>65</v>
      </c>
      <c r="G22" s="77" t="s">
        <v>321</v>
      </c>
      <c r="H22" s="77" t="s">
        <v>322</v>
      </c>
      <c r="I22" s="77" t="s">
        <v>50</v>
      </c>
      <c r="J22" s="78">
        <v>2000</v>
      </c>
      <c r="K22" s="78">
        <v>120559.4</v>
      </c>
      <c r="L22" s="78">
        <v>8745.3788800000002</v>
      </c>
      <c r="M22" s="79">
        <v>5.1638222611999997E-2</v>
      </c>
      <c r="N22" s="79">
        <v>1</v>
      </c>
      <c r="O22" s="80">
        <v>1.60359012E-3</v>
      </c>
    </row>
    <row r="23" spans="2:15" ht="12.75" hidden="1" customHeight="1" x14ac:dyDescent="0.2"/>
    <row r="24" spans="2:15" ht="12.75" hidden="1" customHeight="1" x14ac:dyDescent="0.2"/>
    <row r="25" spans="2:15" ht="12.75" hidden="1" customHeight="1" x14ac:dyDescent="0.2"/>
    <row r="26" spans="2:15" ht="12.75" hidden="1" customHeight="1" x14ac:dyDescent="0.2"/>
    <row r="27" spans="2:15" ht="12.75" hidden="1" customHeight="1" x14ac:dyDescent="0.2"/>
    <row r="28" spans="2:15" ht="12.75" hidden="1" customHeight="1" x14ac:dyDescent="0.2"/>
    <row r="29" spans="2:15" ht="12.75" hidden="1" customHeight="1" x14ac:dyDescent="0.2"/>
    <row r="30" spans="2:15" ht="12.75" hidden="1" customHeight="1" x14ac:dyDescent="0.2"/>
    <row r="31" spans="2:15" ht="12.75" hidden="1" customHeight="1" x14ac:dyDescent="0.2"/>
    <row r="32" spans="2:15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0000"/>
  <sheetViews>
    <sheetView rightToLeft="1" topLeftCell="G1" workbookViewId="0">
      <selection activeCell="M1" sqref="M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29" bestFit="1" customWidth="1"/>
    <col min="4" max="4" width="15" bestFit="1" customWidth="1"/>
    <col min="5" max="5" width="35.28515625" bestFit="1" customWidth="1"/>
    <col min="6" max="6" width="15" bestFit="1" customWidth="1"/>
    <col min="7" max="7" width="12.42578125" bestFit="1" customWidth="1"/>
    <col min="8" max="8" width="10.85546875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  <col min="53" max="16384" width="9.140625" hidden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12536</v>
      </c>
    </row>
    <row r="5" spans="2:12" ht="12.75" customHeight="1" x14ac:dyDescent="0.2"/>
    <row r="6" spans="2:12" ht="12.75" customHeight="1" thickBot="1" x14ac:dyDescent="0.25">
      <c r="B6" s="67" t="s">
        <v>790</v>
      </c>
      <c r="C6" s="69" t="s">
        <v>1395</v>
      </c>
      <c r="D6" s="69" t="s">
        <v>1396</v>
      </c>
      <c r="E6" s="69" t="s">
        <v>1397</v>
      </c>
      <c r="F6" s="69" t="s">
        <v>1398</v>
      </c>
      <c r="G6" s="69" t="s">
        <v>1399</v>
      </c>
      <c r="H6" s="69" t="s">
        <v>1400</v>
      </c>
      <c r="I6" s="69" t="s">
        <v>1401</v>
      </c>
      <c r="J6" s="69" t="s">
        <v>1402</v>
      </c>
      <c r="K6" s="69" t="s">
        <v>1403</v>
      </c>
      <c r="L6" s="69" t="s">
        <v>1404</v>
      </c>
    </row>
    <row r="7" spans="2:12" ht="12.75" customHeight="1" thickBot="1" x14ac:dyDescent="0.25">
      <c r="B7" s="75" t="s">
        <v>791</v>
      </c>
      <c r="C7" s="81" t="s">
        <v>1395</v>
      </c>
      <c r="D7" s="81" t="s">
        <v>1395</v>
      </c>
      <c r="E7" s="81" t="s">
        <v>1395</v>
      </c>
      <c r="F7" s="81" t="s">
        <v>1395</v>
      </c>
      <c r="G7" s="81" t="s">
        <v>1395</v>
      </c>
      <c r="H7" s="81" t="s">
        <v>1395</v>
      </c>
      <c r="I7" s="81" t="s">
        <v>1395</v>
      </c>
      <c r="J7" s="81" t="s">
        <v>1395</v>
      </c>
      <c r="K7" s="81" t="s">
        <v>1395</v>
      </c>
      <c r="L7" s="81" t="s">
        <v>1395</v>
      </c>
    </row>
    <row r="8" spans="2:12" ht="12.75" customHeight="1" x14ac:dyDescent="0.2">
      <c r="B8" s="60" t="s">
        <v>71</v>
      </c>
      <c r="C8" s="4" t="s">
        <v>72</v>
      </c>
      <c r="D8" s="4" t="s">
        <v>135</v>
      </c>
      <c r="E8" s="4" t="s">
        <v>204</v>
      </c>
      <c r="F8" s="4" t="s">
        <v>76</v>
      </c>
      <c r="G8" s="4" t="s">
        <v>138</v>
      </c>
      <c r="H8" s="4" t="s">
        <v>139</v>
      </c>
      <c r="I8" s="4" t="s">
        <v>79</v>
      </c>
      <c r="J8" s="4" t="s">
        <v>141</v>
      </c>
      <c r="K8" s="4" t="s">
        <v>80</v>
      </c>
      <c r="L8" s="63" t="s">
        <v>206</v>
      </c>
    </row>
    <row r="9" spans="2:12" ht="12.75" customHeight="1" x14ac:dyDescent="0.2">
      <c r="B9" s="71" t="s">
        <v>1395</v>
      </c>
      <c r="C9" s="57" t="s">
        <v>1395</v>
      </c>
      <c r="D9" s="57" t="s">
        <v>1395</v>
      </c>
      <c r="E9" s="57" t="s">
        <v>1395</v>
      </c>
      <c r="F9" s="57" t="s">
        <v>1395</v>
      </c>
      <c r="G9" s="6" t="s">
        <v>145</v>
      </c>
      <c r="H9" s="6" t="s">
        <v>146</v>
      </c>
      <c r="I9" s="6" t="s">
        <v>11</v>
      </c>
      <c r="J9" s="6" t="s">
        <v>12</v>
      </c>
      <c r="K9" s="6" t="s">
        <v>12</v>
      </c>
      <c r="L9" s="64" t="s">
        <v>12</v>
      </c>
    </row>
    <row r="10" spans="2:12" ht="12.75" customHeight="1" x14ac:dyDescent="0.2">
      <c r="B10" s="71" t="s">
        <v>1395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4" t="s">
        <v>89</v>
      </c>
    </row>
    <row r="11" spans="2:12" ht="12.75" customHeight="1" x14ac:dyDescent="0.2">
      <c r="B11" s="61" t="s">
        <v>792</v>
      </c>
      <c r="C11" s="58" t="s">
        <v>1395</v>
      </c>
      <c r="D11" s="58" t="s">
        <v>1395</v>
      </c>
      <c r="E11" s="58" t="s">
        <v>1395</v>
      </c>
      <c r="F11" s="58" t="s">
        <v>1395</v>
      </c>
      <c r="G11" s="58" t="s">
        <v>1395</v>
      </c>
      <c r="H11" s="58" t="s">
        <v>1395</v>
      </c>
      <c r="I11" s="23">
        <v>1145.83788</v>
      </c>
      <c r="J11" s="58" t="s">
        <v>1395</v>
      </c>
      <c r="K11" s="20">
        <v>1</v>
      </c>
      <c r="L11" s="65">
        <v>2.1010574000000001E-4</v>
      </c>
    </row>
    <row r="12" spans="2:12" ht="12.75" customHeight="1" x14ac:dyDescent="0.2">
      <c r="B12" s="61" t="s">
        <v>793</v>
      </c>
      <c r="C12" s="58" t="s">
        <v>1395</v>
      </c>
      <c r="D12" s="58" t="s">
        <v>1395</v>
      </c>
      <c r="E12" s="58" t="s">
        <v>1395</v>
      </c>
      <c r="F12" s="58" t="s">
        <v>1395</v>
      </c>
      <c r="G12" s="58" t="s">
        <v>1395</v>
      </c>
      <c r="H12" s="58" t="s">
        <v>1395</v>
      </c>
      <c r="I12" s="23">
        <v>960.31660999999997</v>
      </c>
      <c r="J12" s="58" t="s">
        <v>1395</v>
      </c>
      <c r="K12" s="20">
        <v>0.83809117045399995</v>
      </c>
      <c r="L12" s="65">
        <v>1.7608776499999999E-4</v>
      </c>
    </row>
    <row r="13" spans="2:12" ht="12.75" customHeight="1" x14ac:dyDescent="0.2">
      <c r="B13" s="62" t="s">
        <v>794</v>
      </c>
      <c r="C13" s="14" t="s">
        <v>795</v>
      </c>
      <c r="D13" s="14" t="s">
        <v>161</v>
      </c>
      <c r="E13" s="14" t="s">
        <v>328</v>
      </c>
      <c r="F13" s="14" t="s">
        <v>49</v>
      </c>
      <c r="G13" s="24">
        <v>104200</v>
      </c>
      <c r="H13" s="24">
        <v>1</v>
      </c>
      <c r="I13" s="24">
        <v>1.042</v>
      </c>
      <c r="J13" s="13">
        <v>5.7560537996999998E-2</v>
      </c>
      <c r="K13" s="13">
        <v>9.09378209E-4</v>
      </c>
      <c r="L13" s="66">
        <v>1.9106558197717399E-7</v>
      </c>
    </row>
    <row r="14" spans="2:12" ht="12.75" customHeight="1" x14ac:dyDescent="0.2">
      <c r="B14" s="62" t="s">
        <v>796</v>
      </c>
      <c r="C14" s="14" t="s">
        <v>797</v>
      </c>
      <c r="D14" s="14" t="s">
        <v>161</v>
      </c>
      <c r="E14" s="14" t="s">
        <v>227</v>
      </c>
      <c r="F14" s="14" t="s">
        <v>49</v>
      </c>
      <c r="G14" s="24">
        <v>469575</v>
      </c>
      <c r="H14" s="24">
        <v>17.8</v>
      </c>
      <c r="I14" s="24">
        <v>83.584350000000001</v>
      </c>
      <c r="J14" s="13">
        <v>4.5079163935999998E-2</v>
      </c>
      <c r="K14" s="13">
        <v>7.2946052368000003E-2</v>
      </c>
      <c r="L14" s="66">
        <v>1.5326384334869301E-5</v>
      </c>
    </row>
    <row r="15" spans="2:12" ht="12.75" customHeight="1" x14ac:dyDescent="0.2">
      <c r="B15" s="62" t="s">
        <v>798</v>
      </c>
      <c r="C15" s="14" t="s">
        <v>799</v>
      </c>
      <c r="D15" s="14" t="s">
        <v>161</v>
      </c>
      <c r="E15" s="14" t="s">
        <v>620</v>
      </c>
      <c r="F15" s="14" t="s">
        <v>49</v>
      </c>
      <c r="G15" s="24">
        <v>764270</v>
      </c>
      <c r="H15" s="24">
        <v>27.8</v>
      </c>
      <c r="I15" s="24">
        <v>212.46706</v>
      </c>
      <c r="J15" s="13">
        <v>2.7551051563999999E-2</v>
      </c>
      <c r="K15" s="13">
        <v>0.18542506205100001</v>
      </c>
      <c r="L15" s="66">
        <v>3.8958869932705498E-5</v>
      </c>
    </row>
    <row r="16" spans="2:12" ht="12.75" customHeight="1" x14ac:dyDescent="0.2">
      <c r="B16" s="62" t="s">
        <v>800</v>
      </c>
      <c r="C16" s="14" t="s">
        <v>801</v>
      </c>
      <c r="D16" s="14" t="s">
        <v>161</v>
      </c>
      <c r="E16" s="14" t="s">
        <v>504</v>
      </c>
      <c r="F16" s="14" t="s">
        <v>49</v>
      </c>
      <c r="G16" s="24">
        <v>219600</v>
      </c>
      <c r="H16" s="24">
        <v>251.2</v>
      </c>
      <c r="I16" s="24">
        <v>551.63520000000005</v>
      </c>
      <c r="J16" s="13">
        <v>5.5307965378999999E-2</v>
      </c>
      <c r="K16" s="13">
        <v>0.48142517334099999</v>
      </c>
      <c r="L16" s="66">
        <v>1.01150192E-4</v>
      </c>
    </row>
    <row r="17" spans="2:12" ht="12.75" customHeight="1" x14ac:dyDescent="0.2">
      <c r="B17" s="62" t="s">
        <v>802</v>
      </c>
      <c r="C17" s="14" t="s">
        <v>803</v>
      </c>
      <c r="D17" s="14" t="s">
        <v>161</v>
      </c>
      <c r="E17" s="14" t="s">
        <v>421</v>
      </c>
      <c r="F17" s="14" t="s">
        <v>49</v>
      </c>
      <c r="G17" s="24">
        <v>72000</v>
      </c>
      <c r="H17" s="24">
        <v>95.4</v>
      </c>
      <c r="I17" s="24">
        <v>68.688000000000002</v>
      </c>
      <c r="J17" s="13">
        <v>3.3333333333000002E-2</v>
      </c>
      <c r="K17" s="13">
        <v>5.9945653044E-2</v>
      </c>
      <c r="L17" s="66">
        <v>1.25949258107947E-5</v>
      </c>
    </row>
    <row r="18" spans="2:12" ht="12.75" customHeight="1" x14ac:dyDescent="0.2">
      <c r="B18" s="62" t="s">
        <v>804</v>
      </c>
      <c r="C18" s="14" t="s">
        <v>805</v>
      </c>
      <c r="D18" s="14" t="s">
        <v>161</v>
      </c>
      <c r="E18" s="14" t="s">
        <v>421</v>
      </c>
      <c r="F18" s="14" t="s">
        <v>49</v>
      </c>
      <c r="G18" s="24">
        <v>85800</v>
      </c>
      <c r="H18" s="24">
        <v>50</v>
      </c>
      <c r="I18" s="24">
        <v>42.9</v>
      </c>
      <c r="J18" s="13">
        <v>3.4013443635000001E-2</v>
      </c>
      <c r="K18" s="13">
        <v>3.7439851438000001E-2</v>
      </c>
      <c r="L18" s="66">
        <v>7.8663277032828808E-6</v>
      </c>
    </row>
    <row r="19" spans="2:12" ht="12.75" customHeight="1" x14ac:dyDescent="0.2">
      <c r="B19" s="61" t="s">
        <v>806</v>
      </c>
      <c r="C19" s="58" t="s">
        <v>1395</v>
      </c>
      <c r="D19" s="58" t="s">
        <v>1395</v>
      </c>
      <c r="E19" s="58" t="s">
        <v>1395</v>
      </c>
      <c r="F19" s="58" t="s">
        <v>1395</v>
      </c>
      <c r="G19" s="58" t="s">
        <v>1395</v>
      </c>
      <c r="H19" s="58" t="s">
        <v>1395</v>
      </c>
      <c r="I19" s="23">
        <v>185.52126999999999</v>
      </c>
      <c r="J19" s="58" t="s">
        <v>1395</v>
      </c>
      <c r="K19" s="20">
        <v>0.16190882954499999</v>
      </c>
      <c r="L19" s="65">
        <v>3.4017974492988897E-5</v>
      </c>
    </row>
    <row r="20" spans="2:12" ht="12.75" customHeight="1" x14ac:dyDescent="0.2">
      <c r="B20" s="62" t="s">
        <v>807</v>
      </c>
      <c r="C20" s="14" t="s">
        <v>808</v>
      </c>
      <c r="D20" s="14" t="s">
        <v>200</v>
      </c>
      <c r="E20" s="14" t="s">
        <v>718</v>
      </c>
      <c r="F20" s="14" t="s">
        <v>50</v>
      </c>
      <c r="G20" s="24">
        <v>41000</v>
      </c>
      <c r="H20" s="24">
        <v>5.0199999999999996</v>
      </c>
      <c r="I20" s="24">
        <v>7.46509</v>
      </c>
      <c r="J20" s="13">
        <v>8.6296168450000002E-3</v>
      </c>
      <c r="K20" s="13">
        <v>6.514961784E-3</v>
      </c>
      <c r="L20" s="66">
        <v>1.3688308688694599E-6</v>
      </c>
    </row>
    <row r="21" spans="2:12" ht="12.75" customHeight="1" x14ac:dyDescent="0.2">
      <c r="B21" s="62" t="s">
        <v>809</v>
      </c>
      <c r="C21" s="14" t="s">
        <v>810</v>
      </c>
      <c r="D21" s="14" t="s">
        <v>200</v>
      </c>
      <c r="E21" s="14" t="s">
        <v>811</v>
      </c>
      <c r="F21" s="14" t="s">
        <v>50</v>
      </c>
      <c r="G21" s="24">
        <v>150000</v>
      </c>
      <c r="H21" s="24">
        <v>12</v>
      </c>
      <c r="I21" s="24">
        <v>65.286000000000001</v>
      </c>
      <c r="J21" s="13">
        <v>4.4911186780000004E-3</v>
      </c>
      <c r="K21" s="13">
        <v>5.6976646642999999E-2</v>
      </c>
      <c r="L21" s="66">
        <v>1.1971120522996E-5</v>
      </c>
    </row>
    <row r="22" spans="2:12" ht="12.75" customHeight="1" x14ac:dyDescent="0.2">
      <c r="B22" s="62" t="s">
        <v>812</v>
      </c>
      <c r="C22" s="14" t="s">
        <v>813</v>
      </c>
      <c r="D22" s="14" t="s">
        <v>200</v>
      </c>
      <c r="E22" s="14" t="s">
        <v>811</v>
      </c>
      <c r="F22" s="14" t="s">
        <v>50</v>
      </c>
      <c r="G22" s="24">
        <v>25000</v>
      </c>
      <c r="H22" s="24">
        <v>6.49</v>
      </c>
      <c r="I22" s="24">
        <v>5.8848099999999999</v>
      </c>
      <c r="J22" s="13">
        <v>5.0000000000000001E-4</v>
      </c>
      <c r="K22" s="13">
        <v>5.1358138019999998E-3</v>
      </c>
      <c r="L22" s="66">
        <v>1.0790639611085299E-6</v>
      </c>
    </row>
    <row r="23" spans="2:12" ht="12.75" customHeight="1" x14ac:dyDescent="0.2">
      <c r="B23" s="62" t="s">
        <v>814</v>
      </c>
      <c r="C23" s="14" t="s">
        <v>815</v>
      </c>
      <c r="D23" s="14" t="s">
        <v>339</v>
      </c>
      <c r="E23" s="14" t="s">
        <v>693</v>
      </c>
      <c r="F23" s="14" t="s">
        <v>50</v>
      </c>
      <c r="G23" s="24">
        <v>6062</v>
      </c>
      <c r="H23" s="24">
        <v>3</v>
      </c>
      <c r="I23" s="24">
        <v>0.65961000000000003</v>
      </c>
      <c r="J23" s="13">
        <v>5.0966180735829602E-5</v>
      </c>
      <c r="K23" s="13">
        <v>5.7565735200000004E-4</v>
      </c>
      <c r="L23" s="66">
        <v>1.2094891413432199E-7</v>
      </c>
    </row>
    <row r="24" spans="2:12" ht="12.75" customHeight="1" thickBot="1" x14ac:dyDescent="0.25">
      <c r="B24" s="62" t="s">
        <v>696</v>
      </c>
      <c r="C24" s="14" t="s">
        <v>816</v>
      </c>
      <c r="D24" s="14" t="s">
        <v>200</v>
      </c>
      <c r="E24" s="14" t="s">
        <v>693</v>
      </c>
      <c r="F24" s="14" t="s">
        <v>50</v>
      </c>
      <c r="G24" s="24">
        <v>13000</v>
      </c>
      <c r="H24" s="24">
        <v>45</v>
      </c>
      <c r="I24" s="24">
        <v>21.217949999999998</v>
      </c>
      <c r="J24" s="13">
        <v>4.79238250653129E-5</v>
      </c>
      <c r="K24" s="13">
        <v>1.8517410158999999E-2</v>
      </c>
      <c r="L24" s="66">
        <v>3.8906141699736802E-6</v>
      </c>
    </row>
    <row r="25" spans="2:12" ht="12.75" customHeight="1" x14ac:dyDescent="0.2">
      <c r="B25" s="76" t="s">
        <v>817</v>
      </c>
      <c r="C25" s="77" t="s">
        <v>818</v>
      </c>
      <c r="D25" s="77" t="s">
        <v>200</v>
      </c>
      <c r="E25" s="77" t="s">
        <v>700</v>
      </c>
      <c r="F25" s="77" t="s">
        <v>50</v>
      </c>
      <c r="G25" s="78">
        <v>31250</v>
      </c>
      <c r="H25" s="78">
        <v>75</v>
      </c>
      <c r="I25" s="78">
        <v>85.007810000000006</v>
      </c>
      <c r="J25" s="79">
        <v>3.6410678430000001E-3</v>
      </c>
      <c r="K25" s="79">
        <v>7.4188339802E-2</v>
      </c>
      <c r="L25" s="80">
        <v>1.55873960559069E-5</v>
      </c>
    </row>
    <row r="26" spans="2:12" ht="12.75" hidden="1" customHeight="1" x14ac:dyDescent="0.2"/>
    <row r="27" spans="2:12" ht="12.75" hidden="1" customHeight="1" x14ac:dyDescent="0.2"/>
    <row r="28" spans="2:12" ht="12.75" hidden="1" customHeight="1" x14ac:dyDescent="0.2"/>
    <row r="29" spans="2:12" ht="12.75" hidden="1" customHeight="1" x14ac:dyDescent="0.2"/>
    <row r="30" spans="2:12" ht="12.75" hidden="1" customHeight="1" x14ac:dyDescent="0.2"/>
    <row r="31" spans="2:12" ht="12.75" hidden="1" customHeight="1" x14ac:dyDescent="0.2"/>
    <row r="32" spans="2:12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סכום נכסי הקרן</vt:lpstr>
      <vt:lpstr>מזומנים</vt:lpstr>
      <vt:lpstr>תעודות התחייבות ממשלתיות</vt:lpstr>
      <vt:lpstr>תעודות חוב מסחריות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סחיר-מוצרים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</vt:lpstr>
      <vt:lpstr>יתרת התחייבות להשקעה</vt:lpstr>
      <vt:lpstr>עלות מתואמת אגח קונצרני סחיר</vt:lpstr>
      <vt:lpstr>עלות מתואמת אגח קונצרני ל.סחיר</vt:lpstr>
      <vt:lpstr>עלות מתואמת מסגרות אשראי ללווים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2_4_12536_2023_Q4</dc:title>
  <cp:lastModifiedBy>Artiom Zelensky</cp:lastModifiedBy>
  <dcterms:created xsi:type="dcterms:W3CDTF">2024-03-18T07:52:54Z</dcterms:created>
  <dcterms:modified xsi:type="dcterms:W3CDTF">2024-04-02T09:50:42Z</dcterms:modified>
  <dc:language>עברית</dc:language>
</cp:coreProperties>
</file>